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9.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20.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21.xml.rels" ContentType="application/vnd.openxmlformats-package.relationships+xml"/>
  <Override PartName="/xl/worksheets/_rels/sheet10.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6.xml.rels" ContentType="application/vnd.openxmlformats-package.relationships+xml"/>
  <Override PartName="/xl/worksheets/_rels/sheet17.xml.rels" ContentType="application/vnd.openxmlformats-package.relationships+xml"/>
  <Override PartName="/xl/worksheets/_rels/sheet19.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_rels/externalLink9.xml.rels" ContentType="application/vnd.openxmlformats-package.relationships+xml"/>
  <Override PartName="/xl/externalLinks/_rels/externalLink1.xml.rels" ContentType="application/vnd.openxmlformats-package.relationships+xml"/>
  <Override PartName="/xl/externalLinks/_rels/externalLink13.xml.rels" ContentType="application/vnd.openxmlformats-package.relationships+xml"/>
  <Override PartName="/xl/externalLinks/_rels/externalLink7.xml.rels" ContentType="application/vnd.openxmlformats-package.relationships+xml"/>
  <Override PartName="/xl/externalLinks/_rels/externalLink11.xml.rels" ContentType="application/vnd.openxmlformats-package.relationships+xml"/>
  <Override PartName="/xl/externalLinks/_rels/externalLink3.xml.rels" ContentType="application/vnd.openxmlformats-package.relationships+xml"/>
  <Override PartName="/xl/externalLinks/_rels/externalLink8.xml.rels" ContentType="application/vnd.openxmlformats-package.relationships+xml"/>
  <Override PartName="/xl/externalLinks/_rels/externalLink12.xml.rels" ContentType="application/vnd.openxmlformats-package.relationships+xml"/>
  <Override PartName="/xl/externalLinks/_rels/externalLink4.xml.rels" ContentType="application/vnd.openxmlformats-package.relationships+xml"/>
  <Override PartName="/xl/externalLinks/_rels/externalLink5.xml.rels" ContentType="application/vnd.openxmlformats-package.relationships+xml"/>
  <Override PartName="/xl/externalLinks/_rels/externalLink10.xml.rels" ContentType="application/vnd.openxmlformats-package.relationships+xml"/>
  <Override PartName="/xl/externalLinks/_rels/externalLink6.xml.rels" ContentType="application/vnd.openxmlformats-package.relationships+xml"/>
  <Override PartName="/xl/externalLinks/_rels/externalLink2.xml.rels" ContentType="application/vnd.openxmlformats-package.relationships+xml"/>
  <Override PartName="/xl/externalLinks/_rels/externalLink14.xml.rels" ContentType="application/vnd.openxmlformats-package.relationships+xml"/>
  <Override PartName="/xl/externalLinks/externalLink1.xml" ContentType="application/vnd.openxmlformats-officedocument.spreadsheetml.externalLink+xml"/>
  <Override PartName="/xl/externalLinks/externalLink9.xml" ContentType="application/vnd.openxmlformats-officedocument.spreadsheetml.externalLink+xml"/>
  <Override PartName="/xl/externalLinks/externalLink13.xml" ContentType="application/vnd.openxmlformats-officedocument.spreadsheetml.externalLink+xml"/>
  <Override PartName="/xl/externalLinks/externalLink7.xml" ContentType="application/vnd.openxmlformats-officedocument.spreadsheetml.externalLink+xml"/>
  <Override PartName="/xl/externalLinks/externalLink11.xml" ContentType="application/vnd.openxmlformats-officedocument.spreadsheetml.externalLink+xml"/>
  <Override PartName="/xl/externalLinks/externalLink8.xml" ContentType="application/vnd.openxmlformats-officedocument.spreadsheetml.externalLink+xml"/>
  <Override PartName="/xl/externalLinks/externalLink12.xml" ContentType="application/vnd.openxmlformats-officedocument.spreadsheetml.externalLink+xml"/>
  <Override PartName="/xl/externalLinks/externalLink4.xml" ContentType="application/vnd.openxmlformats-officedocument.spreadsheetml.externalLink+xml"/>
  <Override PartName="/xl/externalLinks/externalLink3.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10.xml" ContentType="application/vnd.openxmlformats-officedocument.spreadsheetml.externalLink+xml"/>
  <Override PartName="/xl/externalLinks/externalLink2.xml" ContentType="application/vnd.openxmlformats-officedocument.spreadsheetml.externalLink+xml"/>
  <Override PartName="/xl/externalLinks/externalLink14.xml" ContentType="application/vnd.openxmlformats-officedocument.spreadsheetml.externalLink+xml"/>
  <Override PartName="/xl/sharedStrings.xml" ContentType="application/vnd.openxmlformats-officedocument.spreadsheetml.sharedStrings+xml"/>
  <Override PartName="/xl/media/image2.png" ContentType="image/png"/>
  <Override PartName="/xl/media/image3.jpeg" ContentType="image/jpeg"/>
  <Override PartName="/xl/media/image5.png" ContentType="image/png"/>
  <Override PartName="/xl/media/image4.png" ContentType="image/png"/>
  <Override PartName="/xl/media/image6.png" ContentType="image/png"/>
  <Override PartName="/xl/media/image10.png" ContentType="image/png"/>
  <Override PartName="/xl/media/image7.png" ContentType="image/png"/>
  <Override PartName="/xl/media/image8.png" ContentType="image/png"/>
  <Override PartName="/xl/media/image9.png" ContentType="image/png"/>
  <Override PartName="/xl/media/image11.png" ContentType="image/png"/>
  <Override PartName="/xl/media/image12.png" ContentType="image/png"/>
  <Override PartName="/xl/media/image13.png" ContentType="image/png"/>
  <Override PartName="/xl/media/image14.png" ContentType="image/png"/>
  <Override PartName="/xl/media/image15.png" ContentType="image/png"/>
  <Override PartName="/xl/media/image16.png" ContentType="image/png"/>
  <Override PartName="/xl/media/image17.png" ContentType="image/png"/>
  <Override PartName="/xl/media/image18.png" ContentType="image/png"/>
  <Override PartName="/xl/media/image19.png" ContentType="image/png"/>
  <Override PartName="/xl/media/image20.png" ContentType="image/png"/>
  <Override PartName="/xl/media/image21.png" ContentType="image/png"/>
  <Override PartName="/xl/media/image22.png" ContentType="image/png"/>
  <Override PartName="/xl/media/image23.png" ContentType="image/png"/>
  <Override PartName="/xl/media/image24.png" ContentType="image/png"/>
  <Override PartName="/xl/media/image25.png" ContentType="image/png"/>
  <Override PartName="/xl/media/image26.png" ContentType="image/png"/>
  <Override PartName="/xl/media/image27.png" ContentType="image/png"/>
  <Override PartName="/xl/media/image28.png" ContentType="image/png"/>
  <Override PartName="/xl/media/image29.png" ContentType="image/png"/>
  <Override PartName="/xl/media/image30.png" ContentType="image/png"/>
  <Override PartName="/xl/media/image31.png" ContentType="image/png"/>
  <Override PartName="/xl/media/image32.png" ContentType="image/png"/>
  <Override PartName="/xl/media/image33.png" ContentType="image/png"/>
  <Override PartName="/xl/drawings/drawing1.xml" ContentType="application/vnd.openxmlformats-officedocument.drawing+xml"/>
  <Override PartName="/xl/drawings/drawing48.xml" ContentType="application/vnd.openxmlformats-officedocument.drawing+xml"/>
  <Override PartName="/xl/drawings/drawing6.xml" ContentType="application/vnd.openxmlformats-officedocument.drawing+xml"/>
  <Override PartName="/xl/drawings/drawing116.xml" ContentType="application/vnd.openxmlformats-officedocument.drawing+xml"/>
  <Override PartName="/xl/drawings/drawing32.xml" ContentType="application/vnd.openxmlformats-officedocument.drawing+xml"/>
  <Override PartName="/xl/drawings/drawing38.xml" ContentType="application/vnd.openxmlformats-officedocument.drawing+xml"/>
  <Override PartName="/xl/drawings/drawing43.xml" ContentType="application/vnd.openxmlformats-officedocument.drawing+xml"/>
  <Override PartName="/xl/drawings/drawing91.xml" ContentType="application/vnd.openxmlformats-officedocument.drawing+xml"/>
  <Override PartName="/xl/drawings/drawing98.xml" ContentType="application/vnd.openxmlformats-officedocument.drawing+xml"/>
  <Override PartName="/xl/drawings/drawing125.xml" ContentType="application/vnd.openxmlformats-officedocument.drawing+xml"/>
  <Override PartName="/xl/drawings/drawing104.xml" ContentType="application/vnd.openxmlformats-officedocument.drawing+xml"/>
  <Override PartName="/xl/drawings/drawing110.xml" ContentType="application/vnd.openxmlformats-officedocument.drawing+xml"/>
  <Override PartName="/xl/drawings/drawing122.xml" ContentType="application/vnd.openxmlformats-officedocument.drawing+xml"/>
  <Override PartName="/xl/drawings/drawing123.xml" ContentType="application/vnd.openxmlformats-officedocument.drawing+xml"/>
  <Override PartName="/xl/drawings/drawing124.xml" ContentType="application/vnd.openxmlformats-officedocument.drawing+xml"/>
  <Override PartName="/xl/drawings/vmlDrawing1.vml" ContentType="application/vnd.openxmlformats-officedocument.vmlDrawing"/>
  <Override PartName="/xl/drawings/vmlDrawing2.vml" ContentType="application/vnd.openxmlformats-officedocument.vmlDrawing"/>
  <Override PartName="/xl/drawings/drawing126.xml" ContentType="application/vnd.openxmlformats-officedocument.drawing+xml"/>
  <Override PartName="/xl/drawings/_rels/drawing1.xml.rels" ContentType="application/vnd.openxmlformats-package.relationships+xml"/>
  <Override PartName="/xl/drawings/_rels/drawing124.xml.rels" ContentType="application/vnd.openxmlformats-package.relationships+xml"/>
  <Override PartName="/xl/drawings/_rels/drawing32.xml.rels" ContentType="application/vnd.openxmlformats-package.relationships+xml"/>
  <Override PartName="/xl/drawings/_rels/drawing125.xml.rels" ContentType="application/vnd.openxmlformats-package.relationships+xml"/>
  <Override PartName="/xl/drawings/_rels/drawing38.xml.rels" ContentType="application/vnd.openxmlformats-package.relationships+xml"/>
  <Override PartName="/xl/drawings/_rels/drawing43.xml.rels" ContentType="application/vnd.openxmlformats-package.relationships+xml"/>
  <Override PartName="/xl/drawings/_rels/drawing123.xml.rels" ContentType="application/vnd.openxmlformats-package.relationships+xml"/>
  <Override PartName="/xl/drawings/_rels/drawing122.xml.rels" ContentType="application/vnd.openxmlformats-package.relationships+xml"/>
  <Override PartName="/xl/drawings/_rels/drawing126.xml.rels" ContentType="application/vnd.openxmlformats-package.relationships+xml"/>
  <Override PartName="/xl/charts/chart35.xml" ContentType="application/vnd.openxmlformats-officedocument.drawingml.chart+xml"/>
  <Override PartName="/xl/charts/chart1.xml" ContentType="application/vnd.openxmlformats-officedocument.drawingml.chart+xml"/>
  <Override PartName="/xl/charts/chart9.xml" ContentType="application/vnd.openxmlformats-officedocument.drawingml.chart+xml"/>
  <Override PartName="/xl/charts/chart36.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trlProps/ctrlProps2.xml" ContentType="application/vnd.ms-excel.controlproperties+xml"/>
  <Override PartName="/xl/ctrlProps/ctrlProps76.xml" ContentType="application/vnd.ms-excel.controlproperties+xml"/>
  <Override PartName="/xl/ctrlProps/ctrlProps20.xml" ContentType="application/vnd.ms-excel.controlproperties+xml"/>
  <Override PartName="/xl/ctrlProps/ctrlProps3.xml" ContentType="application/vnd.ms-excel.controlproperties+xml"/>
  <Override PartName="/xl/ctrlProps/ctrlProps77.xml" ContentType="application/vnd.ms-excel.controlproperties+xml"/>
  <Override PartName="/xl/ctrlProps/ctrlProps21.xml" ContentType="application/vnd.ms-excel.controlproperties+xml"/>
  <Override PartName="/xl/ctrlProps/ctrlProps4.xml" ContentType="application/vnd.ms-excel.controlproperties+xml"/>
  <Override PartName="/xl/ctrlProps/ctrlProps78.xml" ContentType="application/vnd.ms-excel.controlproperties+xml"/>
  <Override PartName="/xl/ctrlProps/ctrlProps79.xml" ContentType="application/vnd.ms-excel.controlproperties+xml"/>
  <Override PartName="/xl/ctrlProps/ctrlProps5.xml" ContentType="application/vnd.ms-excel.controlproperties+xml"/>
  <Override PartName="/xl/ctrlProps/ctrlProps22.xml" ContentType="application/vnd.ms-excel.controlproperties+xml"/>
  <Override PartName="/xl/ctrlProps/ctrlProps11.xml" ContentType="application/vnd.ms-excel.controlproperties+xml"/>
  <Override PartName="/xl/ctrlProps/ctrlProps68.xml" ContentType="application/vnd.ms-excel.controlproperties+xml"/>
  <Override PartName="/xl/ctrlProps/ctrlProps7.xml" ContentType="application/vnd.ms-excel.controlproperties+xml"/>
  <Override PartName="/xl/ctrlProps/ctrlProps24.xml" ContentType="application/vnd.ms-excel.controlproperties+xml"/>
  <Override PartName="/xl/ctrlProps/ctrlProps8.xml" ContentType="application/vnd.ms-excel.controlproperties+xml"/>
  <Override PartName="/xl/ctrlProps/ctrlProps25.xml" ContentType="application/vnd.ms-excel.controlproperties+xml"/>
  <Override PartName="/xl/ctrlProps/ctrlProps9.xml" ContentType="application/vnd.ms-excel.controlproperties+xml"/>
  <Override PartName="/xl/ctrlProps/ctrlProps26.xml" ContentType="application/vnd.ms-excel.controlproperties+xml"/>
  <Override PartName="/xl/ctrlProps/ctrlProps10.xml" ContentType="application/vnd.ms-excel.controlproperties+xml"/>
  <Override PartName="/xl/ctrlProps/ctrlProps67.xml" ContentType="application/vnd.ms-excel.controlproperties+xml"/>
  <Override PartName="/xl/ctrlProps/ctrlProps12.xml" ContentType="application/vnd.ms-excel.controlproperties+xml"/>
  <Override PartName="/xl/ctrlProps/ctrlProps69.xml" ContentType="application/vnd.ms-excel.controlproperties+xml"/>
  <Override PartName="/xl/ctrlProps/ctrlProps13.xml" ContentType="application/vnd.ms-excel.controlproperties+xml"/>
  <Override PartName="/xl/ctrlProps/ctrlProps14.xml" ContentType="application/vnd.ms-excel.controlproperties+xml"/>
  <Override PartName="/xl/ctrlProps/ctrlProps15.xml" ContentType="application/vnd.ms-excel.controlproperties+xml"/>
  <Override PartName="/xl/ctrlProps/ctrlProps16.xml" ContentType="application/vnd.ms-excel.controlproperties+xml"/>
  <Override PartName="/xl/ctrlProps/ctrlProps17.xml" ContentType="application/vnd.ms-excel.controlproperties+xml"/>
  <Override PartName="/xl/ctrlProps/ctrlProps18.xml" ContentType="application/vnd.ms-excel.controlproperties+xml"/>
  <Override PartName="/xl/ctrlProps/ctrlProps19.xml" ContentType="application/vnd.ms-excel.controlproperties+xml"/>
  <Override PartName="/xl/ctrlProps/ctrlProps23.xml" ContentType="application/vnd.ms-excel.controlproperties+xml"/>
  <Override PartName="/xl/ctrlProps/ctrlProps27.xml" ContentType="application/vnd.ms-excel.controlproperties+xml"/>
  <Override PartName="/xl/ctrlProps/ctrlProps28.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31.xml" ContentType="application/vnd.ms-excel.controlproperties+xml"/>
  <Override PartName="/xl/ctrlProps/ctrlProps33.xml" ContentType="application/vnd.ms-excel.controlproperties+xml"/>
  <Override PartName="/xl/ctrlProps/ctrlProps34.xml" ContentType="application/vnd.ms-excel.controlproperties+xml"/>
  <Override PartName="/xl/ctrlProps/ctrlProps35.xml" ContentType="application/vnd.ms-excel.controlproperties+xml"/>
  <Override PartName="/xl/ctrlProps/ctrlProps36.xml" ContentType="application/vnd.ms-excel.controlproperties+xml"/>
  <Override PartName="/xl/ctrlProps/ctrlProps37.xml" ContentType="application/vnd.ms-excel.controlproperties+xml"/>
  <Override PartName="/xl/ctrlProps/ctrlProps39.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7.xml" ContentType="application/vnd.ms-excel.controlproperties+xml"/>
  <Override PartName="/xl/ctrlProps/ctrlProps49.xml" ContentType="application/vnd.ms-excel.controlproperties+xml"/>
  <Override PartName="/xl/ctrlProps/ctrlProps50.xml" ContentType="application/vnd.ms-excel.controlproperties+xml"/>
  <Override PartName="/xl/ctrlProps/ctrlProps51.xml" ContentType="application/vnd.ms-excel.controlproperties+xml"/>
  <Override PartName="/xl/ctrlProps/ctrlProps52.xml" ContentType="application/vnd.ms-excel.controlproperties+xml"/>
  <Override PartName="/xl/ctrlProps/ctrlProps53.xml" ContentType="application/vnd.ms-excel.controlproperties+xml"/>
  <Override PartName="/xl/ctrlProps/ctrlProps54.xml" ContentType="application/vnd.ms-excel.controlproperties+xml"/>
  <Override PartName="/xl/ctrlProps/ctrlProps55.xml" ContentType="application/vnd.ms-excel.controlproperties+xml"/>
  <Override PartName="/xl/ctrlProps/ctrlProps56.xml" ContentType="application/vnd.ms-excel.controlproperties+xml"/>
  <Override PartName="/xl/ctrlProps/ctrlProps57.xml" ContentType="application/vnd.ms-excel.controlproperties+xml"/>
  <Override PartName="/xl/ctrlProps/ctrlProps58.xml" ContentType="application/vnd.ms-excel.controlproperties+xml"/>
  <Override PartName="/xl/ctrlProps/ctrlProps59.xml" ContentType="application/vnd.ms-excel.controlproperties+xml"/>
  <Override PartName="/xl/ctrlProps/ctrlProps60.xml" ContentType="application/vnd.ms-excel.controlproperties+xml"/>
  <Override PartName="/xl/ctrlProps/ctrlProps61.xml" ContentType="application/vnd.ms-excel.controlproperties+xml"/>
  <Override PartName="/xl/ctrlProps/ctrlProps62.xml" ContentType="application/vnd.ms-excel.controlproperties+xml"/>
  <Override PartName="/xl/ctrlProps/ctrlProps63.xml" ContentType="application/vnd.ms-excel.controlproperties+xml"/>
  <Override PartName="/xl/ctrlProps/ctrlProps64.xml" ContentType="application/vnd.ms-excel.controlproperties+xml"/>
  <Override PartName="/xl/ctrlProps/ctrlProps65.xml" ContentType="application/vnd.ms-excel.controlproperties+xml"/>
  <Override PartName="/xl/ctrlProps/ctrlProps66.xml" ContentType="application/vnd.ms-excel.controlproperties+xml"/>
  <Override PartName="/xl/ctrlProps/ctrlProps70.xml" ContentType="application/vnd.ms-excel.controlproperties+xml"/>
  <Override PartName="/xl/ctrlProps/ctrlProps71.xml" ContentType="application/vnd.ms-excel.controlproperties+xml"/>
  <Override PartName="/xl/ctrlProps/ctrlProps72.xml" ContentType="application/vnd.ms-excel.controlproperties+xml"/>
  <Override PartName="/xl/ctrlProps/ctrlProps73.xml" ContentType="application/vnd.ms-excel.controlproperties+xml"/>
  <Override PartName="/xl/ctrlProps/ctrlProps74.xml" ContentType="application/vnd.ms-excel.controlproperties+xml"/>
  <Override PartName="/xl/ctrlProps/ctrlProps75.xml" ContentType="application/vnd.ms-excel.controlproperties+xml"/>
  <Override PartName="/xl/ctrlProps/ctrlProps80.xml" ContentType="application/vnd.ms-excel.controlproperties+xml"/>
  <Override PartName="/xl/ctrlProps/ctrlProps81.xml" ContentType="application/vnd.ms-excel.controlproperties+xml"/>
  <Override PartName="/xl/ctrlProps/ctrlProps82.xml" ContentType="application/vnd.ms-excel.controlproperties+xml"/>
  <Override PartName="/xl/ctrlProps/ctrlProps83.xml" ContentType="application/vnd.ms-excel.controlproperties+xml"/>
  <Override PartName="/xl/ctrlProps/ctrlProps84.xml" ContentType="application/vnd.ms-excel.controlproperties+xml"/>
  <Override PartName="/xl/ctrlProps/ctrlProps85.xml" ContentType="application/vnd.ms-excel.controlproperties+xml"/>
  <Override PartName="/xl/ctrlProps/ctrlProps86.xml" ContentType="application/vnd.ms-excel.controlproperties+xml"/>
  <Override PartName="/xl/ctrlProps/ctrlProps87.xml" ContentType="application/vnd.ms-excel.controlproperties+xml"/>
  <Override PartName="/xl/ctrlProps/ctrlProps88.xml" ContentType="application/vnd.ms-excel.controlproperties+xml"/>
  <Override PartName="/xl/ctrlProps/ctrlProps89.xml" ContentType="application/vnd.ms-excel.controlproperties+xml"/>
  <Override PartName="/xl/ctrlProps/ctrlProps90.xml" ContentType="application/vnd.ms-excel.controlproperties+xml"/>
  <Override PartName="/xl/ctrlProps/ctrlProps92.xml" ContentType="application/vnd.ms-excel.controlproperties+xml"/>
  <Override PartName="/xl/ctrlProps/ctrlProps93.xml" ContentType="application/vnd.ms-excel.controlproperties+xml"/>
  <Override PartName="/xl/ctrlProps/ctrlProps94.xml" ContentType="application/vnd.ms-excel.controlproperties+xml"/>
  <Override PartName="/xl/ctrlProps/ctrlProps95.xml" ContentType="application/vnd.ms-excel.controlproperties+xml"/>
  <Override PartName="/xl/ctrlProps/ctrlProps96.xml" ContentType="application/vnd.ms-excel.controlproperties+xml"/>
  <Override PartName="/xl/ctrlProps/ctrlProps97.xml" ContentType="application/vnd.ms-excel.controlproperties+xml"/>
  <Override PartName="/xl/ctrlProps/ctrlProps99.xml" ContentType="application/vnd.ms-excel.controlproperties+xml"/>
  <Override PartName="/xl/ctrlProps/ctrlProps100.xml" ContentType="application/vnd.ms-excel.controlproperties+xml"/>
  <Override PartName="/xl/ctrlProps/ctrlProps101.xml" ContentType="application/vnd.ms-excel.controlproperties+xml"/>
  <Override PartName="/xl/ctrlProps/ctrlProps102.xml" ContentType="application/vnd.ms-excel.controlproperties+xml"/>
  <Override PartName="/xl/ctrlProps/ctrlProps103.xml" ContentType="application/vnd.ms-excel.controlproperties+xml"/>
  <Override PartName="/xl/ctrlProps/ctrlProps105.xml" ContentType="application/vnd.ms-excel.controlproperties+xml"/>
  <Override PartName="/xl/ctrlProps/ctrlProps106.xml" ContentType="application/vnd.ms-excel.controlproperties+xml"/>
  <Override PartName="/xl/ctrlProps/ctrlProps107.xml" ContentType="application/vnd.ms-excel.controlproperties+xml"/>
  <Override PartName="/xl/ctrlProps/ctrlProps108.xml" ContentType="application/vnd.ms-excel.controlproperties+xml"/>
  <Override PartName="/xl/ctrlProps/ctrlProps109.xml" ContentType="application/vnd.ms-excel.controlproperties+xml"/>
  <Override PartName="/xl/ctrlProps/ctrlProps111.xml" ContentType="application/vnd.ms-excel.controlproperties+xml"/>
  <Override PartName="/xl/ctrlProps/ctrlProps112.xml" ContentType="application/vnd.ms-excel.controlproperties+xml"/>
  <Override PartName="/xl/ctrlProps/ctrlProps113.xml" ContentType="application/vnd.ms-excel.controlproperties+xml"/>
  <Override PartName="/xl/ctrlProps/ctrlProps114.xml" ContentType="application/vnd.ms-excel.controlproperties+xml"/>
  <Override PartName="/xl/ctrlProps/ctrlProps115.xml" ContentType="application/vnd.ms-excel.controlproperties+xml"/>
  <Override PartName="/xl/ctrlProps/ctrlProps117.xml" ContentType="application/vnd.ms-excel.controlproperties+xml"/>
  <Override PartName="/xl/ctrlProps/ctrlProps118.xml" ContentType="application/vnd.ms-excel.controlproperties+xml"/>
  <Override PartName="/xl/ctrlProps/ctrlProps119.xml" ContentType="application/vnd.ms-excel.controlproperties+xml"/>
  <Override PartName="/xl/ctrlProps/ctrlProps120.xml" ContentType="application/vnd.ms-excel.controlproperties+xml"/>
  <Override PartName="/xl/ctrlProps/ctrlProps121.xml" ContentType="application/vnd.ms-excel.controlproperties+xml"/>
  <Override PartName="/xl/comments14.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20.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9"/>
  </bookViews>
  <sheets>
    <sheet name="Home" sheetId="1" state="visible" r:id="rId2"/>
    <sheet name="Strategy" sheetId="2" state="visible" r:id="rId3"/>
    <sheet name="CO2-GHG emissions" sheetId="3" state="visible" r:id="rId4"/>
    <sheet name="MEI1" sheetId="4" state="hidden" r:id="rId5"/>
    <sheet name="MEI2" sheetId="5" state="hidden" r:id="rId6"/>
    <sheet name="Risks &amp; vulnerabilities" sheetId="6" state="visible" r:id="rId7"/>
    <sheet name="Action plan" sheetId="7" state="visible" r:id="rId8"/>
    <sheet name="Key actions" sheetId="8" state="visible" r:id="rId9"/>
    <sheet name="Key actions (2)" sheetId="9" state="visible" r:id="rId10"/>
    <sheet name="Key actions (3)" sheetId="10" state="visible" r:id="rId11"/>
    <sheet name="Actions" sheetId="11" state="visible" r:id="rId12"/>
    <sheet name="Mitigation Report" sheetId="12" state="hidden" r:id="rId13"/>
    <sheet name="Adaptation Report" sheetId="13" state="hidden" r:id="rId14"/>
    <sheet name="Monitoring Report" sheetId="14" state="hidden" r:id="rId15"/>
    <sheet name="Annex 1-Emission factors" sheetId="15" state="visible" r:id="rId16"/>
    <sheet name="Annex 2-Adaptation scoreboard" sheetId="16" state="visible" r:id="rId17"/>
    <sheet name="Annex 3-Adaptation indicators" sheetId="17" state="visible" r:id="rId18"/>
    <sheet name="drop-down " sheetId="18" state="hidden" r:id="rId19"/>
    <sheet name="(Adaptation Actions)" sheetId="19" state="hidden" r:id="rId20"/>
    <sheet name="(BoE)" sheetId="20" state="hidden" r:id="rId21"/>
    <sheet name="Categories" sheetId="21" state="hidden" r:id="rId22"/>
    <sheet name="Drop-down Menus" sheetId="22" state="hidden" r:id="rId23"/>
    <sheet name="extra" sheetId="23" state="hidden" r:id="rId24"/>
    <sheet name="Sheet1" sheetId="24" state="hidden" r:id="rId25"/>
  </sheets>
  <externalReferences>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s>
  <definedNames>
    <definedName function="false" hidden="false" localSheetId="18" name="_xlnm.Print_Area" vbProcedure="false">'(Adaptation Actions)'!$A$1:$O$41</definedName>
    <definedName function="false" hidden="false" localSheetId="18" name="_xlnm.Print_Titles" vbProcedure="false">'(Adaptation Actions)'!$1:$5</definedName>
    <definedName function="false" hidden="false" localSheetId="19" name="_xlnm.Print_Area" vbProcedure="false">'(BoE)'!$A$1:$AM$93</definedName>
    <definedName function="false" hidden="false" localSheetId="6" name="_xlnm.Print_Area" vbProcedure="false">'Action plan'!$A$1:$P$67</definedName>
    <definedName function="false" hidden="false" localSheetId="6" name="_xlnm.Print_Titles" vbProcedure="false">'Action plan'!$1:$5</definedName>
    <definedName function="false" hidden="false" localSheetId="10" name="_xlnm.Print_Area" vbProcedure="false">Actions!$A$1:$J$118</definedName>
    <definedName function="false" hidden="false" localSheetId="10" name="_xlnm.Print_Titles" vbProcedure="false">Actions!$1:$5</definedName>
    <definedName function="false" hidden="false" localSheetId="12" name="_xlnm.Print_Area" vbProcedure="false">'Adaptation Report'!$A$1:$L$103</definedName>
    <definedName function="false" hidden="false" localSheetId="12" name="_xlnm.Print_Titles" vbProcedure="false">'Adaptation Report'!$1:$5</definedName>
    <definedName function="false" hidden="false" localSheetId="14" name="_xlnm.Print_Area" vbProcedure="false">'Annex 1-Emission factors'!$A$1:$AC$26</definedName>
    <definedName function="false" hidden="false" localSheetId="15" name="_xlnm.Print_Area" vbProcedure="false">'Annex 2-Adaptation scoreboard'!$A$1:$J$43</definedName>
    <definedName function="false" hidden="false" localSheetId="15" name="_xlnm.Print_Titles" vbProcedure="false">'Annex 2-Adaptation scoreboard'!$1:$1</definedName>
    <definedName function="false" hidden="false" localSheetId="16" name="_xlnm.Print_Area" vbProcedure="false">'Annex 3-Adaptation indicators'!$A$1:$E$55</definedName>
    <definedName function="false" hidden="false" localSheetId="16" name="_xlnm.Print_Titles" vbProcedure="false">'Annex 3-Adaptation indicators'!$1:$1</definedName>
    <definedName function="false" hidden="false" localSheetId="20" name="_xlnm.Print_Area" vbProcedure="false">Categories!$A$4:$Q$79</definedName>
    <definedName function="false" hidden="false" localSheetId="2" name="_xlnm.Print_Area" vbProcedure="false">'CO2-GHG emissions'!$A$1:$U$148</definedName>
    <definedName function="false" hidden="false" localSheetId="2" name="_xlnm.Print_Titles" vbProcedure="false">'CO2-GHG emissions'!$1:$5</definedName>
    <definedName function="false" hidden="false" localSheetId="0" name="_xlnm.Print_Area" vbProcedure="false">Home!$A$1:$J$16</definedName>
    <definedName function="false" hidden="false" localSheetId="7" name="_xlnm.Print_Area" vbProcedure="false">'Key actions'!$A$1:$J$117</definedName>
    <definedName function="false" hidden="false" localSheetId="7" name="_xlnm.Print_Titles" vbProcedure="false">'Key actions'!$1:$5</definedName>
    <definedName function="false" hidden="false" localSheetId="8" name="_xlnm.Print_Area" vbProcedure="false">'Key actions (2)'!$A$1:$J$117</definedName>
    <definedName function="false" hidden="false" localSheetId="8" name="_xlnm.Print_Titles" vbProcedure="false">'Key actions (2)'!$1:$5</definedName>
    <definedName function="false" hidden="false" localSheetId="9" name="_xlnm.Print_Area" vbProcedure="false">'Key actions (3)'!$A$1:$J$117</definedName>
    <definedName function="false" hidden="false" localSheetId="9" name="_xlnm.Print_Titles" vbProcedure="false">'Key actions (3)'!$1:$5</definedName>
    <definedName function="false" hidden="false" localSheetId="3" name="_xlnm.Print_Area" vbProcedure="false">MEI1!$A$1:$T$143</definedName>
    <definedName function="false" hidden="false" localSheetId="4" name="_xlnm.Print_Area" vbProcedure="false">MEI2!$A$1:$T$143</definedName>
    <definedName function="false" hidden="false" localSheetId="11" name="_xlnm.Print_Area" vbProcedure="false">'Mitigation Report'!$A$1:$AR$159</definedName>
    <definedName function="false" hidden="false" localSheetId="13" name="_xlnm.Print_Area" vbProcedure="false">'Monitoring Report'!$A$1:$W$207</definedName>
    <definedName function="false" hidden="false" localSheetId="5" name="_xlnm.Print_Area" vbProcedure="false">'Risks &amp; vulnerabilities'!$A$1:$K$135</definedName>
    <definedName function="false" hidden="false" localSheetId="5" name="_xlnm.Print_Titles" vbProcedure="false">'Risks &amp; vulnerabilities'!$1:$5</definedName>
    <definedName function="false" hidden="false" localSheetId="1" name="_xlnm.Print_Area" vbProcedure="false">Strategy!$A$1:$AA$87</definedName>
    <definedName function="false" hidden="false" localSheetId="1" name="_xlnm.Print_Titles" vbProcedure="false">Strategy!$1:$5</definedName>
    <definedName function="false" hidden="false" name="AbsCh1" vbProcedure="false">#REF!</definedName>
    <definedName function="false" hidden="false" name="AbsCh11" vbProcedure="false">#REF!</definedName>
    <definedName function="false" hidden="false" name="ActionStatus" vbProcedure="false">'Drop-down Menus'!$J$4:$J$8</definedName>
    <definedName function="false" hidden="false" name="Action_Status" vbProcedure="false">[1]Feuil1!$F$2:$F$6</definedName>
    <definedName function="false" hidden="false" name="AdaptationSectors" vbProcedure="false">'[7]Drop-down Menus'!$I$4:$I$11</definedName>
    <definedName function="false" hidden="false" name="AdaptationType" vbProcedure="false">[7]actions!#ref!</definedName>
    <definedName function="false" hidden="false" name="AdaptChangeLevel" vbProcedure="false">#REF!</definedName>
    <definedName function="false" hidden="false" name="AdaptIntensity" vbProcedure="false">'[7]Drop-down Menus'!$A$10:$A$14</definedName>
    <definedName function="false" hidden="false" name="AdaptIntensityRisks" vbProcedure="false">#REF!</definedName>
    <definedName function="false" hidden="false" name="AdaptSectors" vbProcedure="false">'[7]Drop-down Menus'!$I$4:$I$11</definedName>
    <definedName function="false" hidden="false" name="AdaptSerioussness" vbProcedure="false">#REF!</definedName>
    <definedName function="false" hidden="false" name="AdaptType" vbProcedure="false">[7]actions!#ref!</definedName>
    <definedName function="false" hidden="false" name="AreaofinterventionA6" vbProcedure="false">#REF!</definedName>
    <definedName function="false" hidden="false" name="AreaofinterventionA66" vbProcedure="false">#REF!</definedName>
    <definedName function="false" hidden="false" name="Areaofintervention_A1" vbProcedure="false">[8]Categories!$B$7:$B$15</definedName>
    <definedName function="false" hidden="false" name="Areaofintervention_A2" vbProcedure="false">[8]Categories!$B$21:$B$24</definedName>
    <definedName function="false" hidden="false" name="Areaofintervention_A3" vbProcedure="false">[8]Categories!$B$29:$B$33</definedName>
    <definedName function="false" hidden="false" name="Areaofintervention_A4" vbProcedure="false">[8]Categories!$B$40:$B$50</definedName>
    <definedName function="false" hidden="false" name="Areaofintervention_A5" vbProcedure="false">[8]Categories!$B$54:$B$60</definedName>
    <definedName function="false" hidden="false" name="Areaofintervention_A6" vbProcedure="false">[8]Categories!$B$65:$B$68</definedName>
    <definedName function="false" hidden="false" name="Areaofintervention_A7" vbProcedure="false">[8]Categories!$B$75:$B$79</definedName>
    <definedName function="false" hidden="false" name="B" vbProcedure="false">extra!$A$66:$A$75</definedName>
    <definedName function="false" hidden="false" name="barriers" vbProcedure="false">extra!$A$215:$A$218</definedName>
    <definedName function="false" hidden="false" name="base" vbProcedure="false">extra!$A$78:$A$103</definedName>
    <definedName function="false" hidden="false" name="base2013" vbProcedure="false">[8]extra!$A$40:$A$63</definedName>
    <definedName function="false" hidden="false" name="base2014" vbProcedure="false">[8]extra!$A$40:$A$64</definedName>
    <definedName function="false" hidden="false" name="base2016" vbProcedure="false">[8]extra!$A$40:$A$66</definedName>
    <definedName function="false" hidden="false" name="Base2020" vbProcedure="false">extra!$A$78:$A$106</definedName>
    <definedName function="false" hidden="false" name="Base2030" vbProcedure="false">extra!$B$78:$B$114</definedName>
    <definedName function="false" hidden="false" name="Baselong" vbProcedure="false">extra!$C$78:$C$119</definedName>
    <definedName function="false" hidden="false" name="BAUCh1" vbProcedure="false">#REF!</definedName>
    <definedName function="false" hidden="false" name="BAUCh11" vbProcedure="false">#REF!</definedName>
    <definedName function="false" hidden="false" name="BAUCh2" vbProcedure="false">#REF!</definedName>
    <definedName function="false" hidden="false" name="BEIB1" vbProcedure="false">#REF!</definedName>
    <definedName function="false" hidden="false" name="BEIB10" vbProcedure="false">#REF!</definedName>
    <definedName function="false" hidden="false" name="BEIB2" vbProcedure="false">#REF!</definedName>
    <definedName function="false" hidden="false" name="BEIB3" vbProcedure="false">#REF!</definedName>
    <definedName function="false" hidden="false" name="BEIB4" vbProcedure="false">#REF!</definedName>
    <definedName function="false" hidden="false" name="BEIB5" vbProcedure="false">#REF!</definedName>
    <definedName function="false" hidden="false" name="BEIB6" vbProcedure="false">#REF!</definedName>
    <definedName function="false" hidden="false" name="BEIB7" vbProcedure="false">#REF!</definedName>
    <definedName function="false" hidden="false" name="BEIB8" vbProcedure="false">#REF!</definedName>
    <definedName function="false" hidden="false" name="BEIB9" vbProcedure="false">#REF!</definedName>
    <definedName function="false" hidden="false" name="BEIBall" vbProcedure="false">#REF!</definedName>
    <definedName function="false" hidden="false" name="BEICh1" vbProcedure="false">#REF!</definedName>
    <definedName function="false" hidden="false" name="BEICh2" vbProcedure="false">#REF!</definedName>
    <definedName function="false" hidden="false" name="BEICh3" vbProcedure="false">#REF!</definedName>
    <definedName function="false" hidden="false" name="BEICh4" vbProcedure="false">#REF!</definedName>
    <definedName function="false" hidden="false" name="BEIs" vbProcedure="false">extra!$B$127:$B$157</definedName>
    <definedName function="false" hidden="false" name="boe" vbProcedure="false">Categories!$R$5:$R$6</definedName>
    <definedName function="false" hidden="false" name="buildings" vbProcedure="false">Categories!$B$7:$B$15</definedName>
    <definedName function="false" hidden="false" name="build_p" vbProcedure="false">Categories!$I$7:$I$18</definedName>
    <definedName function="false" hidden="false" name="ChangeLevel" vbProcedure="false">#REF!</definedName>
    <definedName function="false" hidden="false" name="citizens" vbProcedure="false">#REF!</definedName>
    <definedName function="false" hidden="false" name="countrylist" vbProcedure="false">[8]extra!$D$144:$D$196</definedName>
    <definedName function="false" hidden="false" name="Dates" vbProcedure="false">[1]Feuil1!$D$2:$D$34</definedName>
    <definedName function="false" hidden="false" name="day" vbProcedure="false">[12]extra!$F$77:$F$107</definedName>
    <definedName function="false" hidden="false" name="dayapproval" vbProcedure="false">extra!$F$78:$F$108</definedName>
    <definedName function="false" hidden="false" name="Decision_level" vbProcedure="false">#REF!</definedName>
    <definedName function="false" hidden="false" name="DistrictHeatingCooling" vbProcedure="false">[12]feuil1!$a$20:#REF!</definedName>
    <definedName function="false" hidden="false" name="EdTot" vbProcedure="false">#REF!</definedName>
    <definedName function="false" hidden="false" name="elec" vbProcedure="false">#REF!</definedName>
    <definedName function="false" hidden="false" name="electricity" vbProcedure="false">Categories!$B$53:$B$59</definedName>
    <definedName function="false" hidden="false" name="ElectricityProduction" vbProcedure="false">[12]feuil1!$a$14:#REF!</definedName>
    <definedName function="false" hidden="false" name="elect_p" vbProcedure="false">Categories!$I$53:$I$61</definedName>
    <definedName function="false" hidden="false" name="EURshow" vbProcedure="false">#REF!</definedName>
    <definedName function="false" hidden="false" name="ExpectedChange" vbProcedure="false">'Drop-down Menus'!$D$4:$D$8</definedName>
    <definedName function="false" hidden="false" name="FOV_Degree" vbProcedure="false">'[13]FOV REF'!$B$37:$B$40</definedName>
    <definedName function="false" hidden="false" name="FOV_Existing" vbProcedure="false">'[13]FOV REF'!$B$21:$B$23</definedName>
    <definedName function="false" hidden="false" name="FOV_Factors" vbProcedure="false">'[13]FOV REF'!$F$96:$F$121</definedName>
    <definedName function="false" hidden="false" name="FOV_Influence" vbProcedure="false">'[13]FOV REF'!$F$124:$F$125</definedName>
    <definedName function="false" hidden="false" name="FOV_Responsible" vbProcedure="false">'[13]FOV REF'!$F$5:$F$12</definedName>
    <definedName function="false" hidden="false" name="FOV_Timeline" vbProcedure="false">'[13]FOV REF'!$H$37:$H$41</definedName>
    <definedName function="false" hidden="false" name="FTEMshow" vbProcedure="false">'[8]M-Strategy'!$Q$4</definedName>
    <definedName function="false" hidden="false" name="FTEshow" vbProcedure="false">#REF!</definedName>
    <definedName function="false" hidden="false" name="HazardLevel" vbProcedure="false">'Drop-down Menus'!$C$4:$C$8</definedName>
    <definedName function="false" hidden="false" name="heat" vbProcedure="false">Categories!$B$65:$B$68</definedName>
    <definedName function="false" hidden="false" name="heat_p" vbProcedure="false">Categories!$I$65:$I$72</definedName>
    <definedName function="false" hidden="false" name="Impact" vbProcedure="false">'Annex 3-Adaptation indicators'!$B$6</definedName>
    <definedName function="false" hidden="false" name="ImpactLevel" vbProcedure="false">'Drop-down Menus'!$E$4:$E$8</definedName>
    <definedName function="false" hidden="false" name="ind" vbProcedure="false">#REF!</definedName>
    <definedName function="false" hidden="false" name="indsutry" vbProcedure="false">Categories!$B$29:$B$33</definedName>
    <definedName function="false" hidden="false" name="industry" vbProcedure="false">Categories!$B$29:$B$33</definedName>
    <definedName function="false" hidden="false" name="ind_p" vbProcedure="false">Categories!$I$29:$I$37</definedName>
    <definedName function="false" hidden="false" name="Intensity" vbProcedure="false">'Drop-down Menus'!$A$10:$A$14</definedName>
    <definedName function="false" hidden="false" name="IntensityLevel" vbProcedure="false">#REF!</definedName>
    <definedName function="false" hidden="false" name="IntensityRisks" vbProcedure="false">#REF!</definedName>
    <definedName function="false" hidden="false" name="InvolvementLevel" vbProcedure="false">'Drop-down Menus'!$A$4:$A$7</definedName>
    <definedName function="false" hidden="false" name="KeyAction" vbProcedure="false">'Drop-down Menus'!$D$12:$D$14</definedName>
    <definedName function="false" hidden="false" name="Key_achievement_A" vbProcedure="false">#REF!</definedName>
    <definedName function="false" hidden="false" name="Key_achievement_n°_1" vbProcedure="false">#REF!</definedName>
    <definedName function="false" hidden="false" name="land" vbProcedure="false">#REF!</definedName>
    <definedName function="false" hidden="false" name="LandUsePlanning" vbProcedure="false">[12]feuil1!$a$24:#REF!</definedName>
    <definedName function="false" hidden="false" name="langlist" vbProcedure="false">[8]extra!$A$144:$A$166</definedName>
    <definedName function="false" hidden="false" name="Language" vbProcedure="false">'Drop-down Menus'!$I$19:$I$21</definedName>
    <definedName function="false" hidden="false" name="level" vbProcedure="false">[8]extra!#ref!</definedName>
    <definedName function="false" hidden="false" name="level_inv" vbProcedure="false">extra!$D$4:$D$6</definedName>
    <definedName function="false" hidden="false" name="LocCh" vbProcedure="false">#REF!</definedName>
    <definedName function="false" hidden="false" name="LocChM" vbProcedure="false">'[8]M-Strategy'!$J$4</definedName>
    <definedName function="false" hidden="false" name="Long_term_target_year" vbProcedure="false">extra!$G$4:$G$33</definedName>
    <definedName function="false" hidden="false" name="mandat" vbProcedure="false">'[8]BoE form'!$F$33</definedName>
    <definedName function="false" hidden="false" name="MEdToT" vbProcedure="false">[8]MEI!$AF$4</definedName>
    <definedName function="false" hidden="false" name="MEI" vbProcedure="false">extra!$A$127:$A$156</definedName>
    <definedName function="false" hidden="false" name="MEICh3" vbProcedure="false">[8]MEI!$C$4</definedName>
    <definedName function="false" hidden="false" name="MEIs" vbProcedure="false">extra!$A$127:$A$166</definedName>
    <definedName function="false" hidden="false" name="MEURshow" vbProcedure="false">'[8]M-Strategy'!$R$4</definedName>
    <definedName function="false" hidden="false" name="monitoring" vbProcedure="false">[8]extra!#ref!</definedName>
    <definedName function="false" hidden="false" name="month" vbProcedure="false">[12]extra!$G$77:$G$88</definedName>
    <definedName function="false" hidden="false" name="monthapproval" vbProcedure="false">extra!$G$78:$G$89</definedName>
    <definedName function="false" hidden="false" name="MSourceShow" vbProcedure="false">'[8]M-Strategy'!$S$4</definedName>
    <definedName function="false" hidden="false" name="mun" vbProcedure="false">#REF!</definedName>
    <definedName function="false" hidden="false" name="NEFEBEI" vbProcedure="false">#REF!</definedName>
    <definedName function="false" hidden="false" name="NEFEMEI" vbProcedure="false">[8]MEI!$C$138</definedName>
    <definedName function="false" hidden="false" name="NonEn" vbProcedure="false">#REF!</definedName>
    <definedName function="false" hidden="false" name="OccurenceLikelihood" vbProcedure="false">'Drop-down Menus'!$F$4:$F$8</definedName>
    <definedName function="false" hidden="false" name="option" vbProcedure="false">[12]extra!$A$15:$A$18</definedName>
    <definedName function="false" hidden="false" name="option2" vbProcedure="false">extra!$A$15:$A$18</definedName>
    <definedName function="false" hidden="false" name="options" vbProcedure="false">extra!$A$15:$A$18</definedName>
    <definedName function="false" hidden="false" name="origin" vbProcedure="false">Categories!$Q$6:$Q$9</definedName>
    <definedName function="false" hidden="false" name="OthChM" vbProcedure="false">'[8]M-Strategy'!$K$4</definedName>
    <definedName function="false" hidden="false" name="other" vbProcedure="false">Categories!$B$75:$B$79</definedName>
    <definedName function="false" hidden="false" name="other_p" vbProcedure="false">Categories!$I$75:$I$78</definedName>
    <definedName function="false" hidden="false" name="Outcome" vbProcedure="false">'annex 3-adaptation indicators'!#ref!</definedName>
    <definedName function="false" hidden="false" name="PerCh2" vbProcedure="false">#REF!</definedName>
    <definedName function="false" hidden="false" name="PI_B1" vbProcedure="false">#REF!</definedName>
    <definedName function="false" hidden="false" name="PI_buildings" vbProcedure="false">#REF!</definedName>
    <definedName function="false" hidden="false" name="policy" vbProcedure="false">[8]extra!#ref!</definedName>
    <definedName function="false" hidden="false" name="Policy_buildings" vbProcedure="false">[8]Categories!$J$7:$J$18</definedName>
    <definedName function="false" hidden="false" name="Policy_elec" vbProcedure="false">[8]Categories!$J$54:$J$61</definedName>
    <definedName function="false" hidden="false" name="Policy_heat" vbProcedure="false">[8]Categories!$J$65:$J$72</definedName>
    <definedName function="false" hidden="false" name="Policy_industry" vbProcedure="false">[8]Categories!$J$29:$J$37</definedName>
    <definedName function="false" hidden="false" name="Policy_lighting" vbProcedure="false">[8]Categories!$J$21:$J$26</definedName>
    <definedName function="false" hidden="false" name="Policy_other" vbProcedure="false">[8]Categories!$J$75:$J$78</definedName>
    <definedName function="false" hidden="false" name="Policy_transport" vbProcedure="false">[8]Categories!$J$40:$J$49</definedName>
    <definedName function="false" hidden="false" name="pp" vbProcedure="false">#REF!</definedName>
    <definedName function="false" hidden="false" name="PrivCh" vbProcedure="false">#REF!</definedName>
    <definedName function="false" hidden="false" name="PrivChM" vbProcedure="false">'[8]M-Strategy'!$P$4</definedName>
    <definedName function="false" hidden="false" name="PubCh1M" vbProcedure="false">'[8]M-Strategy'!$M$4</definedName>
    <definedName function="false" hidden="false" name="PubCh2M" vbProcedure="false">'[8]M-Strategy'!$N$4</definedName>
    <definedName function="false" hidden="false" name="PubCh3M" vbProcedure="false">'[8]M-Strategy'!$O$4</definedName>
    <definedName function="false" hidden="false" name="PubChM" vbProcedure="false">'[8]M-Strategy'!$L$4</definedName>
    <definedName function="false" hidden="false" name="publiclight" vbProcedure="false">Categories!$B$21:$B$24</definedName>
    <definedName function="false" hidden="false" name="publicl_p" vbProcedure="false">Categories!$I$21:$I$26</definedName>
    <definedName function="false" hidden="false" name="PublicProcurement" vbProcedure="false">[12]feuil1!$a$29:#REF!</definedName>
    <definedName function="false" hidden="false" name="publight" vbProcedure="false">Categories!$B$21:$B$24</definedName>
    <definedName function="false" hidden="false" name="redtype" vbProcedure="false">extra!$A$4:$A$5</definedName>
    <definedName function="false" hidden="false" name="referenceyears" vbProcedure="false">extra!$A$15:$A$19</definedName>
    <definedName function="false" hidden="false" name="regions" vbProcedure="false">[8]extra!$D$144:$E$196</definedName>
    <definedName function="false" hidden="false" name="res" vbProcedure="false">#REF!</definedName>
    <definedName function="false" hidden="false" name="Sectors" vbProcedure="false">'Drop-down Menus'!$I$4:$I$16</definedName>
    <definedName function="false" hidden="false" name="Sectors2" vbProcedure="false">'drop-down menus'!#ref!</definedName>
    <definedName function="false" hidden="false" name="selectx" vbProcedure="false">extra!$C$3:$C$4</definedName>
    <definedName function="false" hidden="false" name="selectxboe" vbProcedure="false">extra!$C$5:$C$6</definedName>
    <definedName function="false" hidden="false" name="serioussness" vbProcedure="false">#REF!</definedName>
    <definedName function="false" hidden="false" name="SourceShow" vbProcedure="false">#REF!</definedName>
    <definedName function="false" hidden="false" name="status" vbProcedure="false">extra!$A$8:$A$12</definedName>
    <definedName function="false" hidden="false" name="status1" vbProcedure="false">#REF!</definedName>
    <definedName function="false" hidden="false" name="S_Ch1" vbProcedure="false">#REF!</definedName>
    <definedName function="false" hidden="false" name="S_Ch2" vbProcedure="false">#REF!</definedName>
    <definedName function="false" hidden="false" name="S_Ch3" vbProcedure="false">#REF!</definedName>
    <definedName function="false" hidden="false" name="S_Ch4" vbProcedure="false">#REF!</definedName>
    <definedName function="false" hidden="false" name="S_Ch5" vbProcedure="false">#REF!</definedName>
    <definedName function="false" hidden="false" name="target" vbProcedure="false">extra!$A$170:$A$199</definedName>
    <definedName function="false" hidden="false" name="TargetYear" vbProcedure="false">'Drop-down Menus'!$I$56:$I$86</definedName>
    <definedName function="false" hidden="false" name="ter" vbProcedure="false">#REF!</definedName>
    <definedName function="false" hidden="false" name="time" vbProcedure="false">extra!$D$88:$D$98</definedName>
    <definedName function="false" hidden="false" name="timefinal" vbProcedure="false">extra!$F$4:$F$64</definedName>
    <definedName function="false" hidden="false" name="Timeframe" vbProcedure="false">'Drop-down Menus'!$G$4:$G$9</definedName>
    <definedName function="false" hidden="false" name="timeframefinal" vbProcedure="false">extra!$D$78:$D$128</definedName>
    <definedName function="false" hidden="false" name="timeframefinalboe" vbProcedure="false">extra!$E$78:$E$128</definedName>
    <definedName function="false" hidden="false" name="timestart" vbProcedure="false">extra!$E$4:$E$44</definedName>
    <definedName function="false" hidden="false" name="timestartboe" vbProcedure="false">extra!$E$132:$E$172</definedName>
    <definedName function="false" hidden="false" name="trans" vbProcedure="false">#REF!</definedName>
    <definedName function="false" hidden="false" name="transp" vbProcedure="false">#REF!</definedName>
    <definedName function="false" hidden="false" name="transport" vbProcedure="false">Categories!$B$40:$B$50</definedName>
    <definedName function="false" hidden="false" name="transp_p" vbProcedure="false">Categories!$I$40:$I$49</definedName>
    <definedName function="false" hidden="false" name="trasnport" vbProcedure="false">Categories!$B$40:$B$50</definedName>
    <definedName function="false" hidden="false" name="Type" vbProcedure="false">'(adaptation actions)'!#ref!</definedName>
    <definedName function="false" hidden="false" name="Vulnerability" vbProcedure="false">'annex 3-adaptation indicators'!#ref!</definedName>
    <definedName function="false" hidden="false" name="WorkingWithCitizens" vbProcedure="false">[12]feuil1!$a$33:#REF!</definedName>
    <definedName function="false" hidden="false" name="Year" vbProcedure="false">'Drop-down Menus'!$I$24:$I$86</definedName>
    <definedName function="false" hidden="false" name="Year2" vbProcedure="false">'Drop-down Menus'!$I$89:$I$151</definedName>
    <definedName function="false" hidden="false" name="Year3" vbProcedure="false">'[4]Drop-down Menus'!$I$89:$I$150</definedName>
    <definedName function="false" hidden="false" name="yearpproval" vbProcedure="false">extra!$H$78:$H$118</definedName>
    <definedName function="false" hidden="false" name="YesNo" vbProcedure="false">'Drop-down Menus'!$C$12:$C$14</definedName>
    <definedName function="false" hidden="false" localSheetId="0" name="ActionStatus" vbProcedure="false">[3]Actions!$O$4:$O$7</definedName>
    <definedName function="false" hidden="false" localSheetId="0" name="B" vbProcedure="false">#REF!</definedName>
    <definedName function="false" hidden="false" localSheetId="0" name="barriers" vbProcedure="false">#REF!</definedName>
    <definedName function="false" hidden="false" localSheetId="0" name="base" vbProcedure="false">#REF!</definedName>
    <definedName function="false" hidden="false" localSheetId="0" name="ChangeLevel" vbProcedure="false">#REF!</definedName>
    <definedName function="false" hidden="false" localSheetId="0" name="day" vbProcedure="false">#REF!</definedName>
    <definedName function="false" hidden="false" localSheetId="0" name="ExpectedChange" vbProcedure="false">'[3]Risks &amp; Vulnerabilities'!$L$16:$L$19</definedName>
    <definedName function="false" hidden="false" localSheetId="0" name="HazardLevel" vbProcedure="false">'[3]Risks &amp; Vulnerabilities'!$K$16:$K$19</definedName>
    <definedName function="false" hidden="false" localSheetId="0" name="Impact" vbProcedure="false">#REF!</definedName>
    <definedName function="false" hidden="false" localSheetId="0" name="ImpactLevel" vbProcedure="false">#REF!</definedName>
    <definedName function="false" hidden="false" localSheetId="0" name="Intensity" vbProcedure="false">[3]Strategy!$F$53:$F$56</definedName>
    <definedName function="false" hidden="false" localSheetId="0" name="IntensityLevel" vbProcedure="false">[7]strategy!#ref!</definedName>
    <definedName function="false" hidden="false" localSheetId="0" name="IntensityRisks" vbProcedure="false">#REF!</definedName>
    <definedName function="false" hidden="false" localSheetId="0" name="InvolvementLevel" vbProcedure="false">'[7]Drop-down Menus'!$A$4:$A$7</definedName>
    <definedName function="false" hidden="false" localSheetId="0" name="KeyAction" vbProcedure="false">'[7]Drop-down Menus'!$D$12:$D$14</definedName>
    <definedName function="false" hidden="false" localSheetId="0" name="Language" vbProcedure="false">'[7]Drop-down Menus'!$I$14:$I$16</definedName>
    <definedName function="false" hidden="false" localSheetId="0" name="MEI" vbProcedure="false">#REF!</definedName>
    <definedName function="false" hidden="false" localSheetId="0" name="month" vbProcedure="false">#REF!</definedName>
    <definedName function="false" hidden="false" localSheetId="0" name="OccurenceLikelihood" vbProcedure="false">'[3]Risks &amp; Vulnerabilities'!$N$16:$N$19</definedName>
    <definedName function="false" hidden="false" localSheetId="0" name="option" vbProcedure="false">#REF!</definedName>
    <definedName function="false" hidden="false" localSheetId="0" name="options" vbProcedure="false">#REF!</definedName>
    <definedName function="false" hidden="false" localSheetId="0" name="Outcome" vbProcedure="false">#REF!</definedName>
    <definedName function="false" hidden="false" localSheetId="0" name="Sectors" vbProcedure="false">[3]Actions!$N$4:$N$9</definedName>
    <definedName function="false" hidden="false" localSheetId="0" name="serioussness" vbProcedure="false">#REF!</definedName>
    <definedName function="false" hidden="false" localSheetId="0" name="status" vbProcedure="false">#REF!</definedName>
    <definedName function="false" hidden="false" localSheetId="0" name="target" vbProcedure="false">#REF!</definedName>
    <definedName function="false" hidden="false" localSheetId="0" name="time" vbProcedure="false">#REF!</definedName>
    <definedName function="false" hidden="false" localSheetId="0" name="timeframe" vbProcedure="false">#REF!</definedName>
    <definedName function="false" hidden="false" localSheetId="0" name="Type" vbProcedure="false">#REF!</definedName>
    <definedName function="false" hidden="false" localSheetId="0" name="Vulnerability" vbProcedure="false">#REF!</definedName>
    <definedName function="false" hidden="false" localSheetId="0" name="year" vbProcedure="false">#REF!</definedName>
    <definedName function="false" hidden="false" localSheetId="0" name="YesNo" vbProcedure="false">'[7]Drop-down Menus'!$C$12:$C$14</definedName>
    <definedName function="false" hidden="false" localSheetId="1" name="ActionStatus" vbProcedure="false">[3]Actions!$O$4:$O$7</definedName>
    <definedName function="false" hidden="false" localSheetId="1" name="ChangeLevel" vbProcedure="false">#REF!</definedName>
    <definedName function="false" hidden="false" localSheetId="1" name="Dates" vbProcedure="false">[11]Feuil1!$D$2:$D$34</definedName>
    <definedName function="false" hidden="false" localSheetId="1" name="ExpectedChange" vbProcedure="false">'[3]Risks &amp; Vulnerabilities'!$L$16:$L$19</definedName>
    <definedName function="false" hidden="false" localSheetId="1" name="HazardLevel" vbProcedure="false">'[3]Risks &amp; Vulnerabilities'!$K$16:$K$19</definedName>
    <definedName function="false" hidden="false" localSheetId="1" name="Impact" vbProcedure="false">#REF!</definedName>
    <definedName function="false" hidden="false" localSheetId="1" name="ImpactLevel" vbProcedure="false">#REF!</definedName>
    <definedName function="false" hidden="false" localSheetId="1" name="Intensity" vbProcedure="false">[3]Strategy!$F$53:$F$56</definedName>
    <definedName function="false" hidden="false" localSheetId="1" name="IntensityLevel" vbProcedure="false">[7]strategy!#ref!</definedName>
    <definedName function="false" hidden="false" localSheetId="1" name="IntensityRisks" vbProcedure="false">#REF!</definedName>
    <definedName function="false" hidden="false" localSheetId="1" name="InvolvementLevel" vbProcedure="false">'[7]Drop-down Menus'!$A$4:$A$7</definedName>
    <definedName function="false" hidden="false" localSheetId="1" name="KeyAction" vbProcedure="false">'[7]Drop-down Menus'!$D$12:$D$14</definedName>
    <definedName function="false" hidden="false" localSheetId="1" name="Language" vbProcedure="false">'[7]Drop-down Menus'!$I$14:$I$16</definedName>
    <definedName function="false" hidden="false" localSheetId="1" name="OccurenceLikelihood" vbProcedure="false">'[3]Risks &amp; Vulnerabilities'!$N$16:$N$19</definedName>
    <definedName function="false" hidden="false" localSheetId="1" name="Outcome" vbProcedure="false">#REF!</definedName>
    <definedName function="false" hidden="false" localSheetId="1" name="Sectors" vbProcedure="false">[3]Actions!$N$4:$N$9</definedName>
    <definedName function="false" hidden="false" localSheetId="1" name="serioussness" vbProcedure="false">#REF!</definedName>
    <definedName function="false" hidden="false" localSheetId="1" name="Type" vbProcedure="false">#REF!</definedName>
    <definedName function="false" hidden="false" localSheetId="1" name="Vulnerability" vbProcedure="false">#REF!</definedName>
    <definedName function="false" hidden="false" localSheetId="1" name="year" vbProcedure="false">[12]extra!$H$77:$H$88</definedName>
    <definedName function="false" hidden="false" localSheetId="1" name="YesNo" vbProcedure="false">'[7]Drop-down Menus'!$C$12:$C$14</definedName>
    <definedName function="false" hidden="false" localSheetId="2" name="ActionStatus" vbProcedure="false">[3]Actions!$O$4:$O$7</definedName>
    <definedName function="false" hidden="false" localSheetId="2" name="ChangeLevel" vbProcedure="false">#REF!</definedName>
    <definedName function="false" hidden="false" localSheetId="2" name="Dates" vbProcedure="false">[11]Feuil1!$D$2:$D$34</definedName>
    <definedName function="false" hidden="false" localSheetId="2" name="ExpectedChange" vbProcedure="false">'[3]Risks &amp; Vulnerabilities'!$L$16:$L$19</definedName>
    <definedName function="false" hidden="false" localSheetId="2" name="HazardLevel" vbProcedure="false">'[3]Risks &amp; Vulnerabilities'!$K$16:$K$19</definedName>
    <definedName function="false" hidden="false" localSheetId="2" name="Impact" vbProcedure="false">#REF!</definedName>
    <definedName function="false" hidden="false" localSheetId="2" name="ImpactLevel" vbProcedure="false">#REF!</definedName>
    <definedName function="false" hidden="false" localSheetId="2" name="Intensity" vbProcedure="false">[3]Strategy!$F$53:$F$56</definedName>
    <definedName function="false" hidden="false" localSheetId="2" name="IntensityLevel" vbProcedure="false">[7]strategy!#ref!</definedName>
    <definedName function="false" hidden="false" localSheetId="2" name="IntensityRisks" vbProcedure="false">#REF!</definedName>
    <definedName function="false" hidden="false" localSheetId="2" name="InvolvementLevel" vbProcedure="false">'[7]Drop-down Menus'!$A$4:$A$7</definedName>
    <definedName function="false" hidden="false" localSheetId="2" name="KeyAction" vbProcedure="false">'[7]Drop-down Menus'!$D$12:$D$14</definedName>
    <definedName function="false" hidden="false" localSheetId="2" name="Language" vbProcedure="false">'[7]Drop-down Menus'!$I$14:$I$16</definedName>
    <definedName function="false" hidden="false" localSheetId="2" name="OccurenceLikelihood" vbProcedure="false">'[3]Risks &amp; Vulnerabilities'!$N$16:$N$19</definedName>
    <definedName function="false" hidden="false" localSheetId="2" name="Outcome" vbProcedure="false">#REF!</definedName>
    <definedName function="false" hidden="false" localSheetId="2" name="Sectors" vbProcedure="false">[3]Actions!$N$4:$N$9</definedName>
    <definedName function="false" hidden="false" localSheetId="2" name="serioussness" vbProcedure="false">#REF!</definedName>
    <definedName function="false" hidden="false" localSheetId="2" name="Type" vbProcedure="false">#REF!</definedName>
    <definedName function="false" hidden="false" localSheetId="2" name="Vulnerability" vbProcedure="false">#REF!</definedName>
    <definedName function="false" hidden="false" localSheetId="2" name="year" vbProcedure="false">[12]extra!$H$77:$H$88</definedName>
    <definedName function="false" hidden="false" localSheetId="2" name="YesNo" vbProcedure="false">'[7]Drop-down Menus'!$C$12:$C$14</definedName>
    <definedName function="false" hidden="false" localSheetId="3" name="ActionStatus" vbProcedure="false">[3]Actions!$O$4:$O$7</definedName>
    <definedName function="false" hidden="false" localSheetId="3" name="ChangeLevel" vbProcedure="false">#REF!</definedName>
    <definedName function="false" hidden="false" localSheetId="3" name="Dates" vbProcedure="false">[11]Feuil1!$D$2:$D$34</definedName>
    <definedName function="false" hidden="false" localSheetId="3" name="ExpectedChange" vbProcedure="false">'[3]Risks &amp; Vulnerabilities'!$L$16:$L$19</definedName>
    <definedName function="false" hidden="false" localSheetId="3" name="HazardLevel" vbProcedure="false">'[3]Risks &amp; Vulnerabilities'!$K$16:$K$19</definedName>
    <definedName function="false" hidden="false" localSheetId="3" name="Impact" vbProcedure="false">#REF!</definedName>
    <definedName function="false" hidden="false" localSheetId="3" name="ImpactLevel" vbProcedure="false">#REF!</definedName>
    <definedName function="false" hidden="false" localSheetId="3" name="Intensity" vbProcedure="false">[3]Strategy!$F$53:$F$56</definedName>
    <definedName function="false" hidden="false" localSheetId="3" name="IntensityLevel" vbProcedure="false">[7]strategy!#ref!</definedName>
    <definedName function="false" hidden="false" localSheetId="3" name="IntensityRisks" vbProcedure="false">#REF!</definedName>
    <definedName function="false" hidden="false" localSheetId="3" name="InvolvementLevel" vbProcedure="false">'[7]Drop-down Menus'!$A$4:$A$7</definedName>
    <definedName function="false" hidden="false" localSheetId="3" name="KeyAction" vbProcedure="false">'[7]Drop-down Menus'!$D$12:$D$14</definedName>
    <definedName function="false" hidden="false" localSheetId="3" name="Language" vbProcedure="false">'[7]Drop-down Menus'!$I$14:$I$16</definedName>
    <definedName function="false" hidden="false" localSheetId="3" name="OccurenceLikelihood" vbProcedure="false">'[3]Risks &amp; Vulnerabilities'!$N$16:$N$19</definedName>
    <definedName function="false" hidden="false" localSheetId="3" name="Outcome" vbProcedure="false">#REF!</definedName>
    <definedName function="false" hidden="false" localSheetId="3" name="Sectors" vbProcedure="false">[3]Actions!$N$4:$N$9</definedName>
    <definedName function="false" hidden="false" localSheetId="3" name="serioussness" vbProcedure="false">#REF!</definedName>
    <definedName function="false" hidden="false" localSheetId="3" name="Type" vbProcedure="false">#REF!</definedName>
    <definedName function="false" hidden="false" localSheetId="3" name="Vulnerability" vbProcedure="false">#REF!</definedName>
    <definedName function="false" hidden="false" localSheetId="3" name="year" vbProcedure="false">[12]extra!$H$77:$H$88</definedName>
    <definedName function="false" hidden="false" localSheetId="3" name="YesNo" vbProcedure="false">'[7]Drop-down Menus'!$C$12:$C$14</definedName>
    <definedName function="false" hidden="false" localSheetId="4" name="ActionStatus" vbProcedure="false">[3]Actions!$O$4:$O$7</definedName>
    <definedName function="false" hidden="false" localSheetId="4" name="AdaptationType" vbProcedure="false">[7]actions!#ref!</definedName>
    <definedName function="false" hidden="false" localSheetId="4" name="AdaptChangeLevel" vbProcedure="false">#REF!</definedName>
    <definedName function="false" hidden="false" localSheetId="4" name="AdaptIntensityRisks" vbProcedure="false">#REF!</definedName>
    <definedName function="false" hidden="false" localSheetId="4" name="AdaptSerioussness" vbProcedure="false">#REF!</definedName>
    <definedName function="false" hidden="false" localSheetId="4" name="AdaptType" vbProcedure="false">[7]actions!#ref!</definedName>
    <definedName function="false" hidden="false" localSheetId="4" name="ChangeLevel" vbProcedure="false">#REF!</definedName>
    <definedName function="false" hidden="false" localSheetId="4" name="Dates" vbProcedure="false">[11]Feuil1!$D$2:$D$34</definedName>
    <definedName function="false" hidden="false" localSheetId="4" name="ExpectedChange" vbProcedure="false">'[3]Risks &amp; Vulnerabilities'!$L$16:$L$19</definedName>
    <definedName function="false" hidden="false" localSheetId="4" name="HazardLevel" vbProcedure="false">'[3]Risks &amp; Vulnerabilities'!$K$16:$K$19</definedName>
    <definedName function="false" hidden="false" localSheetId="4" name="Impact" vbProcedure="false">#REF!</definedName>
    <definedName function="false" hidden="false" localSheetId="4" name="ImpactLevel" vbProcedure="false">#REF!</definedName>
    <definedName function="false" hidden="false" localSheetId="4" name="Intensity" vbProcedure="false">[3]Strategy!$F$53:$F$56</definedName>
    <definedName function="false" hidden="false" localSheetId="4" name="IntensityLevel" vbProcedure="false">[7]strategy!#ref!</definedName>
    <definedName function="false" hidden="false" localSheetId="4" name="IntensityRisks" vbProcedure="false">#REF!</definedName>
    <definedName function="false" hidden="false" localSheetId="4" name="InvolvementLevel" vbProcedure="false">'[7]Drop-down Menus'!$A$4:$A$7</definedName>
    <definedName function="false" hidden="false" localSheetId="4" name="KeyAction" vbProcedure="false">'[7]Drop-down Menus'!$D$12:$D$14</definedName>
    <definedName function="false" hidden="false" localSheetId="4" name="Language" vbProcedure="false">'[7]Drop-down Menus'!$I$14:$I$16</definedName>
    <definedName function="false" hidden="false" localSheetId="4" name="OccurenceLikelihood" vbProcedure="false">'[3]Risks &amp; Vulnerabilities'!$N$16:$N$19</definedName>
    <definedName function="false" hidden="false" localSheetId="4" name="Outcome" vbProcedure="false">#REF!</definedName>
    <definedName function="false" hidden="false" localSheetId="4" name="Sectors" vbProcedure="false">[3]Actions!$N$4:$N$9</definedName>
    <definedName function="false" hidden="false" localSheetId="4" name="serioussness" vbProcedure="false">#REF!</definedName>
    <definedName function="false" hidden="false" localSheetId="4" name="Type" vbProcedure="false">#REF!</definedName>
    <definedName function="false" hidden="false" localSheetId="4" name="Vulnerability" vbProcedure="false">#REF!</definedName>
    <definedName function="false" hidden="false" localSheetId="4" name="year" vbProcedure="false">[12]extra!$H$77:$H$88</definedName>
    <definedName function="false" hidden="false" localSheetId="4" name="YesNo" vbProcedure="false">'[7]Drop-down Menus'!$C$12:$C$14</definedName>
    <definedName function="false" hidden="false" localSheetId="5" name="ChangeLevel" vbProcedure="false">'risks &amp; vulnerabilities'!#ref!</definedName>
    <definedName function="false" hidden="false" localSheetId="5" name="Intensity" vbProcedure="false">'annex 2-adaptation scoreboard'!#ref!</definedName>
    <definedName function="false" hidden="false" localSheetId="5" name="IntensityRisks" vbProcedure="false">'risks &amp; vulnerabilities'!#ref!</definedName>
    <definedName function="false" hidden="false" localSheetId="5" name="Sectors" vbProcedure="false">'(adaptation actions)'!#ref!</definedName>
    <definedName function="false" hidden="false" localSheetId="5" name="serioussness" vbProcedure="false">'risks &amp; vulnerabilities'!#ref!</definedName>
    <definedName function="false" hidden="false" localSheetId="5" name="Type" vbProcedure="false">'(adaptation actions)'!#ref!</definedName>
    <definedName function="false" hidden="false" localSheetId="6" name="ActionStatus" vbProcedure="false">[3]Actions!$O$4:$O$7</definedName>
    <definedName function="false" hidden="false" localSheetId="6" name="ChangeLevel" vbProcedure="false">#REF!</definedName>
    <definedName function="false" hidden="false" localSheetId="6" name="Dates" vbProcedure="false">[11]Feuil1!$D$2:$D$34</definedName>
    <definedName function="false" hidden="false" localSheetId="6" name="ExpectedChange" vbProcedure="false">'[3]Risks &amp; Vulnerabilities'!$L$16:$L$19</definedName>
    <definedName function="false" hidden="false" localSheetId="6" name="HazardLevel" vbProcedure="false">'[3]Risks &amp; Vulnerabilities'!$K$16:$K$19</definedName>
    <definedName function="false" hidden="false" localSheetId="6" name="Impact" vbProcedure="false">#REF!</definedName>
    <definedName function="false" hidden="false" localSheetId="6" name="ImpactLevel" vbProcedure="false">#REF!</definedName>
    <definedName function="false" hidden="false" localSheetId="6" name="Intensity" vbProcedure="false">[3]Strategy!$F$53:$F$56</definedName>
    <definedName function="false" hidden="false" localSheetId="6" name="IntensityLevel" vbProcedure="false">[7]strategy!#ref!</definedName>
    <definedName function="false" hidden="false" localSheetId="6" name="IntensityRisks" vbProcedure="false">#REF!</definedName>
    <definedName function="false" hidden="false" localSheetId="6" name="InvolvementLevel" vbProcedure="false">'[7]Drop-down Menus'!$A$4:$A$7</definedName>
    <definedName function="false" hidden="false" localSheetId="6" name="KeyAction" vbProcedure="false">'[7]Drop-down Menus'!$D$12:$D$14</definedName>
    <definedName function="false" hidden="false" localSheetId="6" name="Language" vbProcedure="false">'[7]Drop-down Menus'!$I$14:$I$16</definedName>
    <definedName function="false" hidden="false" localSheetId="6" name="OccurenceLikelihood" vbProcedure="false">'[3]Risks &amp; Vulnerabilities'!$N$16:$N$19</definedName>
    <definedName function="false" hidden="false" localSheetId="6" name="Outcome" vbProcedure="false">#REF!</definedName>
    <definedName function="false" hidden="false" localSheetId="6" name="Sectors" vbProcedure="false">[3]Actions!$N$4:$N$9</definedName>
    <definedName function="false" hidden="false" localSheetId="6" name="serioussness" vbProcedure="false">#REF!</definedName>
    <definedName function="false" hidden="false" localSheetId="6" name="Type" vbProcedure="false">#REF!</definedName>
    <definedName function="false" hidden="false" localSheetId="6" name="Vulnerability" vbProcedure="false">#REF!</definedName>
    <definedName function="false" hidden="false" localSheetId="6" name="year" vbProcedure="false">[12]extra!$H$77:$H$88</definedName>
    <definedName function="false" hidden="false" localSheetId="6" name="YesNo" vbProcedure="false">'[7]Drop-down Menus'!$C$12:$C$14</definedName>
    <definedName function="false" hidden="false" localSheetId="6" name="_xlnm._FilterDatabase" vbProcedure="false">'action plan'!#ref!</definedName>
    <definedName function="false" hidden="false" localSheetId="7" name="AbsCh1" vbProcedure="false">#REF!</definedName>
    <definedName function="false" hidden="false" localSheetId="7" name="AbsCh11" vbProcedure="false">#REF!</definedName>
    <definedName function="false" hidden="false" localSheetId="7" name="AdaptationType" vbProcedure="false">[7]actions!#ref!</definedName>
    <definedName function="false" hidden="false" localSheetId="7" name="AdaptChangeLevel" vbProcedure="false">#REF!</definedName>
    <definedName function="false" hidden="false" localSheetId="7" name="AdaptIntensityRisks" vbProcedure="false">#REF!</definedName>
    <definedName function="false" hidden="false" localSheetId="7" name="AdaptSerioussness" vbProcedure="false">#REF!</definedName>
    <definedName function="false" hidden="false" localSheetId="7" name="AdaptType" vbProcedure="false">[7]actions!#ref!</definedName>
    <definedName function="false" hidden="false" localSheetId="7" name="AreaofinterventionA6" vbProcedure="false">#REF!</definedName>
    <definedName function="false" hidden="false" localSheetId="7" name="AreaofinterventionA66" vbProcedure="false">#REF!</definedName>
    <definedName function="false" hidden="false" localSheetId="7" name="BAUCh1" vbProcedure="false">#REF!</definedName>
    <definedName function="false" hidden="false" localSheetId="7" name="BAUCh11" vbProcedure="false">#REF!</definedName>
    <definedName function="false" hidden="false" localSheetId="7" name="BAUCh2" vbProcedure="false">#REF!</definedName>
    <definedName function="false" hidden="false" localSheetId="7" name="BEIB1" vbProcedure="false">#REF!</definedName>
    <definedName function="false" hidden="false" localSheetId="7" name="BEIB10" vbProcedure="false">#REF!</definedName>
    <definedName function="false" hidden="false" localSheetId="7" name="BEIB2" vbProcedure="false">#REF!</definedName>
    <definedName function="false" hidden="false" localSheetId="7" name="BEIB3" vbProcedure="false">#REF!</definedName>
    <definedName function="false" hidden="false" localSheetId="7" name="BEIB4" vbProcedure="false">#REF!</definedName>
    <definedName function="false" hidden="false" localSheetId="7" name="BEIB5" vbProcedure="false">#REF!</definedName>
    <definedName function="false" hidden="false" localSheetId="7" name="BEIB6" vbProcedure="false">#REF!</definedName>
    <definedName function="false" hidden="false" localSheetId="7" name="BEIB7" vbProcedure="false">#REF!</definedName>
    <definedName function="false" hidden="false" localSheetId="7" name="BEIB8" vbProcedure="false">#REF!</definedName>
    <definedName function="false" hidden="false" localSheetId="7" name="BEIB9" vbProcedure="false">#REF!</definedName>
    <definedName function="false" hidden="false" localSheetId="7" name="BEIBall" vbProcedure="false">#REF!</definedName>
    <definedName function="false" hidden="false" localSheetId="7" name="BEICh1" vbProcedure="false">#REF!</definedName>
    <definedName function="false" hidden="false" localSheetId="7" name="BEICh2" vbProcedure="false">#REF!</definedName>
    <definedName function="false" hidden="false" localSheetId="7" name="BEICh3" vbProcedure="false">#REF!</definedName>
    <definedName function="false" hidden="false" localSheetId="7" name="BEICh4" vbProcedure="false">#REF!</definedName>
    <definedName function="false" hidden="false" localSheetId="7" name="ChangeLevel" vbProcedure="false">#REF!</definedName>
    <definedName function="false" hidden="false" localSheetId="7" name="citizens" vbProcedure="false">#REF!</definedName>
    <definedName function="false" hidden="false" localSheetId="7" name="Decision_level" vbProcedure="false">#REF!</definedName>
    <definedName function="false" hidden="false" localSheetId="7" name="EdTot" vbProcedure="false">#REF!</definedName>
    <definedName function="false" hidden="false" localSheetId="7" name="elec" vbProcedure="false">#REF!</definedName>
    <definedName function="false" hidden="false" localSheetId="7" name="EURshow" vbProcedure="false">#REF!</definedName>
    <definedName function="false" hidden="false" localSheetId="7" name="FTEshow" vbProcedure="false">#REF!</definedName>
    <definedName function="false" hidden="false" localSheetId="7" name="ind" vbProcedure="false">#REF!</definedName>
    <definedName function="false" hidden="false" localSheetId="7" name="IntensityLevel" vbProcedure="false">#REF!</definedName>
    <definedName function="false" hidden="false" localSheetId="7" name="IntensityRisks" vbProcedure="false">#REF!</definedName>
    <definedName function="false" hidden="false" localSheetId="7" name="Key_achievement_A" vbProcedure="false">#REF!</definedName>
    <definedName function="false" hidden="false" localSheetId="7" name="Key_achievement_n°_1" vbProcedure="false">#REF!</definedName>
    <definedName function="false" hidden="false" localSheetId="7" name="land" vbProcedure="false">#REF!</definedName>
    <definedName function="false" hidden="false" localSheetId="7" name="level" vbProcedure="false">[8]extra!#ref!</definedName>
    <definedName function="false" hidden="false" localSheetId="7" name="LocCh" vbProcedure="false">#REF!</definedName>
    <definedName function="false" hidden="false" localSheetId="7" name="monitoring" vbProcedure="false">[8]extra!#ref!</definedName>
    <definedName function="false" hidden="false" localSheetId="7" name="mun" vbProcedure="false">#REF!</definedName>
    <definedName function="false" hidden="false" localSheetId="7" name="NEFEBEI" vbProcedure="false">#REF!</definedName>
    <definedName function="false" hidden="false" localSheetId="7" name="NonEn" vbProcedure="false">#REF!</definedName>
    <definedName function="false" hidden="false" localSheetId="7" name="PerCh2" vbProcedure="false">#REF!</definedName>
    <definedName function="false" hidden="false" localSheetId="7" name="PI_B1" vbProcedure="false">#REF!</definedName>
    <definedName function="false" hidden="false" localSheetId="7" name="PI_buildings" vbProcedure="false">#REF!</definedName>
    <definedName function="false" hidden="false" localSheetId="7" name="policy" vbProcedure="false">[8]extra!#ref!</definedName>
    <definedName function="false" hidden="false" localSheetId="7" name="pp" vbProcedure="false">#REF!</definedName>
    <definedName function="false" hidden="false" localSheetId="7" name="PrivCh" vbProcedure="false">#REF!</definedName>
    <definedName function="false" hidden="false" localSheetId="7" name="res" vbProcedure="false">#REF!</definedName>
    <definedName function="false" hidden="false" localSheetId="7" name="Sectors2" vbProcedure="false">'drop-down menus'!#ref!</definedName>
    <definedName function="false" hidden="false" localSheetId="7" name="serioussness" vbProcedure="false">#REF!</definedName>
    <definedName function="false" hidden="false" localSheetId="7" name="SourceShow" vbProcedure="false">#REF!</definedName>
    <definedName function="false" hidden="false" localSheetId="7" name="status1" vbProcedure="false">#REF!</definedName>
    <definedName function="false" hidden="false" localSheetId="7" name="S_Ch1" vbProcedure="false">#REF!</definedName>
    <definedName function="false" hidden="false" localSheetId="7" name="S_Ch2" vbProcedure="false">#REF!</definedName>
    <definedName function="false" hidden="false" localSheetId="7" name="S_Ch3" vbProcedure="false">#REF!</definedName>
    <definedName function="false" hidden="false" localSheetId="7" name="S_Ch4" vbProcedure="false">#REF!</definedName>
    <definedName function="false" hidden="false" localSheetId="7" name="S_Ch5" vbProcedure="false">#REF!</definedName>
    <definedName function="false" hidden="false" localSheetId="7" name="ter" vbProcedure="false">#REF!</definedName>
    <definedName function="false" hidden="false" localSheetId="7" name="trans" vbProcedure="false">#REF!</definedName>
    <definedName function="false" hidden="false" localSheetId="7" name="transp" vbProcedure="false">#REF!</definedName>
    <definedName function="false" hidden="false" localSheetId="7" name="Type" vbProcedure="false">'(adaptation actions)'!#ref!</definedName>
    <definedName function="false" hidden="false" localSheetId="8" name="AbsCh1" vbProcedure="false">#REF!</definedName>
    <definedName function="false" hidden="false" localSheetId="8" name="AbsCh11" vbProcedure="false">#REF!</definedName>
    <definedName function="false" hidden="false" localSheetId="8" name="AdaptationType" vbProcedure="false">[7]actions!#ref!</definedName>
    <definedName function="false" hidden="false" localSheetId="8" name="AdaptChangeLevel" vbProcedure="false">#REF!</definedName>
    <definedName function="false" hidden="false" localSheetId="8" name="AdaptIntensityRisks" vbProcedure="false">#REF!</definedName>
    <definedName function="false" hidden="false" localSheetId="8" name="AdaptSerioussness" vbProcedure="false">#REF!</definedName>
    <definedName function="false" hidden="false" localSheetId="8" name="AdaptType" vbProcedure="false">[7]actions!#ref!</definedName>
    <definedName function="false" hidden="false" localSheetId="8" name="AreaofinterventionA6" vbProcedure="false">#REF!</definedName>
    <definedName function="false" hidden="false" localSheetId="8" name="AreaofinterventionA66" vbProcedure="false">#REF!</definedName>
    <definedName function="false" hidden="false" localSheetId="8" name="BAUCh1" vbProcedure="false">#REF!</definedName>
    <definedName function="false" hidden="false" localSheetId="8" name="BAUCh11" vbProcedure="false">#REF!</definedName>
    <definedName function="false" hidden="false" localSheetId="8" name="BAUCh2" vbProcedure="false">#REF!</definedName>
    <definedName function="false" hidden="false" localSheetId="8" name="BEIB1" vbProcedure="false">#REF!</definedName>
    <definedName function="false" hidden="false" localSheetId="8" name="BEIB10" vbProcedure="false">#REF!</definedName>
    <definedName function="false" hidden="false" localSheetId="8" name="BEIB2" vbProcedure="false">#REF!</definedName>
    <definedName function="false" hidden="false" localSheetId="8" name="BEIB3" vbProcedure="false">#REF!</definedName>
    <definedName function="false" hidden="false" localSheetId="8" name="BEIB4" vbProcedure="false">#REF!</definedName>
    <definedName function="false" hidden="false" localSheetId="8" name="BEIB5" vbProcedure="false">#REF!</definedName>
    <definedName function="false" hidden="false" localSheetId="8" name="BEIB6" vbProcedure="false">#REF!</definedName>
    <definedName function="false" hidden="false" localSheetId="8" name="BEIB7" vbProcedure="false">#REF!</definedName>
    <definedName function="false" hidden="false" localSheetId="8" name="BEIB8" vbProcedure="false">#REF!</definedName>
    <definedName function="false" hidden="false" localSheetId="8" name="BEIB9" vbProcedure="false">#REF!</definedName>
    <definedName function="false" hidden="false" localSheetId="8" name="BEIBall" vbProcedure="false">#REF!</definedName>
    <definedName function="false" hidden="false" localSheetId="8" name="BEICh1" vbProcedure="false">#REF!</definedName>
    <definedName function="false" hidden="false" localSheetId="8" name="BEICh2" vbProcedure="false">#REF!</definedName>
    <definedName function="false" hidden="false" localSheetId="8" name="BEICh3" vbProcedure="false">#REF!</definedName>
    <definedName function="false" hidden="false" localSheetId="8" name="BEICh4" vbProcedure="false">#REF!</definedName>
    <definedName function="false" hidden="false" localSheetId="8" name="ChangeLevel" vbProcedure="false">#REF!</definedName>
    <definedName function="false" hidden="false" localSheetId="8" name="citizens" vbProcedure="false">#REF!</definedName>
    <definedName function="false" hidden="false" localSheetId="8" name="Decision_level" vbProcedure="false">#REF!</definedName>
    <definedName function="false" hidden="false" localSheetId="8" name="EdTot" vbProcedure="false">#REF!</definedName>
    <definedName function="false" hidden="false" localSheetId="8" name="elec" vbProcedure="false">#REF!</definedName>
    <definedName function="false" hidden="false" localSheetId="8" name="EURshow" vbProcedure="false">#REF!</definedName>
    <definedName function="false" hidden="false" localSheetId="8" name="FTEshow" vbProcedure="false">#REF!</definedName>
    <definedName function="false" hidden="false" localSheetId="8" name="ind" vbProcedure="false">#REF!</definedName>
    <definedName function="false" hidden="false" localSheetId="8" name="IntensityLevel" vbProcedure="false">#REF!</definedName>
    <definedName function="false" hidden="false" localSheetId="8" name="IntensityRisks" vbProcedure="false">#REF!</definedName>
    <definedName function="false" hidden="false" localSheetId="8" name="Key_achievement_A" vbProcedure="false">#REF!</definedName>
    <definedName function="false" hidden="false" localSheetId="8" name="Key_achievement_n°_1" vbProcedure="false">#REF!</definedName>
    <definedName function="false" hidden="false" localSheetId="8" name="land" vbProcedure="false">#REF!</definedName>
    <definedName function="false" hidden="false" localSheetId="8" name="level" vbProcedure="false">[8]extra!#ref!</definedName>
    <definedName function="false" hidden="false" localSheetId="8" name="LocCh" vbProcedure="false">#REF!</definedName>
    <definedName function="false" hidden="false" localSheetId="8" name="monitoring" vbProcedure="false">[8]extra!#ref!</definedName>
    <definedName function="false" hidden="false" localSheetId="8" name="mun" vbProcedure="false">#REF!</definedName>
    <definedName function="false" hidden="false" localSheetId="8" name="NEFEBEI" vbProcedure="false">#REF!</definedName>
    <definedName function="false" hidden="false" localSheetId="8" name="NonEn" vbProcedure="false">#REF!</definedName>
    <definedName function="false" hidden="false" localSheetId="8" name="PerCh2" vbProcedure="false">#REF!</definedName>
    <definedName function="false" hidden="false" localSheetId="8" name="PI_B1" vbProcedure="false">#REF!</definedName>
    <definedName function="false" hidden="false" localSheetId="8" name="PI_buildings" vbProcedure="false">#REF!</definedName>
    <definedName function="false" hidden="false" localSheetId="8" name="policy" vbProcedure="false">[8]extra!#ref!</definedName>
    <definedName function="false" hidden="false" localSheetId="8" name="pp" vbProcedure="false">#REF!</definedName>
    <definedName function="false" hidden="false" localSheetId="8" name="PrivCh" vbProcedure="false">#REF!</definedName>
    <definedName function="false" hidden="false" localSheetId="8" name="res" vbProcedure="false">#REF!</definedName>
    <definedName function="false" hidden="false" localSheetId="8" name="Sectors2" vbProcedure="false">'drop-down menus'!#ref!</definedName>
    <definedName function="false" hidden="false" localSheetId="8" name="serioussness" vbProcedure="false">#REF!</definedName>
    <definedName function="false" hidden="false" localSheetId="8" name="SourceShow" vbProcedure="false">#REF!</definedName>
    <definedName function="false" hidden="false" localSheetId="8" name="status1" vbProcedure="false">#REF!</definedName>
    <definedName function="false" hidden="false" localSheetId="8" name="S_Ch1" vbProcedure="false">#REF!</definedName>
    <definedName function="false" hidden="false" localSheetId="8" name="S_Ch2" vbProcedure="false">#REF!</definedName>
    <definedName function="false" hidden="false" localSheetId="8" name="S_Ch3" vbProcedure="false">#REF!</definedName>
    <definedName function="false" hidden="false" localSheetId="8" name="S_Ch4" vbProcedure="false">#REF!</definedName>
    <definedName function="false" hidden="false" localSheetId="8" name="S_Ch5" vbProcedure="false">#REF!</definedName>
    <definedName function="false" hidden="false" localSheetId="8" name="ter" vbProcedure="false">#REF!</definedName>
    <definedName function="false" hidden="false" localSheetId="8" name="trans" vbProcedure="false">#REF!</definedName>
    <definedName function="false" hidden="false" localSheetId="8" name="transp" vbProcedure="false">#REF!</definedName>
    <definedName function="false" hidden="false" localSheetId="8" name="Type" vbProcedure="false">'(adaptation actions)'!#ref!</definedName>
    <definedName function="false" hidden="false" localSheetId="9" name="AbsCh1" vbProcedure="false">#REF!</definedName>
    <definedName function="false" hidden="false" localSheetId="9" name="AbsCh11" vbProcedure="false">#REF!</definedName>
    <definedName function="false" hidden="false" localSheetId="9" name="AdaptationType" vbProcedure="false">[7]actions!#ref!</definedName>
    <definedName function="false" hidden="false" localSheetId="9" name="AdaptChangeLevel" vbProcedure="false">#REF!</definedName>
    <definedName function="false" hidden="false" localSheetId="9" name="AdaptIntensityRisks" vbProcedure="false">#REF!</definedName>
    <definedName function="false" hidden="false" localSheetId="9" name="AdaptSerioussness" vbProcedure="false">#REF!</definedName>
    <definedName function="false" hidden="false" localSheetId="9" name="AdaptType" vbProcedure="false">[7]actions!#ref!</definedName>
    <definedName function="false" hidden="false" localSheetId="9" name="AreaofinterventionA6" vbProcedure="false">#REF!</definedName>
    <definedName function="false" hidden="false" localSheetId="9" name="AreaofinterventionA66" vbProcedure="false">#REF!</definedName>
    <definedName function="false" hidden="false" localSheetId="9" name="BAUCh1" vbProcedure="false">#REF!</definedName>
    <definedName function="false" hidden="false" localSheetId="9" name="BAUCh11" vbProcedure="false">#REF!</definedName>
    <definedName function="false" hidden="false" localSheetId="9" name="BAUCh2" vbProcedure="false">#REF!</definedName>
    <definedName function="false" hidden="false" localSheetId="9" name="BEIB1" vbProcedure="false">#REF!</definedName>
    <definedName function="false" hidden="false" localSheetId="9" name="BEIB10" vbProcedure="false">#REF!</definedName>
    <definedName function="false" hidden="false" localSheetId="9" name="BEIB2" vbProcedure="false">#REF!</definedName>
    <definedName function="false" hidden="false" localSheetId="9" name="BEIB3" vbProcedure="false">#REF!</definedName>
    <definedName function="false" hidden="false" localSheetId="9" name="BEIB4" vbProcedure="false">#REF!</definedName>
    <definedName function="false" hidden="false" localSheetId="9" name="BEIB5" vbProcedure="false">#REF!</definedName>
    <definedName function="false" hidden="false" localSheetId="9" name="BEIB6" vbProcedure="false">#REF!</definedName>
    <definedName function="false" hidden="false" localSheetId="9" name="BEIB7" vbProcedure="false">#REF!</definedName>
    <definedName function="false" hidden="false" localSheetId="9" name="BEIB8" vbProcedure="false">#REF!</definedName>
    <definedName function="false" hidden="false" localSheetId="9" name="BEIB9" vbProcedure="false">#REF!</definedName>
    <definedName function="false" hidden="false" localSheetId="9" name="BEIBall" vbProcedure="false">#REF!</definedName>
    <definedName function="false" hidden="false" localSheetId="9" name="BEICh1" vbProcedure="false">#REF!</definedName>
    <definedName function="false" hidden="false" localSheetId="9" name="BEICh2" vbProcedure="false">#REF!</definedName>
    <definedName function="false" hidden="false" localSheetId="9" name="BEICh3" vbProcedure="false">#REF!</definedName>
    <definedName function="false" hidden="false" localSheetId="9" name="BEICh4" vbProcedure="false">#REF!</definedName>
    <definedName function="false" hidden="false" localSheetId="9" name="ChangeLevel" vbProcedure="false">#REF!</definedName>
    <definedName function="false" hidden="false" localSheetId="9" name="citizens" vbProcedure="false">#REF!</definedName>
    <definedName function="false" hidden="false" localSheetId="9" name="Decision_level" vbProcedure="false">#REF!</definedName>
    <definedName function="false" hidden="false" localSheetId="9" name="EdTot" vbProcedure="false">#REF!</definedName>
    <definedName function="false" hidden="false" localSheetId="9" name="elec" vbProcedure="false">#REF!</definedName>
    <definedName function="false" hidden="false" localSheetId="9" name="EURshow" vbProcedure="false">#REF!</definedName>
    <definedName function="false" hidden="false" localSheetId="9" name="FTEshow" vbProcedure="false">#REF!</definedName>
    <definedName function="false" hidden="false" localSheetId="9" name="ind" vbProcedure="false">#REF!</definedName>
    <definedName function="false" hidden="false" localSheetId="9" name="IntensityLevel" vbProcedure="false">#REF!</definedName>
    <definedName function="false" hidden="false" localSheetId="9" name="IntensityRisks" vbProcedure="false">#REF!</definedName>
    <definedName function="false" hidden="false" localSheetId="9" name="Key_achievement_A" vbProcedure="false">#REF!</definedName>
    <definedName function="false" hidden="false" localSheetId="9" name="Key_achievement_n°_1" vbProcedure="false">#REF!</definedName>
    <definedName function="false" hidden="false" localSheetId="9" name="land" vbProcedure="false">#REF!</definedName>
    <definedName function="false" hidden="false" localSheetId="9" name="level" vbProcedure="false">[8]extra!#ref!</definedName>
    <definedName function="false" hidden="false" localSheetId="9" name="LocCh" vbProcedure="false">#REF!</definedName>
    <definedName function="false" hidden="false" localSheetId="9" name="monitoring" vbProcedure="false">[8]extra!#ref!</definedName>
    <definedName function="false" hidden="false" localSheetId="9" name="mun" vbProcedure="false">#REF!</definedName>
    <definedName function="false" hidden="false" localSheetId="9" name="NEFEBEI" vbProcedure="false">#REF!</definedName>
    <definedName function="false" hidden="false" localSheetId="9" name="NonEn" vbProcedure="false">#REF!</definedName>
    <definedName function="false" hidden="false" localSheetId="9" name="PerCh2" vbProcedure="false">#REF!</definedName>
    <definedName function="false" hidden="false" localSheetId="9" name="PI_B1" vbProcedure="false">#REF!</definedName>
    <definedName function="false" hidden="false" localSheetId="9" name="PI_buildings" vbProcedure="false">#REF!</definedName>
    <definedName function="false" hidden="false" localSheetId="9" name="policy" vbProcedure="false">[8]extra!#ref!</definedName>
    <definedName function="false" hidden="false" localSheetId="9" name="pp" vbProcedure="false">#REF!</definedName>
    <definedName function="false" hidden="false" localSheetId="9" name="PrivCh" vbProcedure="false">#REF!</definedName>
    <definedName function="false" hidden="false" localSheetId="9" name="res" vbProcedure="false">#REF!</definedName>
    <definedName function="false" hidden="false" localSheetId="9" name="Sectors2" vbProcedure="false">'drop-down menus'!#ref!</definedName>
    <definedName function="false" hidden="false" localSheetId="9" name="serioussness" vbProcedure="false">#REF!</definedName>
    <definedName function="false" hidden="false" localSheetId="9" name="SourceShow" vbProcedure="false">#REF!</definedName>
    <definedName function="false" hidden="false" localSheetId="9" name="status1" vbProcedure="false">#REF!</definedName>
    <definedName function="false" hidden="false" localSheetId="9" name="S_Ch1" vbProcedure="false">#REF!</definedName>
    <definedName function="false" hidden="false" localSheetId="9" name="S_Ch2" vbProcedure="false">#REF!</definedName>
    <definedName function="false" hidden="false" localSheetId="9" name="S_Ch3" vbProcedure="false">#REF!</definedName>
    <definedName function="false" hidden="false" localSheetId="9" name="S_Ch4" vbProcedure="false">#REF!</definedName>
    <definedName function="false" hidden="false" localSheetId="9" name="S_Ch5" vbProcedure="false">#REF!</definedName>
    <definedName function="false" hidden="false" localSheetId="9" name="ter" vbProcedure="false">#REF!</definedName>
    <definedName function="false" hidden="false" localSheetId="9" name="trans" vbProcedure="false">#REF!</definedName>
    <definedName function="false" hidden="false" localSheetId="9" name="transp" vbProcedure="false">#REF!</definedName>
    <definedName function="false" hidden="false" localSheetId="9" name="Type" vbProcedure="false">'(adaptation actions)'!#ref!</definedName>
    <definedName function="false" hidden="false" localSheetId="11" name="ActionStatus" vbProcedure="false">[3]Actions!$O$4:$O$7</definedName>
    <definedName function="false" hidden="false" localSheetId="11" name="ChangeLevel" vbProcedure="false">#REF!</definedName>
    <definedName function="false" hidden="false" localSheetId="11" name="ExpectedChange" vbProcedure="false">'[3]Risks &amp; Vulnerabilities'!$L$16:$L$19</definedName>
    <definedName function="false" hidden="false" localSheetId="11" name="HazardLevel" vbProcedure="false">'[3]Risks &amp; Vulnerabilities'!$K$16:$K$19</definedName>
    <definedName function="false" hidden="false" localSheetId="11" name="Impact" vbProcedure="false">#REF!</definedName>
    <definedName function="false" hidden="false" localSheetId="11" name="ImpactLevel" vbProcedure="false">#REF!</definedName>
    <definedName function="false" hidden="false" localSheetId="11" name="Intensity" vbProcedure="false">[3]Strategy!$F$53:$F$56</definedName>
    <definedName function="false" hidden="false" localSheetId="11" name="IntensityLevel" vbProcedure="false">[7]strategy!#ref!</definedName>
    <definedName function="false" hidden="false" localSheetId="11" name="IntensityRisks" vbProcedure="false">#REF!</definedName>
    <definedName function="false" hidden="false" localSheetId="11" name="InvolvementLevel" vbProcedure="false">'[7]Drop-down Menus'!$A$4:$A$7</definedName>
    <definedName function="false" hidden="false" localSheetId="11" name="KeyAction" vbProcedure="false">'[7]Drop-down Menus'!$D$12:$D$14</definedName>
    <definedName function="false" hidden="false" localSheetId="11" name="Language" vbProcedure="false">'[7]Drop-down Menus'!$I$14:$I$16</definedName>
    <definedName function="false" hidden="false" localSheetId="11" name="OccurenceLikelihood" vbProcedure="false">'[3]Risks &amp; Vulnerabilities'!$N$16:$N$19</definedName>
    <definedName function="false" hidden="false" localSheetId="11" name="Outcome" vbProcedure="false">#REF!</definedName>
    <definedName function="false" hidden="false" localSheetId="11" name="Sectors" vbProcedure="false">[3]Actions!$N$4:$N$9</definedName>
    <definedName function="false" hidden="false" localSheetId="11" name="serioussness" vbProcedure="false">#REF!</definedName>
    <definedName function="false" hidden="false" localSheetId="11" name="Type" vbProcedure="false">#REF!</definedName>
    <definedName function="false" hidden="false" localSheetId="11" name="Vulnerability" vbProcedure="false">#REF!</definedName>
    <definedName function="false" hidden="false" localSheetId="11" name="year" vbProcedure="false">[12]extra!$H$77:$H$88</definedName>
    <definedName function="false" hidden="false" localSheetId="11" name="YesNo" vbProcedure="false">'[7]Drop-down Menus'!$C$12:$C$14</definedName>
    <definedName function="false" hidden="false" localSheetId="12" name="ActionStatus" vbProcedure="false">'[4]Drop-down Menus'!$J$4:$J$8</definedName>
    <definedName function="false" hidden="false" localSheetId="12" name="ChangeLevel" vbProcedure="false">#REF!</definedName>
    <definedName function="false" hidden="false" localSheetId="12" name="ExpectedChange" vbProcedure="false">'[4]Drop-down Menus'!$D$4:$D$8</definedName>
    <definedName function="false" hidden="false" localSheetId="12" name="HazardLevel" vbProcedure="false">'[4]Drop-down Menus'!$C$4:$C$8</definedName>
    <definedName function="false" hidden="false" localSheetId="12" name="Intensity" vbProcedure="false">'[4]Drop-down Menus'!$A$10:$A$14</definedName>
    <definedName function="false" hidden="false" localSheetId="12" name="IntensityLevel" vbProcedure="false">[4]strategy!#ref!</definedName>
    <definedName function="false" hidden="false" localSheetId="12" name="IntensityRisks" vbProcedure="false">#REF!</definedName>
    <definedName function="false" hidden="false" localSheetId="12" name="InvolvementLevel" vbProcedure="false">'[4]Drop-down Menus'!$A$4:$A$7</definedName>
    <definedName function="false" hidden="false" localSheetId="12" name="KeyAction" vbProcedure="false">'[4]Drop-down Menus'!$D$12:$D$14</definedName>
    <definedName function="false" hidden="false" localSheetId="12" name="Language" vbProcedure="false">'[4]Drop-down Menus'!$I$19:$I$21</definedName>
    <definedName function="false" hidden="false" localSheetId="12" name="OccurenceLikelihood" vbProcedure="false">'[4]Drop-down Menus'!$F$4:$F$8</definedName>
    <definedName function="false" hidden="false" localSheetId="12" name="Sectors" vbProcedure="false">'[4]Drop-down Menus'!$I$4:$I$16</definedName>
    <definedName function="false" hidden="false" localSheetId="12" name="Sectors2" vbProcedure="false">'[4]drop-down menus'!#ref!</definedName>
    <definedName function="false" hidden="false" localSheetId="12" name="serioussness" vbProcedure="false">#REF!</definedName>
    <definedName function="false" hidden="false" localSheetId="12" name="Timeframe" vbProcedure="false">'[4]Drop-down Menus'!$G$4:$G$9</definedName>
    <definedName function="false" hidden="false" localSheetId="12" name="Type" vbProcedure="false">[4]actions!#ref!</definedName>
    <definedName function="false" hidden="false" localSheetId="12" name="Year" vbProcedure="false">'[4]Drop-down Menus'!$I$24:$I$86</definedName>
    <definedName function="false" hidden="false" localSheetId="12" name="Year2" vbProcedure="false">'[4]Drop-down Menus'!$I$24:$I$86,'[4]Drop-down Menus'!$I$25</definedName>
    <definedName function="false" hidden="false" localSheetId="12" name="YesNo" vbProcedure="false">'[4]Drop-down Menus'!$C$12:$C$14</definedName>
    <definedName function="false" hidden="false" localSheetId="13" name="barriers" vbProcedure="false">[8]extra!$A$136:$A$139</definedName>
    <definedName function="false" hidden="false" localSheetId="13" name="base" vbProcedure="false">[8]extra!$A$40:$A$65</definedName>
    <definedName function="false" hidden="false" localSheetId="13" name="Dates" vbProcedure="false">[12]feuil1!$d$2:$D$34</definedName>
    <definedName function="false" hidden="false" localSheetId="13" name="day" vbProcedure="false">[8]extra!$E$40:$E$70</definedName>
    <definedName function="false" hidden="false" localSheetId="13" name="month" vbProcedure="false">[8]extra!$F$40:$F$51</definedName>
    <definedName function="false" hidden="false" localSheetId="13" name="status" vbProcedure="false">[8]extra!$A$4:$A$8</definedName>
    <definedName function="false" hidden="false" localSheetId="13" name="target" vbProcedure="false">[8]extra!$A$102:$A$131</definedName>
    <definedName function="false" hidden="false" localSheetId="13" name="timeframe" vbProcedure="false">[8]extra!$A$12:$A$33</definedName>
    <definedName function="false" hidden="false" localSheetId="13" name="year" vbProcedure="false">[8]extra!$G$40:$G$51</definedName>
    <definedName function="false" hidden="false" localSheetId="14" name="ActionStatus" vbProcedure="false">[5]Actions!$O$4:$O$7</definedName>
    <definedName function="false" hidden="false" localSheetId="14" name="Action_Status" vbProcedure="false">[1]Feuil1!$F$2:$F$6</definedName>
    <definedName function="false" hidden="false" localSheetId="14" name="AdaptationSectors" vbProcedure="false">'[6]Drop-down Menus'!$I$4:$I$11</definedName>
    <definedName function="false" hidden="false" localSheetId="14" name="AdaptationType" vbProcedure="false">[6]actions!#ref!</definedName>
    <definedName function="false" hidden="false" localSheetId="14" name="AdaptChangeLevel" vbProcedure="false">#REF!</definedName>
    <definedName function="false" hidden="false" localSheetId="14" name="AdaptIntensity" vbProcedure="false">'[6]Drop-down Menus'!$A$10:$A$14</definedName>
    <definedName function="false" hidden="false" localSheetId="14" name="AdaptIntensityRisks" vbProcedure="false">#REF!</definedName>
    <definedName function="false" hidden="false" localSheetId="14" name="AdaptSectors" vbProcedure="false">'[6]Drop-down Menus'!$I$4:$I$11</definedName>
    <definedName function="false" hidden="false" localSheetId="14" name="AdaptSerioussness" vbProcedure="false">#REF!</definedName>
    <definedName function="false" hidden="false" localSheetId="14" name="AdaptType" vbProcedure="false">[6]actions!#ref!</definedName>
    <definedName function="false" hidden="false" localSheetId="14" name="barriers" vbProcedure="false">[9]extra!$A$136:$A$139</definedName>
    <definedName function="false" hidden="false" localSheetId="14" name="base" vbProcedure="false">[9]extra!$A$40:$A$65</definedName>
    <definedName function="false" hidden="false" localSheetId="14" name="ChangeLevel" vbProcedure="false">#REF!</definedName>
    <definedName function="false" hidden="false" localSheetId="14" name="Dates" vbProcedure="false">[1]Feuil1!$D$2:$D$34</definedName>
    <definedName function="false" hidden="false" localSheetId="14" name="day" vbProcedure="false">[9]extra!$E$40:$E$70</definedName>
    <definedName function="false" hidden="false" localSheetId="14" name="ExpectedChange" vbProcedure="false">'[5]Risks &amp; Vulnerabilities'!$L$16:$L$19</definedName>
    <definedName function="false" hidden="false" localSheetId="14" name="HazardLevel" vbProcedure="false">'[5]Risks &amp; Vulnerabilities'!$K$16:$K$19</definedName>
    <definedName function="false" hidden="false" localSheetId="14" name="Impact" vbProcedure="false">#REF!</definedName>
    <definedName function="false" hidden="false" localSheetId="14" name="ImpactLevel" vbProcedure="false">#REF!</definedName>
    <definedName function="false" hidden="false" localSheetId="14" name="Intensity" vbProcedure="false">[5]Strategy!$F$53:$F$56</definedName>
    <definedName function="false" hidden="false" localSheetId="14" name="IntensityLevel" vbProcedure="false">[6]strategy!#ref!</definedName>
    <definedName function="false" hidden="false" localSheetId="14" name="IntensityRisks" vbProcedure="false">#REF!</definedName>
    <definedName function="false" hidden="false" localSheetId="14" name="InvolvementLevel" vbProcedure="false">'[6]Drop-down Menus'!$A$4:$A$7</definedName>
    <definedName function="false" hidden="false" localSheetId="14" name="KeyAction" vbProcedure="false">'[6]Drop-down Menus'!$D$12:$D$14</definedName>
    <definedName function="false" hidden="false" localSheetId="14" name="Language" vbProcedure="false">'[6]Drop-down Menus'!$I$14:$I$16</definedName>
    <definedName function="false" hidden="false" localSheetId="14" name="month" vbProcedure="false">[9]extra!$F$40:$F$51</definedName>
    <definedName function="false" hidden="false" localSheetId="14" name="OccurenceLikelihood" vbProcedure="false">'[5]Risks &amp; Vulnerabilities'!$N$16:$N$19</definedName>
    <definedName function="false" hidden="false" localSheetId="14" name="option" vbProcedure="false">[9]extra!$C$12:$C$15</definedName>
    <definedName function="false" hidden="false" localSheetId="14" name="Outcome" vbProcedure="false">#REF!</definedName>
    <definedName function="false" hidden="false" localSheetId="14" name="Sectors" vbProcedure="false">[5]Actions!$N$4:$N$9</definedName>
    <definedName function="false" hidden="false" localSheetId="14" name="serioussness" vbProcedure="false">#REF!</definedName>
    <definedName function="false" hidden="false" localSheetId="14" name="status" vbProcedure="false">[9]extra!$A$4:$A$8</definedName>
    <definedName function="false" hidden="false" localSheetId="14" name="target" vbProcedure="false">[9]extra!$A$102:$A$131</definedName>
    <definedName function="false" hidden="false" localSheetId="14" name="time" vbProcedure="false">[9]extra!$C$40:$C$50</definedName>
    <definedName function="false" hidden="false" localSheetId="14" name="timeframe" vbProcedure="false">[9]extra!$A$12:$A$33</definedName>
    <definedName function="false" hidden="false" localSheetId="14" name="Type" vbProcedure="false">#REF!</definedName>
    <definedName function="false" hidden="false" localSheetId="14" name="Vulnerability" vbProcedure="false">#REF!</definedName>
    <definedName function="false" hidden="false" localSheetId="14" name="year" vbProcedure="false">[9]extra!$G$40:$G$51</definedName>
    <definedName function="false" hidden="false" localSheetId="14" name="YesNo" vbProcedure="false">'[6]Drop-down Menus'!$C$12:$C$14</definedName>
    <definedName function="false" hidden="false" localSheetId="15" name="Sectors" vbProcedure="false">'annex 2-adaptation scoreboard'!#ref!</definedName>
    <definedName function="false" hidden="false" localSheetId="15" name="Type" vbProcedure="false">'annex 2-adaptation scoreboard'!#ref!</definedName>
    <definedName function="false" hidden="false" localSheetId="18" name="_xlnm._FilterDatabase" vbProcedure="false">'(Adaptation Actions)'!$A$19:$N$39</definedName>
    <definedName function="false" hidden="false" localSheetId="19" name="ActionStatus" vbProcedure="false">'[2]Drop-down Menus'!$J$4:$J$8</definedName>
    <definedName function="false" hidden="false" localSheetId="19" name="barriers" vbProcedure="false">[2]extra!$A$215:$A$218</definedName>
    <definedName function="false" hidden="false" localSheetId="19" name="Base2020" vbProcedure="false">[2]extra!$A$78:$A$106</definedName>
    <definedName function="false" hidden="false" localSheetId="19" name="Base2030" vbProcedure="false">[2]extra!$B$78:$B$114</definedName>
    <definedName function="false" hidden="false" localSheetId="19" name="Baselong" vbProcedure="false">[2]extra!$C$78:$C$119</definedName>
    <definedName function="false" hidden="false" localSheetId="19" name="BEIs" vbProcedure="false">[2]extra!$B$127:$B$157</definedName>
    <definedName function="false" hidden="false" localSheetId="19" name="boe" vbProcedure="false">[2]Categories!$R$5:$R$6</definedName>
    <definedName function="false" hidden="false" localSheetId="19" name="buildings" vbProcedure="false">[2]Categories!$B$7:$B$15</definedName>
    <definedName function="false" hidden="false" localSheetId="19" name="build_p" vbProcedure="false">[2]Categories!$I$7:$I$18</definedName>
    <definedName function="false" hidden="false" localSheetId="19" name="dayapproval" vbProcedure="false">[2]extra!$F$78:$F$108</definedName>
    <definedName function="false" hidden="false" localSheetId="19" name="electricity" vbProcedure="false">[2]Categories!$B$53:$B$59</definedName>
    <definedName function="false" hidden="false" localSheetId="19" name="elect_p" vbProcedure="false">[2]Categories!$I$53:$I$61</definedName>
    <definedName function="false" hidden="false" localSheetId="19" name="ExpectedChange" vbProcedure="false">'[2]Drop-down Menus'!$D$4:$D$8</definedName>
    <definedName function="false" hidden="false" localSheetId="19" name="HazardLevel" vbProcedure="false">'[2]Drop-down Menus'!$C$4:$C$8</definedName>
    <definedName function="false" hidden="false" localSheetId="19" name="heat" vbProcedure="false">[2]Categories!$B$65:$B$68</definedName>
    <definedName function="false" hidden="false" localSheetId="19" name="heat_p" vbProcedure="false">[2]Categories!$I$65:$I$72</definedName>
    <definedName function="false" hidden="false" localSheetId="19" name="industry" vbProcedure="false">[2]Categories!$B$29:$B$33</definedName>
    <definedName function="false" hidden="false" localSheetId="19" name="ind_p" vbProcedure="false">[2]Categories!$I$29:$I$37</definedName>
    <definedName function="false" hidden="false" localSheetId="19" name="KeyAction" vbProcedure="false">'[2]Drop-down Menus'!$D$12:$D$14</definedName>
    <definedName function="false" hidden="false" localSheetId="19" name="Language" vbProcedure="false">'[2]Drop-down Menus'!$I$19:$I$21</definedName>
    <definedName function="false" hidden="false" localSheetId="19" name="level_inv" vbProcedure="false">[2]extra!$D$4:$D$6</definedName>
    <definedName function="false" hidden="false" localSheetId="19" name="Long_term_target_year" vbProcedure="false">[2]extra!$G$4:$G$34</definedName>
    <definedName function="false" hidden="false" localSheetId="19" name="MEIs" vbProcedure="false">[2]extra!$A$127:$A$166</definedName>
    <definedName function="false" hidden="false" localSheetId="19" name="monthapproval" vbProcedure="false">[2]extra!$G$78:$G$89</definedName>
    <definedName function="false" hidden="false" localSheetId="19" name="OccurenceLikelihood" vbProcedure="false">'[2]Drop-down Menus'!$F$4:$F$8</definedName>
    <definedName function="false" hidden="false" localSheetId="19" name="origin" vbProcedure="false">[2]Categories!$Q$6:$Q$9</definedName>
    <definedName function="false" hidden="false" localSheetId="19" name="other" vbProcedure="false">[2]Categories!$B$75:$B$79</definedName>
    <definedName function="false" hidden="false" localSheetId="19" name="other_p" vbProcedure="false">[2]Categories!$I$75:$I$78</definedName>
    <definedName function="false" hidden="false" localSheetId="19" name="publiclight" vbProcedure="false">[2]Categories!$B$21:$B$24</definedName>
    <definedName function="false" hidden="false" localSheetId="19" name="publicl_p" vbProcedure="false">[2]Categories!$I$21:$I$26</definedName>
    <definedName function="false" hidden="false" localSheetId="19" name="redtype" vbProcedure="false">[2]extra!$A$4:$A$5</definedName>
    <definedName function="false" hidden="false" localSheetId="19" name="referenceyears" vbProcedure="false">[2]extra!$A$15:$A$19</definedName>
    <definedName function="false" hidden="false" localSheetId="19" name="Sectors" vbProcedure="false">'[2]Drop-down Menus'!$I$4:$I$16</definedName>
    <definedName function="false" hidden="false" localSheetId="19" name="Sectors2" vbProcedure="false">'[2]drop-down menus'!#ref!</definedName>
    <definedName function="false" hidden="false" localSheetId="19" name="selectx" vbProcedure="false">[2]extra!$C$3:$C$4</definedName>
    <definedName function="false" hidden="false" localSheetId="19" name="status" vbProcedure="false">[2]extra!$A$8:$A$12</definedName>
    <definedName function="false" hidden="false" localSheetId="19" name="timefinal" vbProcedure="false">[2]extra!$F$4:$F$64</definedName>
    <definedName function="false" hidden="false" localSheetId="19" name="Timeframe" vbProcedure="false">'[2]Drop-down Menus'!$G$4:$G$9</definedName>
    <definedName function="false" hidden="false" localSheetId="19" name="timeframefinal" vbProcedure="false">[2]extra!$D$78:$D$128</definedName>
    <definedName function="false" hidden="false" localSheetId="19" name="timestart" vbProcedure="false">[2]extra!$E$4:$E$44</definedName>
    <definedName function="false" hidden="false" localSheetId="19" name="transport" vbProcedure="false">[2]Categories!$B$40:$B$50</definedName>
    <definedName function="false" hidden="false" localSheetId="19" name="transp_p" vbProcedure="false">[2]Categories!$I$40:$I$49</definedName>
    <definedName function="false" hidden="false" localSheetId="19" name="Type" vbProcedure="false">'[2]adaptation actions'!#ref!</definedName>
    <definedName function="false" hidden="false" localSheetId="19" name="Year" vbProcedure="false">'[2]Drop-down Menus'!$I$24:$I$86</definedName>
    <definedName function="false" hidden="false" localSheetId="19" name="Year2" vbProcedure="false">'[2]Drop-down Menus'!$I$89:$I$151</definedName>
    <definedName function="false" hidden="false" localSheetId="19" name="Year3" vbProcedure="false">'[14]Drop-down Menus'!$I$89:$I$150</definedName>
    <definedName function="false" hidden="false" localSheetId="19" name="yearpproval" vbProcedure="false">[2]extra!$H$78:$H$118</definedName>
    <definedName function="false" hidden="false" localSheetId="19" name="YesNo" vbProcedure="false">'[2]Drop-down Menus'!$C$12:$C$14</definedName>
    <definedName function="false" hidden="false" localSheetId="20" name="ActionStatus" vbProcedure="false">[3]Actions!$O$4:$O$7</definedName>
    <definedName function="false" hidden="false" localSheetId="20" name="base" vbProcedure="false">[10]extra!$A$44:$A$69</definedName>
    <definedName function="false" hidden="false" localSheetId="20" name="ChangeLevel" vbProcedure="false">#REF!</definedName>
    <definedName function="false" hidden="false" localSheetId="20" name="day" vbProcedure="false">[10]extra!$E$44:$E$74</definedName>
    <definedName function="false" hidden="false" localSheetId="20" name="ExpectedChange" vbProcedure="false">'[3]Risks &amp; Vulnerabilities'!$L$16:$L$19</definedName>
    <definedName function="false" hidden="false" localSheetId="20" name="HazardLevel" vbProcedure="false">'[3]Risks &amp; Vulnerabilities'!$K$16:$K$19</definedName>
    <definedName function="false" hidden="false" localSheetId="20" name="Impact" vbProcedure="false">#REF!</definedName>
    <definedName function="false" hidden="false" localSheetId="20" name="ImpactLevel" vbProcedure="false">#REF!</definedName>
    <definedName function="false" hidden="false" localSheetId="20" name="Intensity" vbProcedure="false">[3]Strategy!$F$53:$F$56</definedName>
    <definedName function="false" hidden="false" localSheetId="20" name="IntensityLevel" vbProcedure="false">[7]strategy!#ref!</definedName>
    <definedName function="false" hidden="false" localSheetId="20" name="IntensityRisks" vbProcedure="false">#REF!</definedName>
    <definedName function="false" hidden="false" localSheetId="20" name="InvolvementLevel" vbProcedure="false">'[7]Drop-down Menus'!$A$4:$A$7</definedName>
    <definedName function="false" hidden="false" localSheetId="20" name="KeyAction" vbProcedure="false">'[7]Drop-down Menus'!$D$12:$D$14</definedName>
    <definedName function="false" hidden="false" localSheetId="20" name="Language" vbProcedure="false">'[7]Drop-down Menus'!$I$14:$I$16</definedName>
    <definedName function="false" hidden="false" localSheetId="20" name="month" vbProcedure="false">[10]extra!$F$44:$F$55</definedName>
    <definedName function="false" hidden="false" localSheetId="20" name="OccurenceLikelihood" vbProcedure="false">'[3]Risks &amp; Vulnerabilities'!$N$16:$N$19</definedName>
    <definedName function="false" hidden="false" localSheetId="20" name="option" vbProcedure="false">[10]extra!$C$16:$C$19</definedName>
    <definedName function="false" hidden="false" localSheetId="20" name="Outcome" vbProcedure="false">#REF!</definedName>
    <definedName function="false" hidden="false" localSheetId="20" name="Sectors" vbProcedure="false">[3]Actions!$N$4:$N$9</definedName>
    <definedName function="false" hidden="false" localSheetId="20" name="serioussness" vbProcedure="false">#REF!</definedName>
    <definedName function="false" hidden="false" localSheetId="20" name="status1" vbProcedure="false">Categories!$R$6:$R$11</definedName>
    <definedName function="false" hidden="false" localSheetId="20" name="target" vbProcedure="false">[10]extra!$A$105:$A$134</definedName>
    <definedName function="false" hidden="false" localSheetId="20" name="time" vbProcedure="false">[10]extra!$C$44:$C$54</definedName>
    <definedName function="false" hidden="false" localSheetId="20" name="timeframe" vbProcedure="false">[10]extra!$A$16:$A$37</definedName>
    <definedName function="false" hidden="false" localSheetId="20" name="Type" vbProcedure="false">#REF!</definedName>
    <definedName function="false" hidden="false" localSheetId="20" name="Vulnerability" vbProcedure="false">#REF!</definedName>
    <definedName function="false" hidden="false" localSheetId="20" name="year" vbProcedure="false">[10]extra!$G$44:$G$55</definedName>
    <definedName function="false" hidden="false" localSheetId="20" name="YesNo" vbProcedure="false">'[7]Drop-down Menus'!$C$12:$C$14</definedName>
    <definedName function="false" hidden="false" localSheetId="22" name="ActionStatus" vbProcedure="false">[3]Actions!$O$4:$O$7</definedName>
    <definedName function="false" hidden="false" localSheetId="22" name="ChangeLevel" vbProcedure="false">#REF!</definedName>
    <definedName function="false" hidden="false" localSheetId="22" name="ExpectedChange" vbProcedure="false">'[3]Risks &amp; Vulnerabilities'!$L$16:$L$19</definedName>
    <definedName function="false" hidden="false" localSheetId="22" name="HazardLevel" vbProcedure="false">'[3]Risks &amp; Vulnerabilities'!$K$16:$K$19</definedName>
    <definedName function="false" hidden="false" localSheetId="22" name="Impact" vbProcedure="false">#REF!</definedName>
    <definedName function="false" hidden="false" localSheetId="22" name="ImpactLevel" vbProcedure="false">#REF!</definedName>
    <definedName function="false" hidden="false" localSheetId="22" name="Intensity" vbProcedure="false">[3]Strategy!$F$53:$F$56</definedName>
    <definedName function="false" hidden="false" localSheetId="22" name="IntensityLevel" vbProcedure="false">[7]strategy!#ref!</definedName>
    <definedName function="false" hidden="false" localSheetId="22" name="IntensityRisks" vbProcedure="false">#REF!</definedName>
    <definedName function="false" hidden="false" localSheetId="22" name="InvolvementLevel" vbProcedure="false">'[7]Drop-down Menus'!$A$4:$A$7</definedName>
    <definedName function="false" hidden="false" localSheetId="22" name="KeyAction" vbProcedure="false">'[7]Drop-down Menus'!$D$12:$D$14</definedName>
    <definedName function="false" hidden="false" localSheetId="22" name="Language" vbProcedure="false">'[7]Drop-down Menus'!$I$14:$I$16</definedName>
    <definedName function="false" hidden="false" localSheetId="22" name="OccurenceLikelihood" vbProcedure="false">'[3]Risks &amp; Vulnerabilities'!$N$16:$N$19</definedName>
    <definedName function="false" hidden="false" localSheetId="22" name="Outcome" vbProcedure="false">#REF!</definedName>
    <definedName function="false" hidden="false" localSheetId="22" name="Sectors" vbProcedure="false">[3]Actions!$N$4:$N$9</definedName>
    <definedName function="false" hidden="false" localSheetId="22" name="serioussness" vbProcedure="false">#REF!</definedName>
    <definedName function="false" hidden="false" localSheetId="22" name="timeframe" vbProcedure="false">extra!$A$23:$A$44</definedName>
    <definedName function="false" hidden="false" localSheetId="22" name="Type" vbProcedure="false">#REF!</definedName>
    <definedName function="false" hidden="false" localSheetId="22" name="Vulnerability" vbProcedure="false">#REF!</definedName>
    <definedName function="false" hidden="false" localSheetId="22" name="year" vbProcedure="false">extra!$H$82:$H$93</definedName>
    <definedName function="false" hidden="false" localSheetId="22" name="YesNo" vbProcedure="false">'[7]Drop-down Menus'!$C$12:$C$14</definedName>
  </definedNames>
  <calcPr iterateCount="100" refMode="A1" iterate="false" iterateDelta="0.0001"/>
  <extLst>
    <ext xmlns:loext="http://schemas.libreoffice.org/" uri="{7626C862-2A13-11E5-B345-FEFF819CDC9F}">
      <loext:extCalcPr stringRefSyntax="ExcelA1"/>
    </ext>
  </extLst>
</workbook>
</file>

<file path=xl/comments14.xml><?xml version="1.0" encoding="utf-8"?>
<comments xmlns="http://schemas.openxmlformats.org/spreadsheetml/2006/main" xmlns:xdr="http://schemas.openxmlformats.org/drawingml/2006/spreadsheetDrawing">
  <authors>
    <author> </author>
  </authors>
  <commentList>
    <comment ref="A210" authorId="0">
      <text>
        <r>
          <rPr>
            <sz val="11"/>
            <color rgb="FF181716"/>
            <rFont val="Arial"/>
            <family val="2"/>
            <charset val="1"/>
          </rPr>
          <t xml:space="preserve">To check with the JRC/DG-Energy whether we would still allow an extra optional section in case they would like to report the indicators below (and publish online) or we simply do not integrate these indicators in the template.
</t>
        </r>
      </text>
    </comment>
  </commentList>
</comments>
</file>

<file path=xl/comments20.xml><?xml version="1.0" encoding="utf-8"?>
<comments xmlns="http://schemas.openxmlformats.org/spreadsheetml/2006/main" xmlns:xdr="http://schemas.openxmlformats.org/drawingml/2006/spreadsheetDrawing">
  <authors>
    <author> </author>
  </authors>
  <commentList>
    <comment ref="E81" authorId="0">
      <text>
        <r>
          <rPr>
            <sz val="9"/>
            <color rgb="FF000000"/>
            <rFont val="Tahoma"/>
            <family val="2"/>
            <charset val="1"/>
          </rPr>
          <t xml:space="preserve">it returns the last year with negative sign -  it counts the n of years with positive sign and subtrcts 1</t>
        </r>
      </text>
    </comment>
    <comment ref="F81" authorId="0">
      <text>
        <r>
          <rPr>
            <sz val="9"/>
            <color rgb="FF000000"/>
            <rFont val="Tahoma"/>
            <family val="2"/>
            <charset val="1"/>
          </rPr>
          <t xml:space="preserve">Nested IF: it concatenates  multiple IF functions to calculate the portion of the year in which the investment pays off</t>
        </r>
      </text>
    </comment>
    <comment ref="H80" authorId="0">
      <text>
        <r>
          <rPr>
            <sz val="11"/>
            <color rgb="FF181716"/>
            <rFont val="Arial"/>
            <family val="2"/>
            <charset val="1"/>
          </rPr>
          <t xml:space="preserve">ZANCANELLA Paolo (JRC-ISPRA): For IT use: </t>
        </r>
        <r>
          <rPr>
            <sz val="9"/>
            <color rgb="FF000000"/>
            <rFont val="Tahoma"/>
            <family val="2"/>
            <charset val="1"/>
          </rPr>
          <t xml:space="preserve">this table and the formulas built in it are used to generate the Discounted Payback period on the table below. This table should be hidden since the municipalities don t need to see how it is calculated. </t>
        </r>
      </text>
    </comment>
    <comment ref="H81" authorId="0">
      <text>
        <r>
          <rPr>
            <sz val="9"/>
            <color rgb="FF000000"/>
            <rFont val="Tahoma"/>
            <family val="2"/>
            <charset val="1"/>
          </rPr>
          <t xml:space="preserve">Total payback period based on cumulative cash flow</t>
        </r>
      </text>
    </comment>
    <comment ref="H83" authorId="0">
      <text>
        <r>
          <rPr>
            <sz val="9"/>
            <color rgb="FF000000"/>
            <rFont val="Tahoma"/>
            <family val="2"/>
            <charset val="1"/>
          </rPr>
          <t xml:space="preserve">Total payback period based on cumulative cash flow</t>
        </r>
      </text>
    </comment>
  </commentList>
</comments>
</file>

<file path=xl/sharedStrings.xml><?xml version="1.0" encoding="utf-8"?>
<sst xmlns="http://schemas.openxmlformats.org/spreadsheetml/2006/main" count="6046" uniqueCount="1257">
  <si>
    <t xml:space="preserve">Covenant of Mayors - Europe 
SECAP template | Working document</t>
  </si>
  <si>
    <r>
      <rPr>
        <sz val="22"/>
        <color rgb="FF003068"/>
        <rFont val="Arial"/>
        <family val="2"/>
        <charset val="1"/>
      </rPr>
      <t xml:space="preserve">The present template is a working document only. The official reporting to the Covenant of Mayors initiative shall be done using the online platform "</t>
    </r>
    <r>
      <rPr>
        <i val="true"/>
        <sz val="22"/>
        <color rgb="FF003068"/>
        <rFont val="Arial"/>
        <family val="2"/>
        <charset val="1"/>
      </rPr>
      <t xml:space="preserve">MyCovenant</t>
    </r>
    <r>
      <rPr>
        <sz val="22"/>
        <color rgb="FF003068"/>
        <rFont val="Arial"/>
        <family val="2"/>
        <charset val="1"/>
      </rPr>
      <t xml:space="preserve">". </t>
    </r>
  </si>
  <si>
    <t xml:space="preserve">Do not use this file for offical submission </t>
  </si>
  <si>
    <t xml:space="preserve">Strategy</t>
  </si>
  <si>
    <t xml:space="preserve">y HOME</t>
  </si>
  <si>
    <t xml:space="preserve">1)</t>
  </si>
  <si>
    <t xml:space="preserve">Long-term vision (e.g. 2050 and beyond)</t>
  </si>
  <si>
    <t xml:space="preserve">2) </t>
  </si>
  <si>
    <t xml:space="preserve">Target(s) and commitment(s)</t>
  </si>
  <si>
    <t xml:space="preserve">Mitigation</t>
  </si>
  <si>
    <r>
      <rPr>
        <b val="true"/>
        <u val="double"/>
        <sz val="10"/>
        <rFont val="Arial"/>
        <family val="2"/>
        <charset val="1"/>
      </rPr>
      <t xml:space="preserve">CO</t>
    </r>
    <r>
      <rPr>
        <b val="true"/>
        <u val="double"/>
        <vertAlign val="subscript"/>
        <sz val="10"/>
        <rFont val="Arial"/>
        <family val="2"/>
        <charset val="1"/>
      </rPr>
      <t xml:space="preserve">2 </t>
    </r>
    <r>
      <rPr>
        <b val="true"/>
        <u val="double"/>
        <sz val="10"/>
        <rFont val="Arial"/>
        <family val="2"/>
        <charset val="1"/>
      </rPr>
      <t xml:space="preserve"> / GHG target</t>
    </r>
  </si>
  <si>
    <t xml:space="preserve">Unit</t>
  </si>
  <si>
    <t xml:space="preserve">Target Year</t>
  </si>
  <si>
    <t xml:space="preserve">Base Year</t>
  </si>
  <si>
    <t xml:space="preserve">Reduction Type</t>
  </si>
  <si>
    <t xml:space="preserve">Population estimates
in target year</t>
  </si>
  <si>
    <t xml:space="preserve">%</t>
  </si>
  <si>
    <t xml:space="preserve">[drop -down]</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</si>
  <si>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if your local authority has set up a 2020 objective.</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</si>
  <si>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if your local authority has set up a 2030 objective.</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</si>
  <si>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Add as many rows as necessary.</t>
    </r>
  </si>
  <si>
    <t xml:space="preserve">MONITORING  </t>
  </si>
  <si>
    <t xml:space="preserve">Adaptation</t>
  </si>
  <si>
    <t xml:space="preserve">Goal</t>
  </si>
  <si>
    <r>
      <rPr>
        <b val="true"/>
        <sz val="9"/>
        <rFont val="Arial"/>
        <family val="2"/>
        <charset val="1"/>
      </rPr>
      <t xml:space="preserve">Unit</t>
    </r>
    <r>
      <rPr>
        <sz val="9"/>
        <rFont val="Arial"/>
        <family val="2"/>
        <charset val="1"/>
      </rPr>
      <t xml:space="preserve"> 
</t>
    </r>
    <r>
      <rPr>
        <sz val="8"/>
        <rFont val="Arial"/>
        <family val="2"/>
        <charset val="1"/>
      </rPr>
      <t xml:space="preserve">(% or other)</t>
    </r>
  </si>
  <si>
    <t xml:space="preserve">Target year</t>
  </si>
  <si>
    <t xml:space="preserve">Progress towards target</t>
  </si>
  <si>
    <t xml:space="preserve">BAU 2020</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</si>
  <si>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if your local authority is committed to adaptation. // Add as many rows as necessary.</t>
    </r>
  </si>
  <si>
    <t xml:space="preserve">3)</t>
  </si>
  <si>
    <t xml:space="preserve">Administrative structure </t>
  </si>
  <si>
    <t xml:space="preserve">Type of administrative structure</t>
  </si>
  <si>
    <r>
      <rPr>
        <b val="true"/>
        <sz val="10"/>
        <rFont val="Arial"/>
        <family val="2"/>
        <charset val="1"/>
      </rPr>
      <t xml:space="preserve">Mono-sectoral</t>
    </r>
    <r>
      <rPr>
        <sz val="10"/>
        <rFont val="Arial"/>
        <family val="2"/>
        <charset val="1"/>
      </rPr>
      <t xml:space="preserve"> - (one officer of) one sectoral department assigned within the municipal administration</t>
    </r>
  </si>
  <si>
    <r>
      <rPr>
        <b val="true"/>
        <sz val="10"/>
        <rFont val="Arial"/>
        <family val="2"/>
        <charset val="1"/>
      </rPr>
      <t xml:space="preserve">Multi-sectoral</t>
    </r>
    <r>
      <rPr>
        <sz val="10"/>
        <rFont val="Arial"/>
        <family val="2"/>
        <charset val="1"/>
      </rPr>
      <t xml:space="preserve"> - several departments assigned within the municipal administration</t>
    </r>
  </si>
  <si>
    <r>
      <rPr>
        <b val="true"/>
        <sz val="10"/>
        <rFont val="Arial"/>
        <family val="2"/>
        <charset val="1"/>
      </rPr>
      <t xml:space="preserve">Multi-level</t>
    </r>
    <r>
      <rPr>
        <sz val="10"/>
        <rFont val="Arial"/>
        <family val="2"/>
        <charset val="1"/>
      </rPr>
      <t xml:space="preserve"> - several departments assigned at different level(s) of governance (e.g. provincial/regional)</t>
    </r>
  </si>
  <si>
    <t xml:space="preserve">Comments [v]</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</si>
  <si>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Click on the [+/-] button on the left to expand or collapse.</t>
    </r>
  </si>
  <si>
    <t xml:space="preserve">4)</t>
  </si>
  <si>
    <t xml:space="preserve">Staff capacity allocated </t>
  </si>
  <si>
    <t xml:space="preserve">Type</t>
  </si>
  <si>
    <t xml:space="preserve">Plan preparation</t>
  </si>
  <si>
    <t xml:space="preserve">Plan implementation </t>
  </si>
  <si>
    <t xml:space="preserve">Mitigation </t>
  </si>
  <si>
    <t xml:space="preserve">Adaptation </t>
  </si>
  <si>
    <t xml:space="preserve">(Estimated) full-time equivalent job(s)</t>
  </si>
  <si>
    <t xml:space="preserve">Local authority</t>
  </si>
  <si>
    <t xml:space="preserve">Other level(s) of governance (e.g. Covenant coordinator or supporter)</t>
  </si>
  <si>
    <t xml:space="preserve">External consultant</t>
  </si>
  <si>
    <t xml:space="preserve">Other</t>
  </si>
  <si>
    <t xml:space="preserve">Total</t>
  </si>
  <si>
    <r>
      <rPr>
        <b val="true"/>
        <sz val="10"/>
        <color rgb="FF808080"/>
        <rFont val="Webdings"/>
        <family val="1"/>
        <charset val="2"/>
      </rPr>
      <t xml:space="preserve">i</t>
    </r>
    <r>
      <rPr>
        <b val="true"/>
        <sz val="10"/>
        <color rgb="FF808080"/>
        <rFont val="Arial"/>
        <family val="2"/>
        <charset val="1"/>
      </rPr>
      <t xml:space="preserve"> Delete categories that are not applicable.</t>
    </r>
  </si>
  <si>
    <t xml:space="preserve">5)</t>
  </si>
  <si>
    <t xml:space="preserve">Stakeholder engagement</t>
  </si>
  <si>
    <t xml:space="preserve">Type of stakeholders</t>
  </si>
  <si>
    <t xml:space="preserve">Stakeholders engaged</t>
  </si>
  <si>
    <t xml:space="preserve">Engagement level</t>
  </si>
  <si>
    <t xml:space="preserve">Engagement method(s)</t>
  </si>
  <si>
    <t xml:space="preserve">Engagement purpose</t>
  </si>
  <si>
    <t xml:space="preserve">Local authority’s staff</t>
  </si>
  <si>
    <t xml:space="preserve">Local athority's staff</t>
  </si>
  <si>
    <t xml:space="preserve">[drop-down]</t>
  </si>
  <si>
    <t xml:space="preserve">Survey ; Workshop; Focus group; Citizen jury; Other (specify)</t>
  </si>
  <si>
    <t xml:space="preserve">Information ; Consultation; Advice; Co-production; Co-decision; Implementation</t>
  </si>
  <si>
    <t xml:space="preserve">External stakeholders
at local level</t>
  </si>
  <si>
    <t xml:space="preserve">External stakeholders at local level</t>
  </si>
  <si>
    <t xml:space="preserve">Academia; Business &amp; private sector; trade-union; citizens; NGO &amp; civil society; Education sector; Other (specify)</t>
  </si>
  <si>
    <t xml:space="preserve">Stakeholders
at other levels of governance</t>
  </si>
  <si>
    <t xml:space="preserve">Stakeholders at other levels of governance</t>
  </si>
  <si>
    <t xml:space="preserve">National government and/or agency(ies); Sub-national governments(s) and/or agencies; Other (specify)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</si>
  <si>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Select x for the ones that are applicable.</t>
    </r>
  </si>
  <si>
    <t xml:space="preserve">Overall budget foreseen for plan implementation  </t>
  </si>
  <si>
    <t xml:space="preserve">Budget spent so far</t>
  </si>
  <si>
    <t xml:space="preserve">6) </t>
  </si>
  <si>
    <t xml:space="preserve">Budget</t>
  </si>
  <si>
    <t xml:space="preserve">Total (€)</t>
  </si>
  <si>
    <t xml:space="preserve">Mitigation (%)</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</si>
  <si>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 to be reported only for signatories also committed to adaptation</t>
    </r>
  </si>
  <si>
    <t xml:space="preserve">Adaptation (%)</t>
  </si>
  <si>
    <t xml:space="preserve">Budget period</t>
  </si>
  <si>
    <t xml:space="preserve">From:</t>
  </si>
  <si>
    <t xml:space="preserve">To:</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</si>
  <si>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depending on signatories' selected time horizon (2020/2020)</t>
    </r>
  </si>
  <si>
    <t xml:space="preserve"> years</t>
  </si>
  <si>
    <t xml:space="preserve">Financing sources</t>
  </si>
  <si>
    <r>
      <rPr>
        <b val="true"/>
        <sz val="10"/>
        <color rgb="FFFFFFFF"/>
        <rFont val="Arial"/>
        <family val="2"/>
        <charset val="1"/>
      </rPr>
      <t xml:space="preserve">Share</t>
    </r>
    <r>
      <rPr>
        <b val="true"/>
        <sz val="9"/>
        <color rgb="FFFFFFFF"/>
        <rFont val="Arial"/>
        <family val="2"/>
        <charset val="1"/>
      </rPr>
      <t xml:space="preserve"> (in % of overall budget)</t>
    </r>
  </si>
  <si>
    <t xml:space="preserve">Local Authority's own resources</t>
  </si>
  <si>
    <t xml:space="preserve">External sources</t>
  </si>
  <si>
    <t xml:space="preserve">&gt; Public</t>
  </si>
  <si>
    <t xml:space="preserve">&gt; Private</t>
  </si>
  <si>
    <t xml:space="preserve">Not allocated to any sources</t>
  </si>
  <si>
    <t xml:space="preserve">7) </t>
  </si>
  <si>
    <t xml:space="preserve">Monitoring process</t>
  </si>
  <si>
    <t xml:space="preserve">Emission Inventory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</si>
  <si>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To be filled in only if your local authority is committed to mitigation.</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</si>
  <si>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Copy as many "emission inventory" tabs as necessary. Minimun 1 "baseline emission inventory" (BEI) at the 1st reporting stage, minimum 1 "monitoring emission inventory" (MEI) every 4 years.</t>
    </r>
  </si>
  <si>
    <t xml:space="preserve">Inventory year</t>
  </si>
  <si>
    <t xml:space="preserve">2)</t>
  </si>
  <si>
    <t xml:space="preserve">Population in the inventory year</t>
  </si>
  <si>
    <t xml:space="preserve">Emission factors </t>
  </si>
  <si>
    <t xml:space="preserve">  IPCC (Intergovernmental Panel on Climate Change)</t>
  </si>
  <si>
    <t xml:space="preserve">  LCA (Life Cycle Assessment)</t>
  </si>
  <si>
    <t xml:space="preserve">  National/sub-national</t>
  </si>
  <si>
    <t xml:space="preserve">Specify</t>
  </si>
  <si>
    <t xml:space="preserve">Source </t>
  </si>
  <si>
    <t xml:space="preserve">Emission reporting unit</t>
  </si>
  <si>
    <r>
      <rPr>
        <sz val="11"/>
        <rFont val="Arial"/>
        <family val="2"/>
        <charset val="1"/>
      </rPr>
      <t xml:space="preserve">  tonnes CO</t>
    </r>
    <r>
      <rPr>
        <vertAlign val="subscript"/>
        <sz val="11"/>
        <rFont val="Arial"/>
        <family val="2"/>
        <charset val="1"/>
      </rPr>
      <t xml:space="preserve">2</t>
    </r>
    <r>
      <rPr>
        <sz val="11"/>
        <rFont val="Arial"/>
        <family val="2"/>
        <charset val="1"/>
      </rPr>
      <t xml:space="preserve"> </t>
    </r>
  </si>
  <si>
    <r>
      <rPr>
        <sz val="11"/>
        <rFont val="Arial"/>
        <family val="2"/>
        <charset val="1"/>
      </rPr>
      <t xml:space="preserve">  tonnes CO</t>
    </r>
    <r>
      <rPr>
        <vertAlign val="subscript"/>
        <sz val="11"/>
        <rFont val="Arial"/>
        <family val="2"/>
        <charset val="1"/>
      </rPr>
      <t xml:space="preserve">2</t>
    </r>
    <r>
      <rPr>
        <sz val="11"/>
        <rFont val="Arial"/>
        <family val="2"/>
        <charset val="1"/>
      </rPr>
      <t xml:space="preserve"> equivalent</t>
    </r>
  </si>
  <si>
    <t xml:space="preserve">5) </t>
  </si>
  <si>
    <t xml:space="preserve">Methodological note</t>
  </si>
  <si>
    <t xml:space="preserve">A. Final energy consumption</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</si>
  <si>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Please note that for separating decimals dot [.] is used. No thousand separators are allowed.</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</si>
  <si>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Please note that the following notation keys can be used in the table below: "NO" (not occuring), "IE" (included elsewhere), "NE" (not estimated) and "C" (confidential). More information in the Reporting Guidelines.</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</si>
  <si>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Click on the [+/-] buttons on the left to expand or collapse. Hide rows as appropriate to your emission inventory.</t>
    </r>
  </si>
  <si>
    <t xml:space="preserve">Sector</t>
  </si>
  <si>
    <t xml:space="preserve">FINAL ENERGY CONSUMPTION [MWh]</t>
  </si>
  <si>
    <t xml:space="preserve">Electricity</t>
  </si>
  <si>
    <t xml:space="preserve">District heating and cooling</t>
  </si>
  <si>
    <t xml:space="preserve">Fossil fuels</t>
  </si>
  <si>
    <t xml:space="preserve">Renewable energies</t>
  </si>
  <si>
    <t xml:space="preserve">Natural gas</t>
  </si>
  <si>
    <t xml:space="preserve">Liquid gas</t>
  </si>
  <si>
    <t xml:space="preserve">Heating oil</t>
  </si>
  <si>
    <t xml:space="preserve">Diesel</t>
  </si>
  <si>
    <t xml:space="preserve">Gasoline</t>
  </si>
  <si>
    <t xml:space="preserve">Lignite</t>
  </si>
  <si>
    <t xml:space="preserve">Coal</t>
  </si>
  <si>
    <t xml:space="preserve">Other fossil fuels</t>
  </si>
  <si>
    <t xml:space="preserve">Biogas</t>
  </si>
  <si>
    <t xml:space="preserve">Plant oil</t>
  </si>
  <si>
    <t xml:space="preserve">Biofuel </t>
  </si>
  <si>
    <t xml:space="preserve">Other biomass</t>
  </si>
  <si>
    <t xml:space="preserve">Solar thermal</t>
  </si>
  <si>
    <t xml:space="preserve">Geothermal</t>
  </si>
  <si>
    <t xml:space="preserve">BUILDINGS, EQUIPMENT/FACILITIES AND INDUSTRIES</t>
  </si>
  <si>
    <t xml:space="preserve"> </t>
  </si>
  <si>
    <r>
      <rPr>
        <u val="double"/>
        <sz val="10"/>
        <rFont val="Arial"/>
        <family val="2"/>
        <charset val="1"/>
      </rPr>
      <t xml:space="preserve">Municipal buildings, equipment/facilities</t>
    </r>
    <r>
      <rPr>
        <sz val="10"/>
        <rFont val="Arial"/>
        <family val="2"/>
        <charset val="1"/>
      </rPr>
      <t xml:space="preserve"> </t>
    </r>
  </si>
  <si>
    <t xml:space="preserve">Municipal buildings, equipment/facilities</t>
  </si>
  <si>
    <t xml:space="preserve">NO</t>
  </si>
  <si>
    <t xml:space="preserve">NE</t>
  </si>
  <si>
    <t xml:space="preserve">Public lighting</t>
  </si>
  <si>
    <t xml:space="preserve">Other </t>
  </si>
  <si>
    <r>
      <rPr>
        <u val="double"/>
        <sz val="10"/>
        <rFont val="Arial"/>
        <family val="2"/>
        <charset val="1"/>
      </rPr>
      <t xml:space="preserve">Tertiary (non municipal) buildings, equipment/facilities</t>
    </r>
    <r>
      <rPr>
        <sz val="10"/>
        <rFont val="Arial"/>
        <family val="2"/>
        <charset val="1"/>
      </rPr>
      <t xml:space="preserve">  </t>
    </r>
  </si>
  <si>
    <t xml:space="preserve">Institutional buildings </t>
  </si>
  <si>
    <t xml:space="preserve">Residential buildings</t>
  </si>
  <si>
    <t xml:space="preserve">Industry</t>
  </si>
  <si>
    <t xml:space="preserve">Non-ETS</t>
  </si>
  <si>
    <r>
      <rPr>
        <u val="double"/>
        <sz val="10"/>
        <rFont val="Arial"/>
        <family val="2"/>
        <charset val="1"/>
      </rPr>
      <t xml:space="preserve">ETS</t>
    </r>
    <r>
      <rPr>
        <sz val="10"/>
        <rFont val="Arial"/>
        <family val="2"/>
        <charset val="1"/>
      </rPr>
      <t xml:space="preserve"> </t>
    </r>
    <r>
      <rPr>
        <sz val="7.5"/>
        <color rgb="FF808080"/>
        <rFont val="Arial"/>
        <family val="2"/>
        <charset val="1"/>
      </rPr>
      <t xml:space="preserve">(not recommended)</t>
    </r>
  </si>
  <si>
    <t xml:space="preserve">Buildings, equipment/facilities and industries not allocated</t>
  </si>
  <si>
    <t xml:space="preserve">Subtotal </t>
  </si>
  <si>
    <t xml:space="preserve">TRANSPORT</t>
  </si>
  <si>
    <t xml:space="preserve">Municipal fleet</t>
  </si>
  <si>
    <t xml:space="preserve">Road</t>
  </si>
  <si>
    <t xml:space="preserve">Public transport </t>
  </si>
  <si>
    <t xml:space="preserve">Rail</t>
  </si>
  <si>
    <t xml:space="preserve">Local and domestic waterways</t>
  </si>
  <si>
    <t xml:space="preserve">Private and commercial transport</t>
  </si>
  <si>
    <t xml:space="preserve">Local aviation</t>
  </si>
  <si>
    <t xml:space="preserve">Transport not allocated</t>
  </si>
  <si>
    <r>
      <rPr>
        <b val="true"/>
        <sz val="10"/>
        <color rgb="FFFFFFFF"/>
        <rFont val="Arial"/>
        <family val="2"/>
        <charset val="1"/>
      </rPr>
      <t xml:space="preserve">OTHER </t>
    </r>
    <r>
      <rPr>
        <b val="true"/>
        <i val="true"/>
        <sz val="10"/>
        <color rgb="FFFFFFFF"/>
        <rFont val="Arial"/>
        <family val="2"/>
        <charset val="1"/>
      </rPr>
      <t xml:space="preserve"> </t>
    </r>
  </si>
  <si>
    <t xml:space="preserve">Agriculture, Forestry, Fisheries</t>
  </si>
  <si>
    <t xml:space="preserve">Other not allocated</t>
  </si>
  <si>
    <t xml:space="preserve">TOTAL</t>
  </si>
  <si>
    <t xml:space="preserve">Covenant Key Sectors</t>
  </si>
  <si>
    <t xml:space="preserve">B. Energy supply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</si>
  <si>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Hide sections or rows as appropriate to your emission inventory.</t>
    </r>
  </si>
  <si>
    <t xml:space="preserve">B1. Certified green electricity</t>
  </si>
  <si>
    <t xml:space="preserve">Certified green electricity</t>
  </si>
  <si>
    <t xml:space="preserve">Renewable electricity  [MWh]</t>
  </si>
  <si>
    <r>
      <rPr>
        <b val="true"/>
        <sz val="10"/>
        <color rgb="FFFFFFFF"/>
        <rFont val="Arial"/>
        <family val="2"/>
        <charset val="1"/>
      </rPr>
      <t xml:space="preserve">CO</t>
    </r>
    <r>
      <rPr>
        <b val="true"/>
        <vertAlign val="subscript"/>
        <sz val="10"/>
        <color rgb="FFFFFFFF"/>
        <rFont val="Arial"/>
        <family val="2"/>
        <charset val="1"/>
      </rPr>
      <t xml:space="preserve">2</t>
    </r>
    <r>
      <rPr>
        <b val="true"/>
        <sz val="10"/>
        <color rgb="FFFFFFFF"/>
        <rFont val="Arial"/>
        <family val="2"/>
        <charset val="1"/>
      </rPr>
      <t xml:space="preserve"> / CO</t>
    </r>
    <r>
      <rPr>
        <b val="true"/>
        <vertAlign val="subscript"/>
        <sz val="10"/>
        <color rgb="FFFFFFFF"/>
        <rFont val="Arial"/>
        <family val="2"/>
        <charset val="1"/>
      </rPr>
      <t xml:space="preserve">2 </t>
    </r>
    <r>
      <rPr>
        <b val="true"/>
        <sz val="10"/>
        <color rgb="FFFFFFFF"/>
        <rFont val="Arial"/>
        <family val="2"/>
        <charset val="1"/>
      </rPr>
      <t xml:space="preserve">eq. Emission factor [t/MWh]</t>
    </r>
  </si>
  <si>
    <r>
      <rPr>
        <b val="true"/>
        <u val="double"/>
        <sz val="10"/>
        <rFont val="Arial"/>
        <family val="2"/>
        <charset val="1"/>
      </rPr>
      <t xml:space="preserve">Purchases Guarantees of Origins</t>
    </r>
    <r>
      <rPr>
        <sz val="10"/>
        <rFont val="Arial"/>
        <family val="2"/>
        <charset val="1"/>
      </rPr>
      <t xml:space="preserve"> (within the municipality boundaries) </t>
    </r>
  </si>
  <si>
    <r>
      <rPr>
        <b val="true"/>
        <u val="double"/>
        <sz val="10"/>
        <rFont val="Arial"/>
        <family val="2"/>
        <charset val="1"/>
      </rPr>
      <t xml:space="preserve">Sales Guarantees of Origins</t>
    </r>
    <r>
      <rPr>
        <b val="true"/>
        <sz val="10"/>
        <rFont val="Arial"/>
        <family val="2"/>
        <charset val="1"/>
      </rPr>
      <t xml:space="preserve"> </t>
    </r>
    <r>
      <rPr>
        <sz val="10"/>
        <rFont val="Arial"/>
        <family val="2"/>
        <charset val="1"/>
      </rPr>
      <t xml:space="preserve">(within the municipality boundaries) </t>
    </r>
  </si>
  <si>
    <t xml:space="preserve">B2. Local/distributed electricity production (Renewable energy only)</t>
  </si>
  <si>
    <t xml:space="preserve">Local renewable electricity plants</t>
  </si>
  <si>
    <t xml:space="preserve">Renewable electricity produced [MWh]</t>
  </si>
  <si>
    <t xml:space="preserve">Emission factor [t/MWh produced]</t>
  </si>
  <si>
    <r>
      <rPr>
        <b val="true"/>
        <sz val="10"/>
        <color rgb="FFFFFFFF"/>
        <rFont val="Arial"/>
        <family val="2"/>
        <charset val="1"/>
      </rPr>
      <t xml:space="preserve">CO</t>
    </r>
    <r>
      <rPr>
        <b val="true"/>
        <vertAlign val="subscript"/>
        <sz val="10"/>
        <color rgb="FFFFFFFF"/>
        <rFont val="Arial"/>
        <family val="2"/>
        <charset val="1"/>
      </rPr>
      <t xml:space="preserve">2</t>
    </r>
    <r>
      <rPr>
        <b val="true"/>
        <sz val="10"/>
        <color rgb="FFFFFFFF"/>
        <rFont val="Arial"/>
        <family val="2"/>
        <charset val="1"/>
      </rPr>
      <t xml:space="preserve"> / CO</t>
    </r>
    <r>
      <rPr>
        <b val="true"/>
        <vertAlign val="subscript"/>
        <sz val="10"/>
        <color rgb="FFFFFFFF"/>
        <rFont val="Arial"/>
        <family val="2"/>
        <charset val="1"/>
      </rPr>
      <t xml:space="preserve">2 </t>
    </r>
    <r>
      <rPr>
        <b val="true"/>
        <sz val="10"/>
        <color rgb="FFFFFFFF"/>
        <rFont val="Arial"/>
        <family val="2"/>
        <charset val="1"/>
      </rPr>
      <t xml:space="preserve">eq. emissions [t]</t>
    </r>
  </si>
  <si>
    <t xml:space="preserve">Wind </t>
  </si>
  <si>
    <t xml:space="preserve">Hydroelectric</t>
  </si>
  <si>
    <t xml:space="preserve">Photovoltaics</t>
  </si>
  <si>
    <t xml:space="preserve">B3. Local/distributed electricity production</t>
  </si>
  <si>
    <t xml:space="preserve">Local electricity production plants</t>
  </si>
  <si>
    <t xml:space="preserve">Electricity produced [MWh]</t>
  </si>
  <si>
    <t xml:space="preserve">  Energy carrier input [MWh]</t>
  </si>
  <si>
    <r>
      <rPr>
        <b val="true"/>
        <sz val="10"/>
        <color rgb="FFFFFFFF"/>
        <rFont val="Arial"/>
        <family val="2"/>
        <charset val="1"/>
      </rPr>
      <t xml:space="preserve">CO</t>
    </r>
    <r>
      <rPr>
        <b val="true"/>
        <vertAlign val="subscript"/>
        <sz val="10"/>
        <color rgb="FFFFFFFF"/>
        <rFont val="Arial"/>
        <family val="2"/>
        <charset val="1"/>
      </rPr>
      <t xml:space="preserve">2</t>
    </r>
    <r>
      <rPr>
        <b val="true"/>
        <sz val="10"/>
        <color rgb="FFFFFFFF"/>
        <rFont val="Arial"/>
        <family val="2"/>
        <charset val="1"/>
      </rPr>
      <t xml:space="preserve"> / CO</t>
    </r>
    <r>
      <rPr>
        <b val="true"/>
        <vertAlign val="subscript"/>
        <sz val="10"/>
        <color rgb="FFFFFFFF"/>
        <rFont val="Arial"/>
        <family val="2"/>
        <charset val="1"/>
      </rPr>
      <t xml:space="preserve">2</t>
    </r>
    <r>
      <rPr>
        <b val="true"/>
        <sz val="10"/>
        <color rgb="FFFFFFFF"/>
        <rFont val="Arial"/>
        <family val="2"/>
        <charset val="1"/>
      </rPr>
      <t xml:space="preserve"> eq. emissions [t]</t>
    </r>
  </si>
  <si>
    <t xml:space="preserve">Waste</t>
  </si>
  <si>
    <t xml:space="preserve">Other renewable</t>
  </si>
  <si>
    <t xml:space="preserve">from renewable sources</t>
  </si>
  <si>
    <t xml:space="preserve">from non-renewable sources</t>
  </si>
  <si>
    <t xml:space="preserve">Fossil sources</t>
  </si>
  <si>
    <t xml:space="preserve">Renewable sources</t>
  </si>
  <si>
    <t xml:space="preserve">Combined Heat and Power </t>
  </si>
  <si>
    <r>
      <rPr>
        <b val="true"/>
        <sz val="10"/>
        <rFont val="Arial"/>
        <family val="2"/>
        <charset val="1"/>
      </rPr>
      <t xml:space="preserve">Other </t>
    </r>
    <r>
      <rPr>
        <sz val="10"/>
        <rFont val="Arial"/>
        <family val="2"/>
        <charset val="1"/>
      </rPr>
      <t xml:space="preserve">(ETS and large-scale plants &gt; 20 MW not recommended)</t>
    </r>
  </si>
  <si>
    <t xml:space="preserve">B4. Local heat/cold production</t>
  </si>
  <si>
    <t xml:space="preserve">Local heat/cold production plants</t>
  </si>
  <si>
    <t xml:space="preserve">Heat/cold produced [MWh]</t>
  </si>
  <si>
    <r>
      <rPr>
        <b val="true"/>
        <sz val="10"/>
        <rFont val="Arial"/>
        <family val="2"/>
        <charset val="1"/>
      </rPr>
      <t xml:space="preserve">District heating </t>
    </r>
    <r>
      <rPr>
        <sz val="10"/>
        <rFont val="Arial"/>
        <family val="2"/>
        <charset val="1"/>
      </rPr>
      <t xml:space="preserve">(heat-only)</t>
    </r>
    <r>
      <rPr>
        <b val="true"/>
        <sz val="10"/>
        <rFont val="Arial"/>
        <family val="2"/>
        <charset val="1"/>
      </rPr>
      <t xml:space="preserve"> </t>
    </r>
  </si>
  <si>
    <r>
      <rPr>
        <b val="true"/>
        <sz val="11"/>
        <rFont val="Arial"/>
        <family val="2"/>
        <charset val="1"/>
      </rPr>
      <t xml:space="preserve">C. CO</t>
    </r>
    <r>
      <rPr>
        <b val="true"/>
        <vertAlign val="subscript"/>
        <sz val="11"/>
        <rFont val="Arial"/>
        <family val="2"/>
        <charset val="1"/>
      </rPr>
      <t xml:space="preserve">2</t>
    </r>
    <r>
      <rPr>
        <b val="true"/>
        <sz val="11"/>
        <rFont val="Arial"/>
        <family val="2"/>
        <charset val="1"/>
      </rPr>
      <t xml:space="preserve"> emissions</t>
    </r>
  </si>
  <si>
    <r>
      <rPr>
        <b val="true"/>
        <sz val="11"/>
        <rFont val="Arial"/>
        <family val="2"/>
        <charset val="1"/>
      </rPr>
      <t xml:space="preserve">C1. Please insert the CO</t>
    </r>
    <r>
      <rPr>
        <b val="true"/>
        <vertAlign val="subscript"/>
        <sz val="11"/>
        <rFont val="Arial"/>
        <family val="2"/>
        <charset val="1"/>
      </rPr>
      <t xml:space="preserve">2 </t>
    </r>
    <r>
      <rPr>
        <b val="true"/>
        <sz val="11"/>
        <rFont val="Arial"/>
        <family val="2"/>
        <charset val="1"/>
      </rPr>
      <t xml:space="preserve">emission factors adopted [t/MWh]:</t>
    </r>
  </si>
  <si>
    <t xml:space="preserve">i Click here to visualise fuel emission factors</t>
  </si>
  <si>
    <t xml:space="preserve">Heat/cold</t>
  </si>
  <si>
    <t xml:space="preserve">National</t>
  </si>
  <si>
    <t xml:space="preserve">Local</t>
  </si>
  <si>
    <t xml:space="preserve">C2. Please complete in case non-energy related sectors are included:</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</si>
  <si>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Click on the [+/-] buttons on the left to expand or collapse.</t>
    </r>
  </si>
  <si>
    <t xml:space="preserve">Non-energy related sectors</t>
  </si>
  <si>
    <r>
      <rPr>
        <b val="true"/>
        <sz val="10"/>
        <color rgb="FFFFFFFF"/>
        <rFont val="Arial"/>
        <family val="2"/>
        <charset val="1"/>
      </rPr>
      <t xml:space="preserve">CO</t>
    </r>
    <r>
      <rPr>
        <b val="true"/>
        <vertAlign val="subscript"/>
        <sz val="10"/>
        <color rgb="FFFFFFFF"/>
        <rFont val="Arial"/>
        <family val="2"/>
        <charset val="1"/>
      </rPr>
      <t xml:space="preserve">2</t>
    </r>
    <r>
      <rPr>
        <b val="true"/>
        <sz val="10"/>
        <color rgb="FFFFFFFF"/>
        <rFont val="Arial"/>
        <family val="2"/>
        <charset val="1"/>
      </rPr>
      <t xml:space="preserve"> eq. emissions [t]</t>
    </r>
  </si>
  <si>
    <t xml:space="preserve">Activity data (tons)</t>
  </si>
  <si>
    <t xml:space="preserve">Waste management</t>
  </si>
  <si>
    <t xml:space="preserve">Solid waste disposal </t>
  </si>
  <si>
    <t xml:space="preserve">Biological Treatment of Solid Waste</t>
  </si>
  <si>
    <t xml:space="preserve">Incineration and Open Burning of Waste</t>
  </si>
  <si>
    <t xml:space="preserve">Activity data (m3)</t>
  </si>
  <si>
    <t xml:space="preserve">Wastewater treatment and discharge</t>
  </si>
  <si>
    <t xml:space="preserve">Other non-energy related such as fugitive emissions</t>
  </si>
  <si>
    <t xml:space="preserve">Emission Inventory Summary</t>
  </si>
  <si>
    <r>
      <rPr>
        <b val="true"/>
        <sz val="11"/>
        <color rgb="FF808080"/>
        <rFont val="Webdings"/>
        <family val="1"/>
        <charset val="2"/>
      </rPr>
      <t xml:space="preserve">i</t>
    </r>
    <r>
      <rPr>
        <b val="true"/>
        <sz val="11"/>
        <color rgb="FF808080"/>
        <rFont val="Arial"/>
        <family val="2"/>
        <charset val="1"/>
      </rPr>
      <t xml:space="preserve"> The emission inventory summary table is automatically generated in the online platform (</t>
    </r>
    <r>
      <rPr>
        <b val="true"/>
        <i val="true"/>
        <sz val="11"/>
        <color rgb="FF808080"/>
        <rFont val="Arial"/>
        <family val="2"/>
        <charset val="1"/>
      </rPr>
      <t xml:space="preserve">MyCovenant</t>
    </r>
    <r>
      <rPr>
        <b val="true"/>
        <sz val="11"/>
        <color rgb="FF808080"/>
        <rFont val="Arial"/>
        <family val="2"/>
        <charset val="1"/>
      </rPr>
      <t xml:space="preserve">). </t>
    </r>
  </si>
  <si>
    <t xml:space="preserve">Additional comments</t>
  </si>
  <si>
    <t xml:space="preserve">Monitoring Emission Inventory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</si>
  <si>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Copy as many "MEI" tabs for Monitoring Emission Inventories as necessary.</t>
    </r>
  </si>
  <si>
    <t xml:space="preserve">Number of inhabitants in the inventory year</t>
  </si>
  <si>
    <t xml:space="preserve">  IPCC</t>
  </si>
  <si>
    <t xml:space="preserve">Methodological notes</t>
  </si>
  <si>
    <t xml:space="preserve">Tertiary (non municipal) buildings, equipment/facilities</t>
  </si>
  <si>
    <t xml:space="preserve">Private and commercial transport  </t>
  </si>
  <si>
    <t xml:space="preserve">B1. Municipal purchases of certified green electricity</t>
  </si>
  <si>
    <t xml:space="preserve">Municipal purchases of certified green electricity</t>
  </si>
  <si>
    <t xml:space="preserve">Renewable electricity purchased [MWh]</t>
  </si>
  <si>
    <r>
      <rPr>
        <b val="true"/>
        <sz val="10"/>
        <rFont val="Arial"/>
        <family val="2"/>
        <charset val="1"/>
      </rPr>
      <t xml:space="preserve">CO</t>
    </r>
    <r>
      <rPr>
        <b val="true"/>
        <vertAlign val="subscript"/>
        <sz val="10"/>
        <rFont val="Arial"/>
        <family val="2"/>
        <charset val="1"/>
      </rPr>
      <t xml:space="preserve">2</t>
    </r>
    <r>
      <rPr>
        <b val="true"/>
        <sz val="10"/>
        <rFont val="Arial"/>
        <family val="2"/>
        <charset val="1"/>
      </rPr>
      <t xml:space="preserve"> / CO</t>
    </r>
    <r>
      <rPr>
        <b val="true"/>
        <vertAlign val="subscript"/>
        <sz val="10"/>
        <rFont val="Arial"/>
        <family val="2"/>
        <charset val="1"/>
      </rPr>
      <t xml:space="preserve">2 </t>
    </r>
    <r>
      <rPr>
        <b val="true"/>
        <sz val="10"/>
        <rFont val="Arial"/>
        <family val="2"/>
        <charset val="1"/>
      </rPr>
      <t xml:space="preserve">eq. Emission factor [t/MWh]</t>
    </r>
  </si>
  <si>
    <t xml:space="preserve">Certified green electricity purchased</t>
  </si>
  <si>
    <t xml:space="preserve">Local renewable electricity plants                                            (ETS and large-scale plants &gt; 20 MWe not recommended)</t>
  </si>
  <si>
    <r>
      <rPr>
        <b val="true"/>
        <sz val="10"/>
        <rFont val="Arial"/>
        <family val="2"/>
        <charset val="1"/>
      </rPr>
      <t xml:space="preserve">CO</t>
    </r>
    <r>
      <rPr>
        <b val="true"/>
        <vertAlign val="subscript"/>
        <sz val="10"/>
        <rFont val="Arial"/>
        <family val="2"/>
        <charset val="1"/>
      </rPr>
      <t xml:space="preserve">2</t>
    </r>
    <r>
      <rPr>
        <b val="true"/>
        <sz val="10"/>
        <rFont val="Arial"/>
        <family val="2"/>
        <charset val="1"/>
      </rPr>
      <t xml:space="preserve"> / CO</t>
    </r>
    <r>
      <rPr>
        <b val="true"/>
        <vertAlign val="subscript"/>
        <sz val="10"/>
        <rFont val="Arial"/>
        <family val="2"/>
        <charset val="1"/>
      </rPr>
      <t xml:space="preserve">2 </t>
    </r>
    <r>
      <rPr>
        <b val="true"/>
        <sz val="10"/>
        <rFont val="Arial"/>
        <family val="2"/>
        <charset val="1"/>
      </rPr>
      <t xml:space="preserve">eq. emissions [t]</t>
    </r>
  </si>
  <si>
    <t xml:space="preserve">Local electricity production plants                                         (ETS and large-scale plants &gt; 20 MW not recommended)</t>
  </si>
  <si>
    <r>
      <rPr>
        <b val="true"/>
        <sz val="10"/>
        <rFont val="Arial"/>
        <family val="2"/>
        <charset val="1"/>
      </rPr>
      <t xml:space="preserve">CO</t>
    </r>
    <r>
      <rPr>
        <b val="true"/>
        <vertAlign val="subscript"/>
        <sz val="10"/>
        <rFont val="Arial"/>
        <family val="2"/>
        <charset val="1"/>
      </rPr>
      <t xml:space="preserve">2</t>
    </r>
    <r>
      <rPr>
        <b val="true"/>
        <sz val="10"/>
        <rFont val="Arial"/>
        <family val="2"/>
        <charset val="1"/>
      </rPr>
      <t xml:space="preserve"> / CO</t>
    </r>
    <r>
      <rPr>
        <b val="true"/>
        <vertAlign val="subscript"/>
        <sz val="10"/>
        <rFont val="Arial"/>
        <family val="2"/>
        <charset val="1"/>
      </rPr>
      <t xml:space="preserve">2</t>
    </r>
    <r>
      <rPr>
        <b val="true"/>
        <sz val="10"/>
        <rFont val="Arial"/>
        <family val="2"/>
        <charset val="1"/>
      </rPr>
      <t xml:space="preserve"> eq. emissions [t]</t>
    </r>
  </si>
  <si>
    <t xml:space="preserve">District heating (heat-only) </t>
  </si>
  <si>
    <t xml:space="preserve">Click here to visualise fuel emission factors</t>
  </si>
  <si>
    <t xml:space="preserve">BEI</t>
  </si>
  <si>
    <t xml:space="preserve">MEI</t>
  </si>
  <si>
    <r>
      <rPr>
        <b val="true"/>
        <sz val="10"/>
        <rFont val="Arial"/>
        <family val="2"/>
        <charset val="1"/>
      </rPr>
      <t xml:space="preserve">CO</t>
    </r>
    <r>
      <rPr>
        <b val="true"/>
        <vertAlign val="subscript"/>
        <sz val="10"/>
        <rFont val="Arial"/>
        <family val="2"/>
        <charset val="1"/>
      </rPr>
      <t xml:space="preserve">2</t>
    </r>
    <r>
      <rPr>
        <b val="true"/>
        <sz val="10"/>
        <rFont val="Arial"/>
        <family val="2"/>
        <charset val="1"/>
      </rPr>
      <t xml:space="preserve"> eq. emissions [t]</t>
    </r>
  </si>
  <si>
    <t xml:space="preserve">Waste water management</t>
  </si>
  <si>
    <t xml:space="preserve">Other non-energy related</t>
  </si>
  <si>
    <r>
      <rPr>
        <b val="true"/>
        <sz val="10"/>
        <rFont val="Arial"/>
        <family val="2"/>
        <charset val="1"/>
      </rPr>
      <t xml:space="preserve">CO</t>
    </r>
    <r>
      <rPr>
        <b val="true"/>
        <vertAlign val="subscript"/>
        <sz val="10"/>
        <rFont val="Arial"/>
        <family val="2"/>
        <charset val="1"/>
      </rPr>
      <t xml:space="preserve">2</t>
    </r>
    <r>
      <rPr>
        <b val="true"/>
        <sz val="10"/>
        <rFont val="Arial"/>
        <family val="2"/>
        <charset val="1"/>
      </rPr>
      <t xml:space="preserve"> emissions [t] / CO</t>
    </r>
    <r>
      <rPr>
        <b val="true"/>
        <vertAlign val="subscript"/>
        <sz val="10"/>
        <rFont val="Arial"/>
        <family val="2"/>
        <charset val="1"/>
      </rPr>
      <t xml:space="preserve">2</t>
    </r>
    <r>
      <rPr>
        <b val="true"/>
        <sz val="10"/>
        <rFont val="Arial"/>
        <family val="2"/>
        <charset val="1"/>
      </rPr>
      <t xml:space="preserve"> eq. emissions [t]</t>
    </r>
  </si>
  <si>
    <t xml:space="preserve">Heating Oil</t>
  </si>
  <si>
    <t xml:space="preserve">Subtotal</t>
  </si>
  <si>
    <t xml:space="preserve">OTHER </t>
  </si>
  <si>
    <t xml:space="preserve">OTHER NON-ENERGY RELATED</t>
  </si>
  <si>
    <t xml:space="preserve">BACK Û</t>
  </si>
  <si>
    <t xml:space="preserve">Ü MEI2</t>
  </si>
  <si>
    <t xml:space="preserve">Ü ACTIONS</t>
  </si>
  <si>
    <t xml:space="preserve">Ü NEXT</t>
  </si>
  <si>
    <t xml:space="preserve">Climate Change Risks and Vulnerabilities</t>
  </si>
  <si>
    <t xml:space="preserve"> Risk &amp; Vulnerability Assessment (RVA)</t>
  </si>
  <si>
    <r>
      <rPr>
        <b val="true"/>
        <sz val="12"/>
        <color rgb="FFC00000"/>
        <rFont val="Arial"/>
        <family val="2"/>
        <charset val="1"/>
      </rPr>
      <t xml:space="preserve">Note that the online platform </t>
    </r>
    <r>
      <rPr>
        <b val="true"/>
        <i val="true"/>
        <sz val="12"/>
        <color rgb="FFC00000"/>
        <rFont val="Arial"/>
        <family val="2"/>
        <charset val="1"/>
      </rPr>
      <t xml:space="preserve">MyCovenant</t>
    </r>
    <r>
      <rPr>
        <b val="true"/>
        <sz val="12"/>
        <color rgb="FFC00000"/>
        <rFont val="Arial"/>
        <family val="2"/>
        <charset val="1"/>
      </rPr>
      <t xml:space="preserve"> applies an IT solution through which tables in the RVA are generated automatically and prefilled depending on previously made selections.
While content in this file and in </t>
    </r>
    <r>
      <rPr>
        <b val="true"/>
        <i val="true"/>
        <sz val="12"/>
        <color rgb="FFC00000"/>
        <rFont val="Arial"/>
        <family val="2"/>
        <charset val="1"/>
      </rPr>
      <t xml:space="preserve">MyCovenant</t>
    </r>
    <r>
      <rPr>
        <b val="true"/>
        <sz val="12"/>
        <color rgb="FFC00000"/>
        <rFont val="Arial"/>
        <family val="2"/>
        <charset val="1"/>
      </rPr>
      <t xml:space="preserve"> is the same, the method of completion of the RVA will slightly differ. </t>
    </r>
  </si>
  <si>
    <r>
      <rPr>
        <sz val="10"/>
        <color rgb="FF55514D"/>
        <rFont val="Webdings"/>
        <family val="1"/>
        <charset val="2"/>
      </rPr>
      <t xml:space="preserve">i</t>
    </r>
    <r>
      <rPr>
        <sz val="10"/>
        <color rgb="FF55514D"/>
        <rFont val="Arial"/>
        <family val="2"/>
        <charset val="1"/>
      </rPr>
      <t xml:space="preserve"> Underlined words are defined; definitions are visible upon clicking the respective cell. Definitions of climate hazards, sectors, adaptive capacity factors are provided in the reporting guidelines. 
</t>
    </r>
  </si>
  <si>
    <r>
      <rPr>
        <sz val="10"/>
        <color rgb="FF55514D"/>
        <rFont val="Webdings"/>
        <family val="1"/>
        <charset val="2"/>
      </rPr>
      <t xml:space="preserve">i</t>
    </r>
    <r>
      <rPr>
        <sz val="10"/>
        <color rgb="FF55514D"/>
        <rFont val="Arial"/>
        <family val="2"/>
        <charset val="1"/>
      </rPr>
      <t xml:space="preserve"> To choose option(s) from a predefined list, copy and paste the relevant option(s). 'Single choice' indicates only one option is possible; 'multiple choice' indicates more than one options are possible.
</t>
    </r>
  </si>
  <si>
    <t xml:space="preserve">Table 1) Climate hazards</t>
  </si>
  <si>
    <t xml:space="preserve">Climate hazards</t>
  </si>
  <si>
    <r>
      <rPr>
        <b val="true"/>
        <sz val="10"/>
        <color rgb="FFFFFFFF"/>
        <rFont val="Arial"/>
        <family val="2"/>
        <charset val="1"/>
      </rPr>
      <t xml:space="preserve">&lt;&lt;   Current </t>
    </r>
    <r>
      <rPr>
        <b val="true"/>
        <u val="double"/>
        <sz val="10"/>
        <color rgb="FFFFFFFF"/>
        <rFont val="Arial"/>
        <family val="2"/>
        <charset val="1"/>
      </rPr>
      <t xml:space="preserve">risk </t>
    </r>
    <r>
      <rPr>
        <b val="true"/>
        <sz val="10"/>
        <color rgb="FFFFFFFF"/>
        <rFont val="Arial"/>
        <family val="2"/>
        <charset val="1"/>
      </rPr>
      <t xml:space="preserve">of hazard occurring  &gt;&gt;</t>
    </r>
  </si>
  <si>
    <t xml:space="preserve">&lt;&lt; Current risks &gt;&gt;</t>
  </si>
  <si>
    <t xml:space="preserve">&lt;&lt;   Future hazards   &gt;&gt;</t>
  </si>
  <si>
    <t xml:space="preserve">Probability of hazard</t>
  </si>
  <si>
    <r>
      <rPr>
        <b val="true"/>
        <u val="double"/>
        <sz val="10"/>
        <color rgb="FFFFFFFF"/>
        <rFont val="Arial"/>
        <family val="2"/>
        <charset val="1"/>
      </rPr>
      <t xml:space="preserve">Impact</t>
    </r>
    <r>
      <rPr>
        <b val="true"/>
        <sz val="10"/>
        <color rgb="FFFFFFFF"/>
        <rFont val="Arial"/>
        <family val="2"/>
        <charset val="1"/>
      </rPr>
      <t xml:space="preserve"> of hazard</t>
    </r>
  </si>
  <si>
    <t xml:space="preserve">Expected change
in hazard intensity</t>
  </si>
  <si>
    <t xml:space="preserve">Expected change
in hazard frequency</t>
  </si>
  <si>
    <t xml:space="preserve">Timeframe(s)</t>
  </si>
  <si>
    <r>
      <rPr>
        <sz val="10"/>
        <color rgb="FF55514D"/>
        <rFont val="Webdings"/>
        <family val="1"/>
        <charset val="2"/>
      </rPr>
      <t xml:space="preserve">i</t>
    </r>
    <r>
      <rPr>
        <sz val="10"/>
        <color rgb="FF55514D"/>
        <rFont val="Arial"/>
        <family val="2"/>
        <charset val="1"/>
      </rPr>
      <t xml:space="preserve"> </t>
    </r>
    <r>
      <rPr>
        <b val="true"/>
        <sz val="10"/>
        <color rgb="FF55514D"/>
        <rFont val="Arial"/>
        <family val="2"/>
        <charset val="1"/>
      </rPr>
      <t xml:space="preserve">Step 1)</t>
    </r>
    <r>
      <rPr>
        <sz val="10"/>
        <color rgb="FF55514D"/>
        <rFont val="Arial"/>
        <family val="2"/>
        <charset val="1"/>
      </rPr>
      <t xml:space="preserve"> Check the boxes for the climate hazards that are applicable to your local authority  </t>
    </r>
    <r>
      <rPr>
        <b val="true"/>
        <sz val="10"/>
        <color rgb="FF55514D"/>
        <rFont val="Arial"/>
        <family val="2"/>
        <charset val="1"/>
      </rPr>
      <t xml:space="preserve">&gt;&gt;&gt;  Step 2)</t>
    </r>
    <r>
      <rPr>
        <sz val="10"/>
        <color rgb="FF55514D"/>
        <rFont val="Arial"/>
        <family val="2"/>
        <charset val="1"/>
      </rPr>
      <t xml:space="preserve"> Fill in all green fields for the selected hazards by choosing (i.e. copying and pasting) option(s) in row# 14 </t>
    </r>
    <r>
      <rPr>
        <b val="true"/>
        <sz val="10"/>
        <color rgb="FF55514D"/>
        <rFont val="Arial"/>
        <family val="2"/>
        <charset val="1"/>
      </rPr>
      <t xml:space="preserve">&gt;&gt;&gt; Step 3) </t>
    </r>
    <r>
      <rPr>
        <sz val="10"/>
        <color rgb="FF55514D"/>
        <rFont val="Arial"/>
        <family val="2"/>
        <charset val="1"/>
      </rPr>
      <t xml:space="preserve">Optionally, fill in information for the relevant sub-hazards (do not fill anything for sub-hazards that are not relevant). </t>
    </r>
  </si>
  <si>
    <r>
      <rPr>
        <b val="true"/>
        <sz val="9"/>
        <color rgb="FF55514D"/>
        <rFont val="Arial"/>
        <family val="2"/>
        <charset val="1"/>
      </rPr>
      <t xml:space="preserve">Single choice: 
</t>
    </r>
    <r>
      <rPr>
        <sz val="9"/>
        <color rgb="FF55514D"/>
        <rFont val="Arial"/>
        <family val="2"/>
        <charset val="1"/>
      </rPr>
      <t xml:space="preserve">
Low 
Moderate
High
Not known
</t>
    </r>
  </si>
  <si>
    <r>
      <rPr>
        <b val="true"/>
        <sz val="9"/>
        <color rgb="FF55514D"/>
        <rFont val="Arial"/>
        <family val="2"/>
        <charset val="1"/>
      </rPr>
      <t xml:space="preserve">Single choice: 
</t>
    </r>
    <r>
      <rPr>
        <sz val="9"/>
        <color rgb="FF55514D"/>
        <rFont val="Arial"/>
        <family val="2"/>
        <charset val="1"/>
      </rPr>
      <t xml:space="preserve">
Increase
Decrease
No change
Not known
</t>
    </r>
  </si>
  <si>
    <r>
      <rPr>
        <b val="true"/>
        <sz val="9"/>
        <color rgb="FF55514D"/>
        <rFont val="Arial"/>
        <family val="2"/>
        <charset val="1"/>
      </rPr>
      <t xml:space="preserve">Multiple choice: 
</t>
    </r>
    <r>
      <rPr>
        <sz val="9"/>
        <color rgb="FF55514D"/>
        <rFont val="Arial"/>
        <family val="2"/>
        <charset val="1"/>
      </rPr>
      <t xml:space="preserve">
Short-term
Mid-term
Long-term
Not known
</t>
    </r>
  </si>
  <si>
    <t xml:space="preserve">Extreme heat</t>
  </si>
  <si>
    <t xml:space="preserve">Moderate</t>
  </si>
  <si>
    <t xml:space="preserve">High</t>
  </si>
  <si>
    <t xml:space="preserve">Increase</t>
  </si>
  <si>
    <t xml:space="preserve">Long-term</t>
  </si>
  <si>
    <t xml:space="preserve">Extreme cold</t>
  </si>
  <si>
    <t xml:space="preserve">[Please choose]</t>
  </si>
  <si>
    <t xml:space="preserve">Heavy precipitation</t>
  </si>
  <si>
    <t xml:space="preserve">No change</t>
  </si>
  <si>
    <t xml:space="preserve">Mid-term</t>
  </si>
  <si>
    <t xml:space="preserve">Heavy rainfall</t>
  </si>
  <si>
    <t xml:space="preserve">Heavy snowfall </t>
  </si>
  <si>
    <t xml:space="preserve">Fog</t>
  </si>
  <si>
    <t xml:space="preserve">Hail</t>
  </si>
  <si>
    <t xml:space="preserve">Floods &amp; sea level rise</t>
  </si>
  <si>
    <t xml:space="preserve">Flash / surface flood</t>
  </si>
  <si>
    <t xml:space="preserve">River flood</t>
  </si>
  <si>
    <t xml:space="preserve">Coastal flood</t>
  </si>
  <si>
    <t xml:space="preserve">Groundwater flood</t>
  </si>
  <si>
    <t xml:space="preserve">Permanent inundation</t>
  </si>
  <si>
    <t xml:space="preserve">Droughts &amp; water scarcity</t>
  </si>
  <si>
    <t xml:space="preserve">Storms </t>
  </si>
  <si>
    <t xml:space="preserve">Severe wind</t>
  </si>
  <si>
    <t xml:space="preserve">Tornado</t>
  </si>
  <si>
    <t xml:space="preserve">Cyclone (hurricane / typhoon)</t>
  </si>
  <si>
    <t xml:space="preserve">Tropical storm</t>
  </si>
  <si>
    <t xml:space="preserve">Extratropical storm</t>
  </si>
  <si>
    <t xml:space="preserve">Storm surge</t>
  </si>
  <si>
    <t xml:space="preserve">Lightning / thunderstorm</t>
  </si>
  <si>
    <t xml:space="preserve">Mass movement</t>
  </si>
  <si>
    <t xml:space="preserve">Landslide</t>
  </si>
  <si>
    <t xml:space="preserve">Avalanche</t>
  </si>
  <si>
    <t xml:space="preserve">Rockfall</t>
  </si>
  <si>
    <t xml:space="preserve">Subsidence</t>
  </si>
  <si>
    <t xml:space="preserve">Wild fires</t>
  </si>
  <si>
    <t xml:space="preserve">Forest fire</t>
  </si>
  <si>
    <t xml:space="preserve">Land fire</t>
  </si>
  <si>
    <t xml:space="preserve">Chemical change</t>
  </si>
  <si>
    <t xml:space="preserve">Saltwater intrusion</t>
  </si>
  <si>
    <t xml:space="preserve">Ocean acidification</t>
  </si>
  <si>
    <t xml:space="preserve">Atmospheric CO2 concentrations</t>
  </si>
  <si>
    <t xml:space="preserve">Bilogical hazards</t>
  </si>
  <si>
    <t xml:space="preserve">Water-borne disease</t>
  </si>
  <si>
    <t xml:space="preserve">Vector-borne disease</t>
  </si>
  <si>
    <t xml:space="preserve">Airborne disease</t>
  </si>
  <si>
    <t xml:space="preserve">Insect infestation</t>
  </si>
  <si>
    <t xml:space="preserve">[please specify]</t>
  </si>
  <si>
    <t xml:space="preserve">Table 2) Vulnerable sectors</t>
  </si>
  <si>
    <t xml:space="preserve">Relevant vulnerable sector(s) </t>
  </si>
  <si>
    <t xml:space="preserve">Current vulnerability level</t>
  </si>
  <si>
    <t xml:space="preserve">Indicator</t>
  </si>
  <si>
    <r>
      <rPr>
        <sz val="10"/>
        <color rgb="FF55514D"/>
        <rFont val="Webdings"/>
        <family val="1"/>
        <charset val="2"/>
      </rPr>
      <t xml:space="preserve">i</t>
    </r>
    <r>
      <rPr>
        <b val="true"/>
        <sz val="10"/>
        <color rgb="FF55514D"/>
        <rFont val="Arial"/>
        <family val="2"/>
        <charset val="1"/>
      </rPr>
      <t xml:space="preserve"> Step 4) </t>
    </r>
    <r>
      <rPr>
        <sz val="10"/>
        <color rgb="FF55514D"/>
        <rFont val="Arial"/>
        <family val="2"/>
        <charset val="1"/>
      </rPr>
      <t xml:space="preserve">Mark again with a tick box the same hazards selected in Table 1 above </t>
    </r>
    <r>
      <rPr>
        <i val="true"/>
        <sz val="10"/>
        <color rgb="FF55514D"/>
        <rFont val="Arial"/>
        <family val="2"/>
        <charset val="1"/>
      </rPr>
      <t xml:space="preserve">(in the online template, these hazards will be generated/displayed automatically). </t>
    </r>
    <r>
      <rPr>
        <sz val="10"/>
        <color rgb="FF55514D"/>
        <rFont val="Arial"/>
        <family val="2"/>
        <charset val="1"/>
      </rPr>
      <t xml:space="preserve">Ignore the rest of the hazards.</t>
    </r>
    <r>
      <rPr>
        <i val="true"/>
        <sz val="10"/>
        <color rgb="FF55514D"/>
        <rFont val="Arial"/>
        <family val="2"/>
        <charset val="1"/>
      </rPr>
      <t xml:space="preserve"> </t>
    </r>
    <r>
      <rPr>
        <sz val="10"/>
        <color rgb="FF55514D"/>
        <rFont val="Arial"/>
        <family val="2"/>
        <charset val="1"/>
      </rPr>
      <t xml:space="preserve">&gt;&gt;&gt; </t>
    </r>
    <r>
      <rPr>
        <b val="true"/>
        <sz val="10"/>
        <color rgb="FF55514D"/>
        <rFont val="Arial"/>
        <family val="2"/>
        <charset val="1"/>
      </rPr>
      <t xml:space="preserve">Step 5) </t>
    </r>
    <r>
      <rPr>
        <sz val="10"/>
        <color rgb="FF55514D"/>
        <rFont val="Arial"/>
        <family val="2"/>
        <charset val="1"/>
      </rPr>
      <t xml:space="preserve">Choose (i.e. copy-paste) the relevant sectors from the list. When more than one sector is relevant, add separate rows for each sector and indicate the level of vulnerability against each sector identified.
</t>
    </r>
  </si>
  <si>
    <r>
      <rPr>
        <b val="true"/>
        <sz val="9"/>
        <color rgb="FF55514D"/>
        <rFont val="Arial"/>
        <family val="2"/>
        <charset val="1"/>
      </rPr>
      <t xml:space="preserve">Multiple choice:
</t>
    </r>
    <r>
      <rPr>
        <sz val="9"/>
        <color rgb="FF55514D"/>
        <rFont val="Arial"/>
        <family val="2"/>
        <charset val="1"/>
      </rPr>
      <t xml:space="preserve">
Buildings
Transport
Energy
Water
Waste
Land use planning
Agriculture &amp; forestry
Environment &amp; biodiversity 
Health
Civil protection &amp; emergency
Tourism
Education
ICT (Information &amp; communication technologies)
All listed sectors 
Not known</t>
    </r>
  </si>
  <si>
    <t xml:space="preserve">
Choose an indicator from Annex 3, Table 1, along with a unit and numeric value, or write down your own indicator. </t>
  </si>
  <si>
    <t xml:space="preserve">Environment &amp; biodiversity</t>
  </si>
  <si>
    <t xml:space="preserve">[Choose from Annex 3 or write down your own]</t>
  </si>
  <si>
    <t xml:space="preserve">Health</t>
  </si>
  <si>
    <t xml:space="preserve">Agriculture &amp; forestry</t>
  </si>
  <si>
    <t xml:space="preserve">Water</t>
  </si>
  <si>
    <t xml:space="preserve">Transport</t>
  </si>
  <si>
    <t xml:space="preserve">Buildings</t>
  </si>
  <si>
    <t xml:space="preserve">Energy</t>
  </si>
  <si>
    <t xml:space="preserve">Tourism</t>
  </si>
  <si>
    <t xml:space="preserve">Land use planning</t>
  </si>
  <si>
    <t xml:space="preserve">Low</t>
  </si>
  <si>
    <t xml:space="preserve">[Choose from the list above]</t>
  </si>
  <si>
    <r>
      <rPr>
        <sz val="11"/>
        <color rgb="FF808080"/>
        <rFont val="Webdings"/>
        <family val="1"/>
        <charset val="2"/>
      </rPr>
      <t xml:space="preserve">i</t>
    </r>
    <r>
      <rPr>
        <sz val="11"/>
        <color rgb="FF808080"/>
        <rFont val="Arial"/>
        <family val="2"/>
        <charset val="1"/>
      </rPr>
      <t xml:space="preserve"> Specify your indicators in Annex 3, Table 1 (optional)</t>
    </r>
  </si>
  <si>
    <t xml:space="preserve">Table 3) Adaptive capacity</t>
  </si>
  <si>
    <t xml:space="preserve">Impacted sector(s) </t>
  </si>
  <si>
    <t xml:space="preserve">Relevant climate hazard(s)</t>
  </si>
  <si>
    <r>
      <rPr>
        <b val="true"/>
        <u val="double"/>
        <sz val="10"/>
        <color rgb="FFFFFFFF"/>
        <rFont val="Arial"/>
        <family val="2"/>
        <charset val="1"/>
      </rPr>
      <t xml:space="preserve">Adaptive capacity</t>
    </r>
    <r>
      <rPr>
        <b val="true"/>
        <sz val="10"/>
        <color rgb="FFFFFFFF"/>
        <rFont val="Arial"/>
        <family val="2"/>
        <charset val="1"/>
      </rPr>
      <t xml:space="preserve"> factor(s) </t>
    </r>
  </si>
  <si>
    <t xml:space="preserve">Current adaptive capacity level </t>
  </si>
  <si>
    <r>
      <rPr>
        <sz val="10"/>
        <color rgb="FF55514D"/>
        <rFont val="Webdings"/>
        <family val="1"/>
        <charset val="2"/>
      </rPr>
      <t xml:space="preserve">i</t>
    </r>
    <r>
      <rPr>
        <sz val="10"/>
        <color rgb="FF55514D"/>
        <rFont val="Arial"/>
        <family val="2"/>
        <charset val="1"/>
      </rPr>
      <t xml:space="preserve"> </t>
    </r>
    <r>
      <rPr>
        <b val="true"/>
        <sz val="10"/>
        <color rgb="FF55514D"/>
        <rFont val="Arial"/>
        <family val="2"/>
        <charset val="1"/>
      </rPr>
      <t xml:space="preserve">Step 6) </t>
    </r>
    <r>
      <rPr>
        <sz val="10"/>
        <color rgb="FF55514D"/>
        <rFont val="Arial"/>
        <family val="2"/>
        <charset val="1"/>
      </rPr>
      <t xml:space="preserve">Mark with a tick box the sectors which have been identified in Table 2 above, in respect of all climate hazards</t>
    </r>
    <r>
      <rPr>
        <i val="true"/>
        <sz val="10"/>
        <color rgb="FF55514D"/>
        <rFont val="Arial"/>
        <family val="2"/>
        <charset val="1"/>
      </rPr>
      <t xml:space="preserve"> (in the online template, the list of sectors will be generated/displayed automatically. The online template will also generate automatically the hazards relevant to each sector as in Table 2; there is no need to fill in this information below).</t>
    </r>
    <r>
      <rPr>
        <b val="true"/>
        <i val="true"/>
        <sz val="10"/>
        <color rgb="FF55514D"/>
        <rFont val="Arial"/>
        <family val="2"/>
        <charset val="1"/>
      </rPr>
      <t xml:space="preserve">&gt;&gt;&gt;</t>
    </r>
    <r>
      <rPr>
        <b val="true"/>
        <sz val="10"/>
        <color rgb="FF55514D"/>
        <rFont val="Arial"/>
        <family val="2"/>
        <charset val="1"/>
      </rPr>
      <t xml:space="preserve">Step 7)</t>
    </r>
    <r>
      <rPr>
        <sz val="10"/>
        <color rgb="FF55514D"/>
        <rFont val="Arial"/>
        <family val="2"/>
        <charset val="1"/>
      </rPr>
      <t xml:space="preserve"> Choose (i.e. copy-paste) the relevant adaptive capacity factors from the list. When more than one adaptive factor is relevant, add separate rows for each factor and indicate the level of adaptive capacity against each factor.  </t>
    </r>
  </si>
  <si>
    <r>
      <rPr>
        <sz val="9"/>
        <color rgb="FF55514D"/>
        <rFont val="Webdings"/>
        <family val="1"/>
        <charset val="2"/>
      </rPr>
      <t xml:space="preserve">i</t>
    </r>
    <r>
      <rPr>
        <sz val="9"/>
        <color rgb="FF55514D"/>
        <rFont val="Arial"/>
        <family val="2"/>
        <charset val="1"/>
      </rPr>
      <t xml:space="preserve"> Column not to be filled in</t>
    </r>
  </si>
  <si>
    <r>
      <rPr>
        <b val="true"/>
        <sz val="9"/>
        <color rgb="FF55514D"/>
        <rFont val="Arial"/>
        <family val="2"/>
        <charset val="1"/>
      </rPr>
      <t xml:space="preserve">Multiple choice:
</t>
    </r>
    <r>
      <rPr>
        <sz val="9"/>
        <color rgb="FF55514D"/>
        <rFont val="Arial"/>
        <family val="2"/>
        <charset val="1"/>
      </rPr>
      <t xml:space="preserve">Access to services
Socio-economic
Governmental &amp; institutional 
Physical &amp; environmental 
Knowledge &amp; innovation
</t>
    </r>
  </si>
  <si>
    <t xml:space="preserve">[to be generated automatically in online template]</t>
  </si>
  <si>
    <t xml:space="preserve">Socio-economic</t>
  </si>
  <si>
    <t xml:space="preserve">Environment &amp; biodiversity </t>
  </si>
  <si>
    <t xml:space="preserve">Civil protection &amp; emergency</t>
  </si>
  <si>
    <t xml:space="preserve">Education</t>
  </si>
  <si>
    <t xml:space="preserve">ICT (Information &amp; communication technologies)</t>
  </si>
  <si>
    <r>
      <rPr>
        <sz val="11"/>
        <color rgb="FF808080"/>
        <rFont val="Webdings"/>
        <family val="1"/>
        <charset val="2"/>
      </rPr>
      <t xml:space="preserve">i</t>
    </r>
    <r>
      <rPr>
        <sz val="11"/>
        <color rgb="FF808080"/>
        <rFont val="Arial"/>
        <family val="2"/>
        <charset val="1"/>
      </rPr>
      <t xml:space="preserve"> Specify your indicators in Annex 3, Table 2 (optional)</t>
    </r>
  </si>
  <si>
    <t xml:space="preserve">Table 4) Vulnerable population groups</t>
  </si>
  <si>
    <t xml:space="preserve">Most vulnerable population group(s) </t>
  </si>
  <si>
    <r>
      <rPr>
        <sz val="10"/>
        <color rgb="FF55514D"/>
        <rFont val="Webdings"/>
        <family val="1"/>
        <charset val="2"/>
      </rPr>
      <t xml:space="preserve">i</t>
    </r>
    <r>
      <rPr>
        <b val="true"/>
        <sz val="10"/>
        <color rgb="FF55514D"/>
        <rFont val="Arial"/>
        <family val="2"/>
        <charset val="1"/>
      </rPr>
      <t xml:space="preserve"> Step 8) </t>
    </r>
    <r>
      <rPr>
        <sz val="10"/>
        <color rgb="FF55514D"/>
        <rFont val="Arial"/>
        <family val="2"/>
        <charset val="1"/>
      </rPr>
      <t xml:space="preserve">Mark again with a tick box the same hazards selected in Table 1 above </t>
    </r>
    <r>
      <rPr>
        <i val="true"/>
        <sz val="10"/>
        <color rgb="FF55514D"/>
        <rFont val="Arial"/>
        <family val="2"/>
        <charset val="1"/>
      </rPr>
      <t xml:space="preserve">(in the online template, these hazards will be generated/displayed automatically). </t>
    </r>
    <r>
      <rPr>
        <sz val="10"/>
        <color rgb="FF55514D"/>
        <rFont val="Arial"/>
        <family val="2"/>
        <charset val="1"/>
      </rPr>
      <t xml:space="preserve">Ignore the rest of the hazards.</t>
    </r>
    <r>
      <rPr>
        <i val="true"/>
        <sz val="10"/>
        <color rgb="FF55514D"/>
        <rFont val="Arial"/>
        <family val="2"/>
        <charset val="1"/>
      </rPr>
      <t xml:space="preserve"> </t>
    </r>
    <r>
      <rPr>
        <sz val="10"/>
        <color rgb="FF55514D"/>
        <rFont val="Arial"/>
        <family val="2"/>
        <charset val="1"/>
      </rPr>
      <t xml:space="preserve">&gt;&gt;&gt; </t>
    </r>
    <r>
      <rPr>
        <b val="true"/>
        <sz val="10"/>
        <color rgb="FF55514D"/>
        <rFont val="Arial"/>
        <family val="2"/>
        <charset val="1"/>
      </rPr>
      <t xml:space="preserve">Step 9) </t>
    </r>
    <r>
      <rPr>
        <sz val="10"/>
        <color rgb="FF55514D"/>
        <rFont val="Arial"/>
        <family val="2"/>
        <charset val="1"/>
      </rPr>
      <t xml:space="preserve">Choose (i.e. copy-paste) the most vulnerable population groups from the list. When more than one group is relevant, add in the same cell and separate with a comma. 
</t>
    </r>
  </si>
  <si>
    <r>
      <rPr>
        <b val="true"/>
        <sz val="9"/>
        <color rgb="FF55514D"/>
        <rFont val="Arial"/>
        <family val="2"/>
        <charset val="1"/>
      </rPr>
      <t xml:space="preserve">Multiple choice:
</t>
    </r>
    <r>
      <rPr>
        <sz val="9"/>
        <color rgb="FF55514D"/>
        <rFont val="Arial"/>
        <family val="2"/>
        <charset val="1"/>
      </rPr>
      <t xml:space="preserve">
Women and girls
Children
Youth
Elderly
Marginalized groups
Persons with disabilities
Persons with chronic diseases
Low-income households
Unemployed persons
Persons living in sub-standard housing
Migrants and displaced people
Other 
All listed population groups 
Not known
</t>
    </r>
  </si>
  <si>
    <t xml:space="preserve">Other [please specify]</t>
  </si>
  <si>
    <t xml:space="preserve">Action Plan </t>
  </si>
  <si>
    <t xml:space="preserve">Action plan(s) and other related documents</t>
  </si>
  <si>
    <t xml:space="preserve">Action plan(s)</t>
  </si>
  <si>
    <r>
      <rPr>
        <b val="true"/>
        <sz val="10"/>
        <color rgb="FFA6A6A6"/>
        <rFont val="Webdings"/>
        <family val="1"/>
        <charset val="2"/>
      </rPr>
      <t xml:space="preserve">i</t>
    </r>
    <r>
      <rPr>
        <b val="true"/>
        <sz val="10"/>
        <color rgb="FFA6A6A6"/>
        <rFont val="Arial"/>
        <family val="2"/>
        <charset val="1"/>
      </rPr>
      <t xml:space="preserve"> </t>
    </r>
    <r>
      <rPr>
        <b val="true"/>
        <sz val="9"/>
        <color rgb="FFA6A6A6"/>
        <rFont val="Arial"/>
        <family val="2"/>
        <charset val="1"/>
      </rPr>
      <t xml:space="preserve">Add as many rows as necessary. Minimun 1 action plan document</t>
    </r>
  </si>
  <si>
    <t xml:space="preserve">Title</t>
  </si>
  <si>
    <t xml:space="preserve">Short description</t>
  </si>
  <si>
    <t xml:space="preserve">Date of formal approval</t>
  </si>
  <si>
    <t xml:space="preserve">Decision body approving the plan</t>
  </si>
  <si>
    <t xml:space="preserve">Nature of the document</t>
  </si>
  <si>
    <t xml:space="preserve">Scope / Boundary</t>
  </si>
  <si>
    <t xml:space="preserve">Language</t>
  </si>
  <si>
    <t xml:space="preserve">Published?</t>
  </si>
  <si>
    <t xml:space="preserve">[dd/mm/yy]</t>
  </si>
  <si>
    <t xml:space="preserve">Other related documents</t>
  </si>
  <si>
    <r>
      <rPr>
        <b val="true"/>
        <sz val="10"/>
        <color rgb="FF969696"/>
        <rFont val="Webdings"/>
        <family val="1"/>
        <charset val="2"/>
      </rPr>
      <t xml:space="preserve">i</t>
    </r>
    <r>
      <rPr>
        <b val="true"/>
        <sz val="9"/>
        <color rgb="FFDD0806"/>
        <rFont val="Arial"/>
        <family val="2"/>
        <charset val="1"/>
      </rPr>
      <t xml:space="preserve"> </t>
    </r>
    <r>
      <rPr>
        <b val="true"/>
        <sz val="9"/>
        <color rgb="FF969696"/>
        <rFont val="Arial"/>
        <family val="2"/>
        <charset val="1"/>
      </rPr>
      <t xml:space="preserve">Add as many rows as necessary. </t>
    </r>
  </si>
  <si>
    <t xml:space="preserve">Date</t>
  </si>
  <si>
    <t xml:space="preserve">Author(s)</t>
  </si>
  <si>
    <t xml:space="preserve">Method &amp; Sources</t>
  </si>
  <si>
    <r>
      <rPr>
        <b val="true"/>
        <sz val="10"/>
        <color rgb="FF808080"/>
        <rFont val="Webdings"/>
        <family val="1"/>
        <charset val="2"/>
      </rPr>
      <t xml:space="preserve">i</t>
    </r>
    <r>
      <rPr>
        <b val="true"/>
        <sz val="10"/>
        <color rgb="FF808080"/>
        <rFont val="Arial"/>
        <family val="2"/>
        <charset val="1"/>
      </rPr>
      <t xml:space="preserve"> </t>
    </r>
    <r>
      <rPr>
        <b val="true"/>
        <sz val="9"/>
        <color rgb="FF808080"/>
        <rFont val="Arial"/>
        <family val="2"/>
        <charset val="1"/>
      </rPr>
      <t xml:space="preserve">Click on the [+/-] button on the left to expand or collapse.</t>
    </r>
  </si>
  <si>
    <t xml:space="preserve">List of actions</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</si>
  <si>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Please specify the total number of (mitigation and adaptation) actions planned per sector. For mitigation actions, estimate their impacts in your plan's time  horizon (2020, 2030 and/or other).</t>
    </r>
  </si>
  <si>
    <t xml:space="preserve">Mitigation actions </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</si>
  <si>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if your local authority is committed to mitigation. </t>
    </r>
  </si>
  <si>
    <t xml:space="preserve">Mitigation sectors</t>
  </si>
  <si>
    <t xml:space="preserve">Number of actions included in the plan</t>
  </si>
  <si>
    <t xml:space="preserve">Action plan implementation status</t>
  </si>
  <si>
    <t xml:space="preserve">Estimated impacts in [2020, 2030 and/or other longer-term time horizon]</t>
  </si>
  <si>
    <t xml:space="preserve">in relation to:</t>
  </si>
  <si>
    <t xml:space="preserve">BEI (option 1)</t>
  </si>
  <si>
    <t xml:space="preserve">Completed (%)</t>
  </si>
  <si>
    <t xml:space="preserve">On-going (%)</t>
  </si>
  <si>
    <t xml:space="preserve">Postponed (%)</t>
  </si>
  <si>
    <t xml:space="preserve">Not-started (%)</t>
  </si>
  <si>
    <t xml:space="preserve">Energy savings</t>
  </si>
  <si>
    <t xml:space="preserve">Renewable energy production</t>
  </si>
  <si>
    <r>
      <rPr>
        <b val="true"/>
        <sz val="10"/>
        <color rgb="FFFFFFFF"/>
        <rFont val="Arial"/>
        <family val="2"/>
        <charset val="1"/>
      </rPr>
      <t xml:space="preserve">CO</t>
    </r>
    <r>
      <rPr>
        <b val="true"/>
        <vertAlign val="subscript"/>
        <sz val="10"/>
        <color rgb="FFFFFFFF"/>
        <rFont val="Arial"/>
        <family val="2"/>
        <charset val="1"/>
      </rPr>
      <t xml:space="preserve">2</t>
    </r>
    <r>
      <rPr>
        <b val="true"/>
        <sz val="10"/>
        <color rgb="FFFFFFFF"/>
        <rFont val="Arial"/>
        <family val="2"/>
        <charset val="1"/>
      </rPr>
      <t xml:space="preserve"> reduction</t>
    </r>
  </si>
  <si>
    <t xml:space="preserve">MWh/a</t>
  </si>
  <si>
    <r>
      <rPr>
        <b val="true"/>
        <sz val="10"/>
        <color rgb="FFFFFFFF"/>
        <rFont val="Arial"/>
        <family val="2"/>
        <charset val="1"/>
      </rPr>
      <t xml:space="preserve">t CO</t>
    </r>
    <r>
      <rPr>
        <b val="true"/>
        <vertAlign val="subscript"/>
        <sz val="10"/>
        <color rgb="FFFFFFFF"/>
        <rFont val="Arial"/>
        <family val="2"/>
        <charset val="1"/>
      </rPr>
      <t xml:space="preserve">2</t>
    </r>
    <r>
      <rPr>
        <b val="true"/>
        <sz val="10"/>
        <color rgb="FFFFFFFF"/>
        <rFont val="Arial"/>
        <family val="2"/>
        <charset val="1"/>
      </rPr>
      <t xml:space="preserve">/a</t>
    </r>
  </si>
  <si>
    <t xml:space="preserve">Municipal buildings, equipment/facilities </t>
  </si>
  <si>
    <t xml:space="preserve">Local Electricity Production</t>
  </si>
  <si>
    <t xml:space="preserve">Local Heat/Cold Production</t>
  </si>
  <si>
    <t xml:space="preserve">Others</t>
  </si>
  <si>
    <t xml:space="preserve">Adaptation actions </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</si>
  <si>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if your local authority is committed to adaptation. </t>
    </r>
  </si>
  <si>
    <t xml:space="preserve">Adaptation sectors</t>
  </si>
  <si>
    <t xml:space="preserve">Land Use Planning</t>
  </si>
  <si>
    <t xml:space="preserve">Agriculture &amp; Forestry</t>
  </si>
  <si>
    <t xml:space="preserve">Environment &amp; Biodiversity</t>
  </si>
  <si>
    <t xml:space="preserve">Civil Protection &amp; Emergency</t>
  </si>
  <si>
    <t xml:space="preserve">Key Actions</t>
  </si>
  <si>
    <t xml:space="preserve">Key actions</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</si>
  <si>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Copy as many "Key action" tabs as necessary (minimun 3 mitigation actions and 3 adaptation actions)</t>
    </r>
  </si>
  <si>
    <t xml:space="preserve">Type of action</t>
  </si>
  <si>
    <t xml:space="preserve">Energy poverty</t>
  </si>
  <si>
    <r>
      <rPr>
        <sz val="11"/>
        <color rgb="FF808080"/>
        <rFont val="Webdings"/>
        <family val="1"/>
        <charset val="2"/>
      </rPr>
      <t xml:space="preserve">i</t>
    </r>
    <r>
      <rPr>
        <sz val="11"/>
        <color rgb="FF808080"/>
        <rFont val="Arial"/>
        <family val="2"/>
        <charset val="1"/>
      </rPr>
      <t xml:space="preserve"> </t>
    </r>
    <r>
      <rPr>
        <sz val="9"/>
        <color rgb="FF808080"/>
        <rFont val="Arial"/>
        <family val="2"/>
        <charset val="1"/>
      </rPr>
      <t xml:space="preserve">Only in combination with 'Mitigation' and/or 'Adaptation' actions</t>
    </r>
  </si>
  <si>
    <t xml:space="preserve">Title of the action </t>
  </si>
  <si>
    <t xml:space="preserve">M.c.5. SUBSTITUCIÓ DE VEHICLES PER UNS ALTRES MÉS EFICIENTS</t>
  </si>
  <si>
    <t xml:space="preserve">3) </t>
  </si>
  <si>
    <t xml:space="preserve">Origin of the action</t>
  </si>
  <si>
    <t xml:space="preserve">Local authority </t>
  </si>
  <si>
    <t xml:space="preserve">Responsible body</t>
  </si>
  <si>
    <t xml:space="preserve">administració Local</t>
  </si>
  <si>
    <t xml:space="preserve">Es proposa la renovació progressiva de la flota de vehicles municipals per vehicles de baixes emissions i més eficients una vegada finalitzi la seua vida útil com seran els elèctrics o que utilitzen fonts renovables. L’adquisició d’aquests vehicles per part del consistori promou la seua compra per part de la població, sobretot si es difon correctament aquesta bona pràctica.
En el moment d’adquirir-los s’haurà de considerar l’eficiència i la tecnologia que més s’adapti al servei que haurà d’oferir. Prioritzant la substitució a vehicles elèctrics o amb fonts renovables generades localment.</t>
  </si>
  <si>
    <t xml:space="preserve">6)</t>
  </si>
  <si>
    <t xml:space="preserve">Implementation timeframe</t>
  </si>
  <si>
    <t xml:space="preserve">Start:</t>
  </si>
  <si>
    <t xml:space="preserve">End:</t>
  </si>
  <si>
    <t xml:space="preserve">7)</t>
  </si>
  <si>
    <t xml:space="preserve">Implementation status</t>
  </si>
  <si>
    <t xml:space="preserve">Ongoing</t>
  </si>
  <si>
    <t xml:space="preserve">8)</t>
  </si>
  <si>
    <t xml:space="preserve">Stakeholders involved</t>
  </si>
  <si>
    <t xml:space="preserve">National government and/or agency(ies)</t>
  </si>
  <si>
    <r>
      <rPr>
        <sz val="9"/>
        <color rgb="FF808080"/>
        <rFont val="Webdings"/>
        <family val="1"/>
        <charset val="2"/>
      </rPr>
      <t xml:space="preserve">i</t>
    </r>
    <r>
      <rPr>
        <sz val="9"/>
        <color rgb="FF808080"/>
        <rFont val="Arial"/>
        <family val="2"/>
        <charset val="1"/>
      </rPr>
      <t xml:space="preserve"> Insert additional rows as needed</t>
    </r>
  </si>
  <si>
    <t xml:space="preserve">9)</t>
  </si>
  <si>
    <t xml:space="preserve">Total implementation costs</t>
  </si>
  <si>
    <t xml:space="preserve">€</t>
  </si>
  <si>
    <t xml:space="preserve">Source of funding:</t>
  </si>
  <si>
    <t xml:space="preserve">[Drop-down]</t>
  </si>
  <si>
    <t xml:space="preserve">Investment costs:</t>
  </si>
  <si>
    <t xml:space="preserve">Non-investment costs:</t>
  </si>
  <si>
    <t xml:space="preserve">A. Mitigation</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</si>
  <si>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for actions addressing mitigation. Click on the [+/-] buttons on the left to expand or collapse</t>
    </r>
  </si>
  <si>
    <t xml:space="preserve">10)</t>
  </si>
  <si>
    <t xml:space="preserve">Buildings </t>
  </si>
  <si>
    <t xml:space="preserve">Public lighting </t>
  </si>
  <si>
    <t xml:space="preserve">Industry </t>
  </si>
  <si>
    <t xml:space="preserve"> Electricity Production</t>
  </si>
  <si>
    <t xml:space="preserve"> Heat/cold Production</t>
  </si>
  <si>
    <r>
      <rPr>
        <b val="true"/>
        <sz val="11"/>
        <color rgb="FF808080"/>
        <rFont val="Webdings"/>
        <family val="1"/>
        <charset val="2"/>
      </rPr>
      <t xml:space="preserve">i</t>
    </r>
    <r>
      <rPr>
        <b val="true"/>
        <sz val="11"/>
        <color rgb="FF808080"/>
        <rFont val="Arial"/>
        <family val="2"/>
        <charset val="1"/>
      </rPr>
      <t xml:space="preserve"> To be filled in only for the concerned sector</t>
    </r>
  </si>
  <si>
    <t xml:space="preserve">Tool / Area of intervention:</t>
  </si>
  <si>
    <t xml:space="preserve">Policy instrument:</t>
  </si>
  <si>
    <t xml:space="preserve">11)</t>
  </si>
  <si>
    <t xml:space="preserve">Estimated impacts</t>
  </si>
  <si>
    <t xml:space="preserve">Energy savings:</t>
  </si>
  <si>
    <t xml:space="preserve">Renewable energy production:</t>
  </si>
  <si>
    <r>
      <rPr>
        <sz val="9"/>
        <rFont val="Arial"/>
        <family val="2"/>
        <charset val="1"/>
      </rPr>
      <t xml:space="preserve">CO</t>
    </r>
    <r>
      <rPr>
        <vertAlign val="subscript"/>
        <sz val="9"/>
        <rFont val="Arial"/>
        <family val="2"/>
        <charset val="1"/>
      </rPr>
      <t xml:space="preserve">2</t>
    </r>
    <r>
      <rPr>
        <sz val="9"/>
        <rFont val="Arial"/>
        <family val="2"/>
        <charset val="1"/>
      </rPr>
      <t xml:space="preserve"> reduction:</t>
    </r>
  </si>
  <si>
    <t xml:space="preserve">t CO2/a</t>
  </si>
  <si>
    <t xml:space="preserve">12)</t>
  </si>
  <si>
    <t xml:space="preserve">Vulnerable population group(s) targeted</t>
  </si>
  <si>
    <t xml:space="preserve">13)</t>
  </si>
  <si>
    <t xml:space="preserve">Financial savings</t>
  </si>
  <si>
    <t xml:space="preserve">14)</t>
  </si>
  <si>
    <t xml:space="preserve">Life expectancy of the action</t>
  </si>
  <si>
    <t xml:space="preserve">years</t>
  </si>
  <si>
    <t xml:space="preserve">15)</t>
  </si>
  <si>
    <t xml:space="preserve">Return on Investment</t>
  </si>
  <si>
    <t xml:space="preserve">16)</t>
  </si>
  <si>
    <t xml:space="preserve">Jobs created</t>
  </si>
  <si>
    <t xml:space="preserve">full-time equivalent</t>
  </si>
  <si>
    <t xml:space="preserve">17)</t>
  </si>
  <si>
    <t xml:space="preserve">Other figures</t>
  </si>
  <si>
    <t xml:space="preserve">[Please specify]</t>
  </si>
  <si>
    <t xml:space="preserve">[numerial value]</t>
  </si>
  <si>
    <t xml:space="preserve">[Unit]</t>
  </si>
  <si>
    <t xml:space="preserve">B. Adaptation</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</si>
  <si>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for actions addressing adaptation. Click on the [+/-] buttons on the left to expand or collapse</t>
    </r>
  </si>
  <si>
    <t xml:space="preserve">18)</t>
  </si>
  <si>
    <t xml:space="preserve">Climate hazard(s) addressed</t>
  </si>
  <si>
    <t xml:space="preserve">19)</t>
  </si>
  <si>
    <t xml:space="preserve">Sector(s)</t>
  </si>
  <si>
    <t xml:space="preserve">20)</t>
  </si>
  <si>
    <t xml:space="preserve">Outcome(s) reached </t>
  </si>
  <si>
    <t xml:space="preserve">Description:</t>
  </si>
  <si>
    <t xml:space="preserve">Related indicator:</t>
  </si>
  <si>
    <t xml:space="preserve">21)</t>
  </si>
  <si>
    <t xml:space="preserve">22)</t>
  </si>
  <si>
    <t xml:space="preserve">Avoided cost</t>
  </si>
  <si>
    <t xml:space="preserve">23)</t>
  </si>
  <si>
    <t xml:space="preserve">24)</t>
  </si>
  <si>
    <t xml:space="preserve">25)</t>
  </si>
  <si>
    <t xml:space="preserve">26)</t>
  </si>
  <si>
    <t xml:space="preserve">C. Energy poverty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</si>
  <si>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Only for actions addressing energy poverty. Click on the [+/-] buttons on the left to expand or collapse</t>
    </r>
  </si>
  <si>
    <t xml:space="preserve">27)</t>
  </si>
  <si>
    <t xml:space="preserve">28)</t>
  </si>
  <si>
    <t xml:space="preserve">Further information</t>
  </si>
  <si>
    <t xml:space="preserve">30)</t>
  </si>
  <si>
    <t xml:space="preserve">Weblink</t>
  </si>
  <si>
    <t xml:space="preserve">www.</t>
  </si>
  <si>
    <t xml:space="preserve">31)</t>
  </si>
  <si>
    <t xml:space="preserve">Video link</t>
  </si>
  <si>
    <t xml:space="preserve">www. </t>
  </si>
  <si>
    <t xml:space="preserve">32)</t>
  </si>
  <si>
    <t xml:space="preserve">Picture </t>
  </si>
  <si>
    <t xml:space="preserve">[upload]</t>
  </si>
  <si>
    <t xml:space="preserve">M.a.13. RENOVACIÓ DE LA IL·LUMINACIÓ D'INTERIOR</t>
  </si>
  <si>
    <t xml:space="preserve">La renovació contínua d’equips d’il·luminació es realitzarà amb criteris d’eficiència energètica i d’optimització de la demanda de llum amb finalitats laborals, de tal manera que es tendeixi a una focalització del lloc de treball de forma individual i a una il·luminació general base exclusivament per a les necessitats d’habitabilitat de l’oficina, però no per a finalitats laborals</t>
  </si>
  <si>
    <t xml:space="preserve">Energy efficient lighting systems</t>
  </si>
  <si>
    <t xml:space="preserve">Energy management</t>
  </si>
  <si>
    <t xml:space="preserve">M.b.2. SUBSTITUCIÓ DE LLUMINÀRIES PER ALTRES MÉS EFICIENTS</t>
  </si>
  <si>
    <t xml:space="preserve">L’acció consisteix a substituir de forma progressiva les possibles lluminàries que puguen quedar amb llums de vapor de mercuri (VM) i llum mescla la comercialització de la qual està prohibida des d’abril de 2015, i les lluminàries amb llums de descàrrega inductiva com els llums de vapor de sodi d’alta pressió (VSAP) i d’halogenurs metàl·lics (HM) per altres més eficients com la tecnologia LED. L’objectiu és arribar a la substitució del 100% dels llums de l’enllumenat per altres més eficients.
La tecnologia LED per a l’enllumenat públic presenta un elevat valor d’estalvi energètic, té una vida útil superior (fins a 100.000 hores) i el cost de manteniment és molt inferior. Es pot fer una prova pilot de substitució dels llums actuals per lluminàries LED.
En cas de realitzar una auditoria energètica prèviament, caldrà consultar quina lluminària és la més adequada per a cada punt, sinó serà necessària l’elaboració d’un estudi que el determine.
Aquesta acció ja s'està realitzant en el municipi.
</t>
  </si>
  <si>
    <t xml:space="preserve">Not applicable</t>
  </si>
  <si>
    <t xml:space="preserve">Actions</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</si>
  <si>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Copy as many "action" tabs as necessary </t>
    </r>
    <r>
      <rPr>
        <b val="true"/>
        <sz val="9"/>
        <color rgb="FFC00000"/>
        <rFont val="Arial"/>
        <family val="2"/>
        <charset val="1"/>
      </rPr>
      <t xml:space="preserve">(minimun 3 mitigation actions and 3 adaptation actions)</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</si>
  <si>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For the actions your local authority considered as "key actions" - fill in the dedicated "key action" tab.</t>
    </r>
  </si>
  <si>
    <r>
      <rPr>
        <sz val="11"/>
        <color rgb="FF808080"/>
        <rFont val="Webdings"/>
        <family val="1"/>
        <charset val="2"/>
      </rPr>
      <t xml:space="preserve">i</t>
    </r>
    <r>
      <rPr>
        <b val="true"/>
        <sz val="9"/>
        <color rgb="FF808080"/>
        <rFont val="Arial"/>
        <family val="2"/>
        <charset val="1"/>
      </rPr>
      <t xml:space="preserve"> Only in combination with 'Mitigation' and/or 'Adaptation' actions</t>
    </r>
  </si>
  <si>
    <t xml:space="preserve">Mejora de eficiencia energética en alumbrado público</t>
  </si>
  <si>
    <t xml:space="preserve">Concello de A Pobra</t>
  </si>
  <si>
    <t xml:space="preserve">Completed</t>
  </si>
  <si>
    <r>
      <rPr>
        <sz val="9"/>
        <color rgb="FF808080"/>
        <rFont val="Webdings"/>
        <family val="1"/>
        <charset val="2"/>
      </rPr>
      <t xml:space="preserve">i</t>
    </r>
    <r>
      <rPr>
        <sz val="9"/>
        <color rgb="FF808080"/>
        <rFont val="Arial"/>
        <family val="2"/>
        <charset val="1"/>
      </rPr>
      <t xml:space="preserve"> For multiple choice, insert additional rows as needed</t>
    </r>
  </si>
  <si>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To be filled in only for the concerned sector</t>
    </r>
  </si>
  <si>
    <t xml:space="preserve">Energy efficiency </t>
  </si>
  <si>
    <t xml:space="preserve">Public procurement</t>
  </si>
  <si>
    <t xml:space="preserve">Mitigation Report</t>
  </si>
  <si>
    <t xml:space="preserve">Key Results of the Baseline Emission Inventory</t>
  </si>
  <si>
    <t xml:space="preserve">Baseline year: </t>
  </si>
  <si>
    <t xml:space="preserve">1) Greenhouse gas emissions and final energy consumption per capita </t>
  </si>
  <si>
    <t xml:space="preserve">Emission factor</t>
  </si>
  <si>
    <r>
      <rPr>
        <b val="true"/>
        <sz val="10"/>
        <color rgb="FFFFFFFF"/>
        <rFont val="Arial"/>
        <family val="2"/>
        <charset val="1"/>
      </rPr>
      <t xml:space="preserve">t CO</t>
    </r>
    <r>
      <rPr>
        <b val="true"/>
        <vertAlign val="subscript"/>
        <sz val="10"/>
        <color rgb="FFFFFFFF"/>
        <rFont val="Arial"/>
        <family val="2"/>
        <charset val="1"/>
      </rPr>
      <t xml:space="preserve">2</t>
    </r>
    <r>
      <rPr>
        <b val="true"/>
        <sz val="10"/>
        <color rgb="FFFFFFFF"/>
        <rFont val="Arial"/>
        <family val="2"/>
        <charset val="1"/>
      </rPr>
      <t xml:space="preserve"> (eq.) /capita</t>
    </r>
  </si>
  <si>
    <t xml:space="preserve">MWh/capita</t>
  </si>
  <si>
    <t xml:space="preserve">2) Greenhouse gas emissions per sector</t>
  </si>
  <si>
    <t xml:space="preserve">Municipal</t>
  </si>
  <si>
    <t xml:space="preserve">Tertiary</t>
  </si>
  <si>
    <t xml:space="preserve">Residential</t>
  </si>
  <si>
    <t xml:space="preserve">Non-energy related</t>
  </si>
  <si>
    <t xml:space="preserve">Buildings, equipment/facilities and Industry</t>
  </si>
  <si>
    <t xml:space="preserve">Transport </t>
  </si>
  <si>
    <t xml:space="preserve">3) Final energy consumption per sector</t>
  </si>
  <si>
    <t xml:space="preserve">4) Final energy consumption per energy carrier</t>
  </si>
  <si>
    <t xml:space="preserve">Renewables</t>
  </si>
  <si>
    <t xml:space="preserve">     * Renewables - for non-electricity uses.</t>
  </si>
  <si>
    <t xml:space="preserve">     ** The energy mix of heat/cold and electricity is not identified.</t>
  </si>
  <si>
    <t xml:space="preserve">5) Local energy production</t>
  </si>
  <si>
    <t xml:space="preserve">Share of local energy production to overall final energy consumption</t>
  </si>
  <si>
    <t xml:space="preserve">Electricity consumption</t>
  </si>
  <si>
    <t xml:space="preserve">Non-RES electricity production</t>
  </si>
  <si>
    <t xml:space="preserve">RES electricity production</t>
  </si>
  <si>
    <t xml:space="preserve">Heat/cold consumption</t>
  </si>
  <si>
    <t xml:space="preserve">RES heat/cold production</t>
  </si>
  <si>
    <t xml:space="preserve">Non-RES heat/cold production</t>
  </si>
  <si>
    <t xml:space="preserve">Other renewables</t>
  </si>
  <si>
    <t xml:space="preserve">Final energy consumption</t>
  </si>
  <si>
    <t xml:space="preserve">Key elements of the SECAP on climate mitigation</t>
  </si>
  <si>
    <t xml:space="preserve">6) Greenhouse gas emissions reduction target</t>
  </si>
  <si>
    <t xml:space="preserve">Time horizon</t>
  </si>
  <si>
    <t xml:space="preserve">Reduction Target</t>
  </si>
  <si>
    <r>
      <rPr>
        <b val="true"/>
        <sz val="10"/>
        <color rgb="FFFFFFFF"/>
        <rFont val="Arial"/>
        <family val="2"/>
        <charset val="1"/>
      </rPr>
      <t xml:space="preserve">tonnes CO</t>
    </r>
    <r>
      <rPr>
        <b val="true"/>
        <vertAlign val="subscript"/>
        <sz val="10"/>
        <color rgb="FFFFFFFF"/>
        <rFont val="Arial"/>
        <family val="2"/>
        <charset val="1"/>
      </rPr>
      <t xml:space="preserve">2</t>
    </r>
    <r>
      <rPr>
        <b val="true"/>
        <sz val="10"/>
        <color rgb="FFFFFFFF"/>
        <rFont val="Arial"/>
        <family val="2"/>
        <charset val="1"/>
      </rPr>
      <t xml:space="preserve"> (eq.) to be reduced</t>
    </r>
  </si>
  <si>
    <t xml:space="preserve">7) Estimated greenhouse gas emissions reduction per sector in 2020</t>
  </si>
  <si>
    <t xml:space="preserve">Estimated greenhouse gas emissions reduction per sector in 2030</t>
  </si>
  <si>
    <t xml:space="preserve">Estimated greenhouse gas emissions reduction per sector in long-term target year</t>
  </si>
  <si>
    <t xml:space="preserve">Local electricity production</t>
  </si>
  <si>
    <t xml:space="preserve">Local heat/cold production</t>
  </si>
  <si>
    <t xml:space="preserve">8) Expected evolution in terms of greenhouse gas emissions</t>
  </si>
  <si>
    <t xml:space="preserve">BAU Scenario 2020</t>
  </si>
  <si>
    <t xml:space="preserve">SECAP Scenario 2020</t>
  </si>
  <si>
    <t xml:space="preserve">BAU Scenario 2030</t>
  </si>
  <si>
    <t xml:space="preserve">SECAP Scenario 2030</t>
  </si>
  <si>
    <t xml:space="preserve">BAU Scenario long-term year</t>
  </si>
  <si>
    <t xml:space="preserve">SECAP Scenario long-term year</t>
  </si>
  <si>
    <t xml:space="preserve">Comments:</t>
  </si>
  <si>
    <t xml:space="preserve">Adaptation Report</t>
  </si>
  <si>
    <r>
      <rPr>
        <sz val="11"/>
        <color rgb="FF969696"/>
        <rFont val="Webdings"/>
        <family val="1"/>
        <charset val="2"/>
      </rPr>
      <t xml:space="preserve">i</t>
    </r>
    <r>
      <rPr>
        <sz val="8"/>
        <color rgb="FF969696"/>
        <rFont val="Arial"/>
        <family val="2"/>
        <charset val="1"/>
      </rPr>
      <t xml:space="preserve"> The following tables and graphs are automatically generated according to the data you reported in the previous tabs.</t>
    </r>
  </si>
  <si>
    <t xml:space="preserve">Signatory Status in the Adaptation Cycle</t>
  </si>
  <si>
    <t xml:space="preserve">[Source: "Adaptation Scoreboard" tab]</t>
  </si>
  <si>
    <r>
      <rPr>
        <b val="true"/>
        <sz val="8"/>
        <color rgb="FF000000"/>
        <rFont val="Arial"/>
        <family val="2"/>
        <charset val="1"/>
      </rPr>
      <t xml:space="preserve">D</t>
    </r>
    <r>
      <rPr>
        <sz val="8"/>
        <color rgb="FF000000"/>
        <rFont val="Arial"/>
        <family val="2"/>
        <charset val="1"/>
      </rPr>
      <t xml:space="preserve">: Not started or getting started</t>
    </r>
  </si>
  <si>
    <r>
      <rPr>
        <b val="true"/>
        <sz val="8"/>
        <color rgb="FF000000"/>
        <rFont val="Arial"/>
        <family val="2"/>
        <charset val="1"/>
      </rPr>
      <t xml:space="preserve">C</t>
    </r>
    <r>
      <rPr>
        <sz val="8"/>
        <color rgb="FF000000"/>
        <rFont val="Arial"/>
        <family val="2"/>
        <charset val="1"/>
      </rPr>
      <t xml:space="preserve">: Moving forward</t>
    </r>
  </si>
  <si>
    <r>
      <rPr>
        <b val="true"/>
        <sz val="8"/>
        <color rgb="FF000000"/>
        <rFont val="Arial"/>
        <family val="2"/>
        <charset val="1"/>
      </rPr>
      <t xml:space="preserve">B</t>
    </r>
    <r>
      <rPr>
        <sz val="8"/>
        <color rgb="FF000000"/>
        <rFont val="Arial"/>
        <family val="2"/>
        <charset val="1"/>
      </rPr>
      <t xml:space="preserve">: Forging ahead</t>
    </r>
  </si>
  <si>
    <r>
      <rPr>
        <b val="true"/>
        <sz val="8"/>
        <color rgb="FF000000"/>
        <rFont val="Arial"/>
        <family val="2"/>
        <charset val="1"/>
      </rPr>
      <t xml:space="preserve">A</t>
    </r>
    <r>
      <rPr>
        <sz val="8"/>
        <color rgb="FF000000"/>
        <rFont val="Arial"/>
        <family val="2"/>
        <charset val="1"/>
      </rPr>
      <t xml:space="preserve">: Taking the lead</t>
    </r>
  </si>
  <si>
    <t xml:space="preserve">Risk Rating Matrix</t>
  </si>
  <si>
    <t xml:space="preserve">[Source: "Risks &amp; Vulnerabilities" tab]</t>
  </si>
  <si>
    <t xml:space="preserve">Climate Hazard Type</t>
  </si>
  <si>
    <t xml:space="preserve">Risk Level</t>
  </si>
  <si>
    <t xml:space="preserve">Expected change
in intensity</t>
  </si>
  <si>
    <t xml:space="preserve">Expected change
in frequency</t>
  </si>
  <si>
    <t xml:space="preserve">Timeframe</t>
  </si>
  <si>
    <t xml:space="preserve">Current hazard risk level</t>
  </si>
  <si>
    <t xml:space="preserve">Extreme Heat</t>
  </si>
  <si>
    <r>
      <rPr>
        <b val="true"/>
        <sz val="8"/>
        <color rgb="FF000000"/>
        <rFont val="Arial"/>
        <family val="2"/>
        <charset val="1"/>
      </rPr>
      <t xml:space="preserve">!</t>
    </r>
    <r>
      <rPr>
        <sz val="8"/>
        <color rgb="FF000000"/>
        <rFont val="Arial"/>
        <family val="2"/>
        <charset val="1"/>
      </rPr>
      <t xml:space="preserve">: Low</t>
    </r>
  </si>
  <si>
    <r>
      <rPr>
        <b val="true"/>
        <sz val="8"/>
        <color rgb="FF000000"/>
        <rFont val="Arial"/>
        <family val="2"/>
        <charset val="1"/>
      </rPr>
      <t xml:space="preserve">↑</t>
    </r>
    <r>
      <rPr>
        <sz val="8"/>
        <color rgb="FF000000"/>
        <rFont val="Arial"/>
        <family val="2"/>
        <charset val="1"/>
      </rPr>
      <t xml:space="preserve">: Increase</t>
    </r>
  </si>
  <si>
    <r>
      <rPr>
        <b val="true"/>
        <sz val="8"/>
        <color rgb="FF000000"/>
        <rFont val="Arial"/>
        <family val="2"/>
        <charset val="1"/>
      </rPr>
      <t xml:space="preserve">|</t>
    </r>
    <r>
      <rPr>
        <sz val="8"/>
        <color rgb="FF000000"/>
        <rFont val="Arial"/>
        <family val="2"/>
        <charset val="1"/>
      </rPr>
      <t xml:space="preserve">: Current</t>
    </r>
  </si>
  <si>
    <t xml:space="preserve">High Temperatures</t>
  </si>
  <si>
    <t xml:space="preserve">Extreme Cold</t>
  </si>
  <si>
    <r>
      <rPr>
        <b val="true"/>
        <sz val="8"/>
        <color rgb="FF000000"/>
        <rFont val="Arial"/>
        <family val="2"/>
        <charset val="1"/>
      </rPr>
      <t xml:space="preserve">!!</t>
    </r>
    <r>
      <rPr>
        <sz val="8"/>
        <color rgb="FF000000"/>
        <rFont val="Arial"/>
        <family val="2"/>
        <charset val="1"/>
      </rPr>
      <t xml:space="preserve">: Moderate</t>
    </r>
  </si>
  <si>
    <r>
      <rPr>
        <b val="true"/>
        <sz val="8"/>
        <color rgb="FF000000"/>
        <rFont val="Arial"/>
        <family val="2"/>
        <charset val="1"/>
      </rPr>
      <t xml:space="preserve">↓</t>
    </r>
    <r>
      <rPr>
        <sz val="8"/>
        <color rgb="FF000000"/>
        <rFont val="Arial"/>
        <family val="2"/>
        <charset val="1"/>
      </rPr>
      <t xml:space="preserve">: Decrease</t>
    </r>
  </si>
  <si>
    <t xml:space="preserve">►: Short-term</t>
  </si>
  <si>
    <t xml:space="preserve">Low Temperatures</t>
  </si>
  <si>
    <t xml:space="preserve">Extreme Precipitation</t>
  </si>
  <si>
    <r>
      <rPr>
        <b val="true"/>
        <sz val="8"/>
        <color rgb="FF000000"/>
        <rFont val="Arial"/>
        <family val="2"/>
        <charset val="1"/>
      </rPr>
      <t xml:space="preserve">!!!</t>
    </r>
    <r>
      <rPr>
        <sz val="8"/>
        <color rgb="FF000000"/>
        <rFont val="Arial"/>
        <family val="2"/>
        <charset val="1"/>
      </rPr>
      <t xml:space="preserve">: High</t>
    </r>
  </si>
  <si>
    <r>
      <rPr>
        <b val="true"/>
        <sz val="8"/>
        <color rgb="FF000000"/>
        <rFont val="Arial"/>
        <family val="2"/>
        <charset val="1"/>
      </rPr>
      <t xml:space="preserve">↔</t>
    </r>
    <r>
      <rPr>
        <sz val="8"/>
        <color rgb="FF000000"/>
        <rFont val="Arial"/>
        <family val="2"/>
        <charset val="1"/>
      </rPr>
      <t xml:space="preserve">: No change</t>
    </r>
  </si>
  <si>
    <t xml:space="preserve">►►: Medium-term</t>
  </si>
  <si>
    <t xml:space="preserve">Floods</t>
  </si>
  <si>
    <r>
      <rPr>
        <b val="true"/>
        <sz val="8"/>
        <color rgb="FF000000"/>
        <rFont val="Arial"/>
        <family val="2"/>
        <charset val="1"/>
      </rPr>
      <t xml:space="preserve">[?]</t>
    </r>
    <r>
      <rPr>
        <sz val="8"/>
        <color rgb="FF000000"/>
        <rFont val="Arial"/>
        <family val="2"/>
        <charset val="1"/>
      </rPr>
      <t xml:space="preserve">: Not Known</t>
    </r>
  </si>
  <si>
    <r>
      <rPr>
        <b val="true"/>
        <sz val="8"/>
        <color rgb="FF000000"/>
        <rFont val="Arial"/>
        <family val="2"/>
        <charset val="1"/>
      </rPr>
      <t xml:space="preserve">[?]</t>
    </r>
    <r>
      <rPr>
        <sz val="8"/>
        <color rgb="FF000000"/>
        <rFont val="Arial"/>
        <family val="2"/>
        <charset val="1"/>
      </rPr>
      <t xml:space="preserve">: Not known</t>
    </r>
  </si>
  <si>
    <t xml:space="preserve">|►►►: Long-term</t>
  </si>
  <si>
    <t xml:space="preserve">Sea Level Rise</t>
  </si>
  <si>
    <t xml:space="preserve">Droughts</t>
  </si>
  <si>
    <t xml:space="preserve">Landslides</t>
  </si>
  <si>
    <t xml:space="preserve">Forest Fires</t>
  </si>
  <si>
    <r>
      <rPr>
        <b val="true"/>
        <sz val="10"/>
        <color rgb="FF808080"/>
        <rFont val="Arial"/>
        <family val="2"/>
        <charset val="1"/>
      </rPr>
      <t xml:space="preserve">Other</t>
    </r>
    <r>
      <rPr>
        <sz val="10"/>
        <color rgb="FF808080"/>
        <rFont val="Arial"/>
        <family val="2"/>
        <charset val="1"/>
      </rPr>
      <t xml:space="preserve"> [please specify]</t>
    </r>
  </si>
  <si>
    <t xml:space="preserve">Impact Rating Matrix</t>
  </si>
  <si>
    <t xml:space="preserve">Impacted Policy Sector</t>
  </si>
  <si>
    <t xml:space="preserve">Likelihood of Occurrence</t>
  </si>
  <si>
    <t xml:space="preserve">Expected
Impact Level</t>
  </si>
  <si>
    <t xml:space="preserve">(Reported) Adaptation Actions by Sector</t>
  </si>
  <si>
    <t xml:space="preserve">[Source: "Adaptation actions" tab]</t>
  </si>
  <si>
    <t xml:space="preserve">Number of reported actions</t>
  </si>
  <si>
    <t xml:space="preserve">Nber of actions</t>
  </si>
  <si>
    <t xml:space="preserve">Status of the (Reported) Adaptation Actions</t>
  </si>
  <si>
    <t xml:space="preserve">[Source: "Adaptation Actions" tab]</t>
  </si>
  <si>
    <t xml:space="preserve">Action Status</t>
  </si>
  <si>
    <t xml:space="preserve">Not started</t>
  </si>
  <si>
    <t xml:space="preserve">Cancelled</t>
  </si>
  <si>
    <t xml:space="preserve">Not specified</t>
  </si>
  <si>
    <t xml:space="preserve">Total:</t>
  </si>
  <si>
    <t xml:space="preserve">Comments</t>
  </si>
  <si>
    <t xml:space="preserve">Monitoring Report for Mitigation</t>
  </si>
  <si>
    <t xml:space="preserve">Your implementation progress</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</si>
  <si>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This report refers to the monitoring of the mitigation part of the SECAP.</t>
    </r>
  </si>
  <si>
    <t xml:space="preserve">1) Status of implementation of actions</t>
  </si>
  <si>
    <t xml:space="preserve">Local electricity </t>
  </si>
  <si>
    <t xml:space="preserve">Local heat/hold</t>
  </si>
  <si>
    <t xml:space="preserve">Postponed</t>
  </si>
  <si>
    <t xml:space="preserve">2) Overall budget spent</t>
  </si>
  <si>
    <t xml:space="preserve">Spent</t>
  </si>
  <si>
    <t xml:space="preserve">Remaining</t>
  </si>
  <si>
    <t xml:space="preserve">3) Money spent per sector </t>
  </si>
  <si>
    <t xml:space="preserve">4) Estimated greenhouse gas emissions reduction according to the implementation status of the actions</t>
  </si>
  <si>
    <t xml:space="preserve">Tonnes CO2 eq. /year</t>
  </si>
  <si>
    <t xml:space="preserve">Estimated GHG reduction associated with completed actions</t>
  </si>
  <si>
    <t xml:space="preserve">Estimated GHG reduction associated with ongoing actions</t>
  </si>
  <si>
    <t xml:space="preserve">Estimated GHG reduction associated with not started actions</t>
  </si>
  <si>
    <t xml:space="preserve">Overall estimated GHG reduction associated with all actions</t>
  </si>
  <si>
    <r>
      <rPr>
        <b val="true"/>
        <sz val="11"/>
        <color rgb="FF808080"/>
        <rFont val="Webdings"/>
        <family val="1"/>
        <charset val="2"/>
      </rPr>
      <t xml:space="preserve">i</t>
    </r>
    <r>
      <rPr>
        <b val="true"/>
        <sz val="11"/>
        <color rgb="FF808080"/>
        <rFont val="Arial"/>
        <family val="2"/>
        <charset val="1"/>
      </rPr>
      <t xml:space="preserve"> </t>
    </r>
    <r>
      <rPr>
        <b val="true"/>
        <sz val="8"/>
        <color rgb="FF808080"/>
        <rFont val="Arial"/>
        <family val="2"/>
        <charset val="1"/>
      </rPr>
      <t xml:space="preserve">Insert the values according to the status of implementation of your actions. </t>
    </r>
  </si>
  <si>
    <t xml:space="preserve">Your performance towards energy sustainability and climate mitigation</t>
  </si>
  <si>
    <t xml:space="preserve">5) Greenhouse gas emissions and final energy consumption per capita</t>
  </si>
  <si>
    <r>
      <rPr>
        <b val="true"/>
        <sz val="11"/>
        <color rgb="FF808080"/>
        <rFont val="Webdings"/>
        <family val="1"/>
        <charset val="2"/>
      </rPr>
      <t xml:space="preserve">i</t>
    </r>
    <r>
      <rPr>
        <b val="true"/>
        <sz val="11"/>
        <color rgb="FF808080"/>
        <rFont val="Arial"/>
        <family val="2"/>
        <charset val="1"/>
      </rPr>
      <t xml:space="preserve"> </t>
    </r>
    <r>
      <rPr>
        <b val="true"/>
        <sz val="8"/>
        <color rgb="FF808080"/>
        <rFont val="Arial"/>
        <family val="2"/>
        <charset val="1"/>
      </rPr>
      <t xml:space="preserve">Insert the values according to the number of MEIs included.</t>
    </r>
  </si>
  <si>
    <t xml:space="preserve">year</t>
  </si>
  <si>
    <t xml:space="preserve">tonnes/capita</t>
  </si>
  <si>
    <t xml:space="preserve">6) Greenhouse gas emissions (influence of the National Electricity Emission Factor)</t>
  </si>
  <si>
    <t xml:space="preserve">Input National Electricity Emission Factor</t>
  </si>
  <si>
    <t xml:space="preserve">Constant emission factor</t>
  </si>
  <si>
    <t xml:space="preserve">Yearly updated emission factor</t>
  </si>
  <si>
    <t xml:space="preserve">GHG emissions with constant national emission factor</t>
  </si>
  <si>
    <t xml:space="preserve">GHG emissions with updated national emission factor</t>
  </si>
  <si>
    <t xml:space="preserve">-</t>
  </si>
  <si>
    <t xml:space="preserve">           * Total GHG emission according to constant National Electricity Emission Factor has been calculated in order to show the effect on emission reduction expressed by the changing of National Power grid mix and not directly related to actions within the action plan.</t>
  </si>
  <si>
    <t xml:space="preserve">7) Greenhouse gas emissions per sector</t>
  </si>
  <si>
    <t xml:space="preserve">Buildings, equipment/facilities and Industries</t>
  </si>
  <si>
    <t xml:space="preserve">8) Final energy consumption per sector </t>
  </si>
  <si>
    <t xml:space="preserve">9) Final energy consumption per energy carrier</t>
  </si>
  <si>
    <t xml:space="preserve">   * Renewables for non-electricity uses.</t>
  </si>
  <si>
    <t xml:space="preserve">   ** The energy mix of heat/cold and electricity is not identified.</t>
  </si>
  <si>
    <t xml:space="preserve">10) Local energy production</t>
  </si>
  <si>
    <t xml:space="preserve">NO DECISION WAS YET TAKEN REGARDING THE INTEGRATION OF A SECTION DEDICATED TO THESE OPTIONAL INDICATORS</t>
  </si>
  <si>
    <t xml:space="preserve">Examples of indicators that would require extra data from signatories' side</t>
  </si>
  <si>
    <t xml:space="preserve">Parameters required</t>
  </si>
  <si>
    <t xml:space="preserve">GHG emissions per unit of Gross Domestic Product (GDP) [t CO2 or t CO2 eq./ million €]</t>
  </si>
  <si>
    <t xml:space="preserve">Municipal GDP</t>
  </si>
  <si>
    <t xml:space="preserve">Public transport ridership [pkm/capita]</t>
  </si>
  <si>
    <t xml:space="preserve">Passenger-km in public transport</t>
  </si>
  <si>
    <t xml:space="preserve">Energy expenditure in the residential sector [€/year]</t>
  </si>
  <si>
    <t xml:space="preserve">Residential end-use energy price per energy carrier </t>
  </si>
  <si>
    <t xml:space="preserve">Energy expenditure in the municipal sector [€/year]</t>
  </si>
  <si>
    <t xml:space="preserve">Municipal energy expenditure</t>
  </si>
  <si>
    <t xml:space="preserve">Energy intensity of buildings [kWh/m2]</t>
  </si>
  <si>
    <t xml:space="preserve">Square meters of building floor area </t>
  </si>
  <si>
    <t xml:space="preserve">Carbon intensity of transport [CO2/km]</t>
  </si>
  <si>
    <t xml:space="preserve">km driven by transport category</t>
  </si>
  <si>
    <t xml:space="preserve">ANNEX 1 - Fuel Emission Factors Database</t>
  </si>
  <si>
    <t xml:space="preserve">CoM Template Energy carriers</t>
  </si>
  <si>
    <t xml:space="preserve">Biofuel 
(1)</t>
  </si>
  <si>
    <t xml:space="preserve">Biofuel
(2)</t>
  </si>
  <si>
    <t xml:space="preserve">Other biomass
(1)</t>
  </si>
  <si>
    <t xml:space="preserve">Other biomass
(2)</t>
  </si>
  <si>
    <r>
      <rPr>
        <b val="true"/>
        <sz val="11"/>
        <color rgb="FFFFFFFF"/>
        <rFont val="Calibri"/>
        <family val="2"/>
        <charset val="1"/>
      </rPr>
      <t xml:space="preserve">Other biomass
</t>
    </r>
    <r>
      <rPr>
        <b val="true"/>
        <vertAlign val="superscript"/>
        <sz val="16"/>
        <color rgb="FFFFFFFF"/>
        <rFont val="Calibri"/>
        <family val="2"/>
        <charset val="1"/>
      </rPr>
      <t xml:space="preserve">(3)</t>
    </r>
  </si>
  <si>
    <t xml:space="preserve">Other biomass
(4)</t>
  </si>
  <si>
    <r>
      <rPr>
        <b val="true"/>
        <sz val="11"/>
        <color rgb="FFFFFFFF"/>
        <rFont val="Calibri"/>
        <family val="2"/>
        <charset val="1"/>
      </rPr>
      <t xml:space="preserve">Other biomass
</t>
    </r>
    <r>
      <rPr>
        <b val="true"/>
        <vertAlign val="superscript"/>
        <sz val="16"/>
        <color rgb="FFFFFFFF"/>
        <rFont val="Calibri"/>
        <family val="2"/>
        <charset val="1"/>
      </rPr>
      <t xml:space="preserve">(5)</t>
    </r>
  </si>
  <si>
    <t xml:space="preserve">IPCC Energy carriers</t>
  </si>
  <si>
    <t xml:space="preserve">Liquified Petroleum Gases </t>
  </si>
  <si>
    <t xml:space="preserve">Natural Gas Liquids</t>
  </si>
  <si>
    <t xml:space="preserve">Gas/Diesel oil</t>
  </si>
  <si>
    <t xml:space="preserve">Motor gasoline</t>
  </si>
  <si>
    <t xml:space="preserve">Anthracite</t>
  </si>
  <si>
    <t xml:space="preserve">Other Bituminous Coal</t>
  </si>
  <si>
    <t xml:space="preserve">Sub-Bitominous Coal</t>
  </si>
  <si>
    <r>
      <rPr>
        <b val="true"/>
        <sz val="11"/>
        <color rgb="FFFFFFFF"/>
        <rFont val="Calibri"/>
        <family val="2"/>
        <charset val="1"/>
      </rPr>
      <t xml:space="preserve">Municipal Wastes</t>
    </r>
    <r>
      <rPr>
        <b val="true"/>
        <sz val="9"/>
        <color rgb="FFFFFFFF"/>
        <rFont val="Calibri"/>
        <family val="2"/>
        <charset val="1"/>
      </rPr>
      <t xml:space="preserve"> (non-biomass fraction)</t>
    </r>
  </si>
  <si>
    <t xml:space="preserve">Peat</t>
  </si>
  <si>
    <t xml:space="preserve">Other Liquid Biofuels</t>
  </si>
  <si>
    <t xml:space="preserve">Biogasoline</t>
  </si>
  <si>
    <t xml:space="preserve">Biodiesels</t>
  </si>
  <si>
    <r>
      <rPr>
        <b val="true"/>
        <sz val="11"/>
        <color rgb="FFFFFFFF"/>
        <rFont val="Calibri"/>
        <family val="2"/>
        <charset val="1"/>
      </rPr>
      <t xml:space="preserve">Municipal Wastes</t>
    </r>
    <r>
      <rPr>
        <b val="true"/>
        <sz val="9"/>
        <color rgb="FFFFFFFF"/>
        <rFont val="Calibri"/>
        <family val="2"/>
        <charset val="1"/>
      </rPr>
      <t xml:space="preserve"> (biomass fraction)</t>
    </r>
  </si>
  <si>
    <t xml:space="preserve">Wood </t>
  </si>
  <si>
    <t xml:space="preserve">Wood Waste</t>
  </si>
  <si>
    <t xml:space="preserve">Other Primary solid biomass</t>
  </si>
  <si>
    <r>
      <rPr>
        <b val="true"/>
        <sz val="11"/>
        <color rgb="FFFFFFFF"/>
        <rFont val="Calibri"/>
        <family val="2"/>
        <charset val="1"/>
      </rPr>
      <t xml:space="preserve">Sustainability criteria </t>
    </r>
    <r>
      <rPr>
        <b val="true"/>
        <vertAlign val="superscript"/>
        <sz val="11"/>
        <color rgb="FFFFFFFF"/>
        <rFont val="Calibri"/>
        <family val="2"/>
        <charset val="1"/>
      </rPr>
      <t xml:space="preserve">(a)</t>
    </r>
  </si>
  <si>
    <t xml:space="preserve">(s)</t>
  </si>
  <si>
    <t xml:space="preserve">(ns)</t>
  </si>
  <si>
    <t xml:space="preserve">IPCC</t>
  </si>
  <si>
    <r>
      <rPr>
        <b val="true"/>
        <sz val="11"/>
        <rFont val="Calibri"/>
        <family val="2"/>
        <charset val="1"/>
      </rPr>
      <t xml:space="preserve">t CO</t>
    </r>
    <r>
      <rPr>
        <b val="true"/>
        <vertAlign val="subscript"/>
        <sz val="11"/>
        <rFont val="Calibri"/>
        <family val="2"/>
        <charset val="1"/>
      </rPr>
      <t xml:space="preserve">2</t>
    </r>
    <r>
      <rPr>
        <b val="true"/>
        <sz val="11"/>
        <rFont val="Calibri"/>
        <family val="2"/>
        <charset val="1"/>
      </rPr>
      <t xml:space="preserve">/MWh </t>
    </r>
  </si>
  <si>
    <r>
      <rPr>
        <b val="true"/>
        <sz val="11"/>
        <rFont val="Calibri"/>
        <family val="2"/>
        <charset val="1"/>
      </rPr>
      <t xml:space="preserve">t CO</t>
    </r>
    <r>
      <rPr>
        <b val="true"/>
        <vertAlign val="subscript"/>
        <sz val="11"/>
        <rFont val="Calibri"/>
        <family val="2"/>
        <charset val="1"/>
      </rPr>
      <t xml:space="preserve">2</t>
    </r>
    <r>
      <rPr>
        <b val="true"/>
        <sz val="11"/>
        <rFont val="Calibri"/>
        <family val="2"/>
        <charset val="1"/>
      </rPr>
      <t xml:space="preserve"> eq./MWh </t>
    </r>
    <r>
      <rPr>
        <b val="true"/>
        <vertAlign val="superscript"/>
        <sz val="11"/>
        <rFont val="Calibri"/>
        <family val="2"/>
        <charset val="1"/>
      </rPr>
      <t xml:space="preserve">(b)</t>
    </r>
  </si>
  <si>
    <r>
      <rPr>
        <sz val="10"/>
        <rFont val="Calibri"/>
        <family val="2"/>
        <charset val="1"/>
      </rPr>
      <t xml:space="preserve">0,268</t>
    </r>
    <r>
      <rPr>
        <vertAlign val="superscript"/>
        <sz val="10"/>
        <rFont val="Calibri"/>
        <family val="2"/>
        <charset val="1"/>
      </rPr>
      <t xml:space="preserve"> (c)</t>
    </r>
  </si>
  <si>
    <r>
      <rPr>
        <sz val="10"/>
        <rFont val="Calibri"/>
        <family val="2"/>
        <charset val="1"/>
      </rPr>
      <t xml:space="preserve">0,250 </t>
    </r>
    <r>
      <rPr>
        <vertAlign val="superscript"/>
        <sz val="10"/>
        <rFont val="Calibri"/>
        <family val="2"/>
        <charset val="1"/>
      </rPr>
      <t xml:space="preserve">(c)</t>
    </r>
  </si>
  <si>
    <t xml:space="preserve">LCA</t>
  </si>
  <si>
    <r>
      <rPr>
        <b val="true"/>
        <sz val="11"/>
        <rFont val="Calibri"/>
        <family val="2"/>
        <charset val="1"/>
      </rPr>
      <t xml:space="preserve">t CO</t>
    </r>
    <r>
      <rPr>
        <b val="true"/>
        <vertAlign val="subscript"/>
        <sz val="11"/>
        <rFont val="Calibri"/>
        <family val="2"/>
        <charset val="1"/>
      </rPr>
      <t xml:space="preserve">2</t>
    </r>
    <r>
      <rPr>
        <b val="true"/>
        <sz val="11"/>
        <rFont val="Calibri"/>
        <family val="2"/>
        <charset val="1"/>
      </rPr>
      <t xml:space="preserve">/MWh</t>
    </r>
  </si>
  <si>
    <t xml:space="preserve">n.a.</t>
  </si>
  <si>
    <t xml:space="preserve">n.a</t>
  </si>
  <si>
    <r>
      <rPr>
        <sz val="10"/>
        <rFont val="Calibri"/>
        <family val="2"/>
        <charset val="1"/>
      </rPr>
      <t xml:space="preserve">n.a. </t>
    </r>
    <r>
      <rPr>
        <vertAlign val="superscript"/>
        <sz val="10"/>
        <rFont val="Calibri"/>
        <family val="2"/>
        <charset val="1"/>
      </rPr>
      <t xml:space="preserve">(h)</t>
    </r>
  </si>
  <si>
    <r>
      <rPr>
        <b val="true"/>
        <sz val="11"/>
        <rFont val="Calibri"/>
        <family val="2"/>
        <charset val="1"/>
      </rPr>
      <t xml:space="preserve">t CO</t>
    </r>
    <r>
      <rPr>
        <b val="true"/>
        <vertAlign val="subscript"/>
        <sz val="11"/>
        <rFont val="Calibri"/>
        <family val="2"/>
        <charset val="1"/>
      </rPr>
      <t xml:space="preserve">2</t>
    </r>
    <r>
      <rPr>
        <b val="true"/>
        <sz val="11"/>
        <rFont val="Calibri"/>
        <family val="2"/>
        <charset val="1"/>
      </rPr>
      <t xml:space="preserve"> eq./MWh</t>
    </r>
  </si>
  <si>
    <r>
      <rPr>
        <sz val="10"/>
        <rFont val="Calibri"/>
        <family val="2"/>
        <charset val="1"/>
      </rPr>
      <t xml:space="preserve">0,182 </t>
    </r>
    <r>
      <rPr>
        <vertAlign val="superscript"/>
        <sz val="10"/>
        <rFont val="Calibri"/>
        <family val="2"/>
        <charset val="1"/>
      </rPr>
      <t xml:space="preserve">(d)</t>
    </r>
  </si>
  <si>
    <r>
      <rPr>
        <sz val="10"/>
        <rFont val="Calibri"/>
        <family val="2"/>
        <charset val="1"/>
      </rPr>
      <t xml:space="preserve">0,206 </t>
    </r>
    <r>
      <rPr>
        <vertAlign val="superscript"/>
        <sz val="10"/>
        <rFont val="Calibri"/>
        <family val="2"/>
        <charset val="1"/>
      </rPr>
      <t xml:space="preserve">(e)</t>
    </r>
  </si>
  <si>
    <r>
      <rPr>
        <sz val="10"/>
        <rFont val="Calibri"/>
        <family val="2"/>
        <charset val="1"/>
      </rPr>
      <t xml:space="preserve">0,156 </t>
    </r>
    <r>
      <rPr>
        <vertAlign val="superscript"/>
        <sz val="10"/>
        <rFont val="Calibri"/>
        <family val="2"/>
        <charset val="1"/>
      </rPr>
      <t xml:space="preserve">(f) </t>
    </r>
  </si>
  <si>
    <r>
      <rPr>
        <sz val="10"/>
        <rFont val="Calibri"/>
        <family val="2"/>
        <charset val="1"/>
      </rPr>
      <t xml:space="preserve">0,416 </t>
    </r>
    <r>
      <rPr>
        <vertAlign val="superscript"/>
        <sz val="10"/>
        <rFont val="Calibri"/>
        <family val="2"/>
        <charset val="1"/>
      </rPr>
      <t xml:space="preserve">(g)</t>
    </r>
  </si>
  <si>
    <r>
      <rPr>
        <vertAlign val="superscript"/>
        <sz val="10"/>
        <rFont val="Arial"/>
        <family val="2"/>
        <charset val="1"/>
      </rPr>
      <t xml:space="preserve">s)</t>
    </r>
    <r>
      <rPr>
        <sz val="10"/>
        <rFont val="Calibri"/>
        <family val="2"/>
        <charset val="1"/>
      </rPr>
      <t xml:space="preserve"> if sustainability criteria during production are fulfilled</t>
    </r>
  </si>
  <si>
    <r>
      <rPr>
        <vertAlign val="superscript"/>
        <sz val="10"/>
        <rFont val="Calibri"/>
        <family val="2"/>
        <charset val="1"/>
      </rPr>
      <t xml:space="preserve">ns)</t>
    </r>
    <r>
      <rPr>
        <sz val="10"/>
        <rFont val="Calibri"/>
        <family val="2"/>
        <charset val="1"/>
      </rPr>
      <t xml:space="preserve"> if sustainability criteria during production are not fulfilled</t>
    </r>
  </si>
  <si>
    <t xml:space="preserve">         a.            IPCC emission factor should be reported zero if the biofuels/biomass meet sustainability criteria; fossil fuel emission factors to be used if biofuels are unsustainable.(s) sustainable, (ns) not sustainable </t>
  </si>
  <si>
    <t xml:space="preserve">         b.            Taking into consideration also the CH4 and the N2O emissions from combustion in stationary sources</t>
  </si>
  <si>
    <t xml:space="preserve">         c.            If choosing to report in CO2eq, please consider that the emission factors for the transport sector are with up to 3% higher than the values provided here, which are characteristic for stationary sources</t>
  </si>
  <si>
    <t xml:space="preserve">         d.            Conservative figure regarding pure plant oil from palm oil. Note that this figure represents the worst ethanol plant oil pathway and does not necessarily represent a typical pathway. This figure does not include the impacts of direct and indirect land use change. Had these been considered, the default value could be as high as 9 t CO2-eq/MWh, in the case of conversion of forest land in the tropics. </t>
  </si>
  <si>
    <t xml:space="preserve">         e.            Conservative figure regarding ethanol from wheat. Note that this figure represents the worst ethanol pathway and does not necessarily represent a typical pathway. This figure does not include the impacts of direct and indirect land use change. Had these been considered, the default value could be as high as 9 t CO2-eq/MWh, in the case of conversion of forest land in the tropics</t>
  </si>
  <si>
    <t xml:space="preserve">         f.             Conservative figure regarding biodiesel from palm oil. Note that this figure represents the worst biodiesel pathway and does not necessarily represent a typical pathway. This figure does not include the impacts of direct and indirect land use change. Had these been considered, the default value could be as high as 9 t CO2-eq/MWh, in the case of conversion of forest land in the tropics.</t>
  </si>
  <si>
    <t xml:space="preserve">         g.           </t>
  </si>
  <si>
    <t xml:space="preserve"> The figure reflects the production and local/regional transport of wood, representative for Germany, assuming: spruce log with bark; reforested managed forest; production mix entry to saw mill, at plant; and 44% water content. Carbon dioxide incorporation is considered. The local authority using this emission factor is recommended to check that it is representative for the local circumstances and to develop an own emission factor if the circumstances are different. These are only one set of reference values and another LCA case study could be performed to define a fork spanning the range of variation. This will be done for the next update of this guidebook.. </t>
  </si>
  <si>
    <t xml:space="preserve">         h.            Data not available, but emissions are assumed to be low (however the emissions from electricity consumption of heat pumps is to be estimated using the emission factors for electricity). Local authorities using these technologies are encouraged to try to obtain such data.</t>
  </si>
  <si>
    <t xml:space="preserve">ANNEX 2 - Adaptation Scoreboard</t>
  </si>
  <si>
    <r>
      <rPr>
        <sz val="10"/>
        <color rgb="FF808080"/>
        <rFont val="Webdings"/>
        <family val="1"/>
        <charset val="2"/>
      </rPr>
      <t xml:space="preserve">i</t>
    </r>
    <r>
      <rPr>
        <sz val="10"/>
        <color rgb="FF808080"/>
        <rFont val="Arial"/>
        <family val="2"/>
        <charset val="1"/>
      </rPr>
      <t xml:space="preserve"> </t>
    </r>
    <r>
      <rPr>
        <sz val="8"/>
        <color rgb="FF808080"/>
        <rFont val="Arial"/>
        <family val="2"/>
        <charset val="1"/>
      </rPr>
      <t xml:space="preserve">Please complete the following self-assessment checklist, using the A-B-C-D scaling system (presented below) in column F (compulsory). Identify your next steps/areas of possible improvements through comments entered in column I (optional). The average status for every step is then visualised through the (automatically computed) spider graph below a well as in the "Synthesis Report" tab.</t>
    </r>
  </si>
  <si>
    <t xml:space="preserve">Status Scale</t>
  </si>
  <si>
    <t xml:space="preserve">Status</t>
  </si>
  <si>
    <t xml:space="preserve">Indicative Completion Level</t>
  </si>
  <si>
    <t xml:space="preserve">D</t>
  </si>
  <si>
    <t xml:space="preserve">Not started or getting started</t>
  </si>
  <si>
    <t xml:space="preserve">0-25 %</t>
  </si>
  <si>
    <t xml:space="preserve">C</t>
  </si>
  <si>
    <t xml:space="preserve">Moving forward</t>
  </si>
  <si>
    <t xml:space="preserve">25-50 %</t>
  </si>
  <si>
    <t xml:space="preserve">B</t>
  </si>
  <si>
    <t xml:space="preserve">Forging ahead</t>
  </si>
  <si>
    <t xml:space="preserve">50-75 %</t>
  </si>
  <si>
    <t xml:space="preserve">A</t>
  </si>
  <si>
    <t xml:space="preserve">Taking the lead</t>
  </si>
  <si>
    <t xml:space="preserve">75-100 %</t>
  </si>
  <si>
    <t xml:space="preserve">Adaptation cycle steps</t>
  </si>
  <si>
    <t xml:space="preserve">Self check
of the Status</t>
  </si>
  <si>
    <t xml:space="preserve">Your Average Score</t>
  </si>
  <si>
    <t xml:space="preserve">
STEP 1 - Preparing the ground for adaptation</t>
  </si>
  <si>
    <t xml:space="preserve">Adaptation commitments defined/integrated into the local climate policy</t>
  </si>
  <si>
    <t xml:space="preserve">Human, technical and financial resources identified</t>
  </si>
  <si>
    <t xml:space="preserve">Adaptation team (officer) appointed within the municipal administration
and clear respondibilities assigned</t>
  </si>
  <si>
    <t xml:space="preserve">Horizontal (i.e. accross sectoral departments) coordination mechanisms in place</t>
  </si>
  <si>
    <t xml:space="preserve">Vertical (i.e. accross governance levels) coordination mechanisms in place</t>
  </si>
  <si>
    <t xml:space="preserve">Consultative and participatory mechanisms set up,
fostering the multi-stakeholder engagement in the adaptation process</t>
  </si>
  <si>
    <t xml:space="preserve">Continuous communication process in place
(for the engagement of the different target audiences)</t>
  </si>
  <si>
    <t xml:space="preserve">
STEP 2 - Assessing risks &amp;
vulnerabilities to climate change</t>
  </si>
  <si>
    <r>
      <rPr>
        <sz val="10"/>
        <color rgb="FF181716"/>
        <rFont val="Arial"/>
        <family val="2"/>
        <charset val="1"/>
      </rPr>
      <t xml:space="preserve">Mappping of the possible methods &amp; data sources
for carrying out a </t>
    </r>
    <r>
      <rPr>
        <u val="double"/>
        <sz val="10"/>
        <color rgb="FF000000"/>
        <rFont val="Arial"/>
        <family val="2"/>
        <charset val="1"/>
      </rPr>
      <t xml:space="preserve">Risk &amp; Vulnerability Assessment</t>
    </r>
    <r>
      <rPr>
        <sz val="10"/>
        <color rgb="FF000000"/>
        <rFont val="Arial"/>
        <family val="2"/>
        <charset val="1"/>
      </rPr>
      <t xml:space="preserve"> conducted</t>
    </r>
  </si>
  <si>
    <t xml:space="preserve">Assessment(s) of climate risks &amp; vulnerabilities undertaken</t>
  </si>
  <si>
    <t xml:space="preserve">Possible sectors of action identified and prioritised</t>
  </si>
  <si>
    <t xml:space="preserve">Available knowledge periodically reviewed and new findings integrated</t>
  </si>
  <si>
    <t xml:space="preserve">
STEPS 3 &amp; 4 - Identifying, assessing and selecting adaptation options </t>
  </si>
  <si>
    <t xml:space="preserve">Full portfolio of adaptation options compiled, documented and assessed</t>
  </si>
  <si>
    <r>
      <rPr>
        <sz val="10"/>
        <color rgb="FF181716"/>
        <rFont val="Arial"/>
        <family val="2"/>
        <charset val="1"/>
      </rPr>
      <t xml:space="preserve">Possibilities of </t>
    </r>
    <r>
      <rPr>
        <u val="double"/>
        <sz val="10"/>
        <color rgb="FF000000"/>
        <rFont val="Arial"/>
        <family val="2"/>
        <charset val="1"/>
      </rPr>
      <t xml:space="preserve">mainstreaming adaptation</t>
    </r>
    <r>
      <rPr>
        <sz val="10"/>
        <color rgb="FF000000"/>
        <rFont val="Arial"/>
        <family val="2"/>
        <charset val="1"/>
      </rPr>
      <t xml:space="preserve"> in existing policies and plans assessed,
possible synergies and conflicts (e.g. with mitigation actions) identified</t>
    </r>
  </si>
  <si>
    <r>
      <rPr>
        <u val="double"/>
        <sz val="10"/>
        <color rgb="FF000000"/>
        <rFont val="Arial"/>
        <family val="2"/>
        <charset val="1"/>
      </rPr>
      <t xml:space="preserve">Adaptation Actions</t>
    </r>
    <r>
      <rPr>
        <sz val="10"/>
        <color rgb="FF000000"/>
        <rFont val="Arial"/>
        <family val="2"/>
        <charset val="1"/>
      </rPr>
      <t xml:space="preserve"> developed and adopted
(as part of the SECAP and/or other planning documents)</t>
    </r>
  </si>
  <si>
    <t xml:space="preserve">
STEP 5 - Implementing</t>
  </si>
  <si>
    <t xml:space="preserve">Implementation framework set, with clear milestones</t>
  </si>
  <si>
    <r>
      <rPr>
        <u val="double"/>
        <sz val="10"/>
        <color rgb="FF000000"/>
        <rFont val="Arial"/>
        <family val="2"/>
        <charset val="1"/>
      </rPr>
      <t xml:space="preserve">Adaptation actions</t>
    </r>
    <r>
      <rPr>
        <sz val="10"/>
        <color rgb="FF000000"/>
        <rFont val="Arial"/>
        <family val="2"/>
        <charset val="1"/>
      </rPr>
      <t xml:space="preserve"> implemented and mainstreamed (where relevent)
as defined in the adopted SECAP and/or other planning documents</t>
    </r>
  </si>
  <si>
    <t xml:space="preserve">Coordinated action between mitigation and adaptation set</t>
  </si>
  <si>
    <t xml:space="preserve">
STEP 6 - Monitoring and evaluating</t>
  </si>
  <si>
    <t xml:space="preserve">Monitoring framework in place for adaptation actions</t>
  </si>
  <si>
    <t xml:space="preserve">Appropriate M&amp;E indicators identified</t>
  </si>
  <si>
    <t xml:space="preserve">Progress regularly monitored and reported to the relevant decision-makers</t>
  </si>
  <si>
    <r>
      <rPr>
        <u val="double"/>
        <sz val="10"/>
        <color rgb="FF000000"/>
        <rFont val="Arial"/>
        <family val="2"/>
        <charset val="1"/>
      </rPr>
      <t xml:space="preserve">Adaptation strategy</t>
    </r>
    <r>
      <rPr>
        <sz val="10"/>
        <color rgb="FF000000"/>
        <rFont val="Arial"/>
        <family val="2"/>
        <charset val="1"/>
      </rPr>
      <t xml:space="preserve"> and/or </t>
    </r>
    <r>
      <rPr>
        <u val="double"/>
        <sz val="10"/>
        <color rgb="FF000000"/>
        <rFont val="Arial"/>
        <family val="2"/>
        <charset val="1"/>
      </rPr>
      <t xml:space="preserve">Action Plan</t>
    </r>
    <r>
      <rPr>
        <sz val="10"/>
        <color rgb="FF000000"/>
        <rFont val="Arial"/>
        <family val="2"/>
        <charset val="1"/>
      </rPr>
      <t xml:space="preserve"> updated, revised and readjusted
according to the findings of the M&amp;E procedure</t>
    </r>
  </si>
  <si>
    <t xml:space="preserve">Summary table:</t>
  </si>
  <si>
    <t xml:space="preserve">The score obtained for each step is summarised in the table below (based on the information entered by the user in the above table &gt; A: 4 points, B: 3 points, C: 2 points, D: 1 point). The spider graph at the top is automatically generated, making the results more visual. </t>
  </si>
  <si>
    <t xml:space="preserve">Adaptation Steps</t>
  </si>
  <si>
    <t xml:space="preserve">STEP 1 - Preparing the ground</t>
  </si>
  <si>
    <t xml:space="preserve">STEP 2 - Assessing risks &amp; vulnerabilities</t>
  </si>
  <si>
    <t xml:space="preserve">STEPS 3 &amp; 4 - Identifying adaptation options </t>
  </si>
  <si>
    <t xml:space="preserve">STEP 5 - Implementing</t>
  </si>
  <si>
    <t xml:space="preserve">STEP 6 - Monitoring &amp; evaluating</t>
  </si>
  <si>
    <t xml:space="preserve">ANNEX 3 - Indicators for Adaptation</t>
  </si>
  <si>
    <r>
      <rPr>
        <sz val="11"/>
        <color rgb="FF969696"/>
        <rFont val="Webdings"/>
        <family val="1"/>
        <charset val="2"/>
      </rPr>
      <t xml:space="preserve">i</t>
    </r>
    <r>
      <rPr>
        <sz val="10"/>
        <color rgb="FF969696"/>
        <rFont val="Arial"/>
        <family val="2"/>
        <charset val="1"/>
      </rPr>
      <t xml:space="preserve"> Below is a non-exhaustive list of indicators which may be used to complement the risks and vulnerability assessment. This is </t>
    </r>
    <r>
      <rPr>
        <u val="single"/>
        <sz val="10"/>
        <color rgb="FF969696"/>
        <rFont val="Arial"/>
        <family val="2"/>
        <charset val="1"/>
      </rPr>
      <t xml:space="preserve">optional</t>
    </r>
    <r>
      <rPr>
        <sz val="10"/>
        <color rgb="FF969696"/>
        <rFont val="Arial"/>
        <family val="2"/>
        <charset val="1"/>
      </rPr>
      <t xml:space="preserve">; the indicators below are illustrative examples and serve as a source of inspiration only.</t>
    </r>
  </si>
  <si>
    <r>
      <rPr>
        <sz val="11"/>
        <color rgb="FF969696"/>
        <rFont val="Webdings"/>
        <family val="1"/>
        <charset val="2"/>
      </rPr>
      <t xml:space="preserve">i </t>
    </r>
    <r>
      <rPr>
        <sz val="10"/>
        <color rgb="FF969696"/>
        <rFont val="Arial"/>
        <family val="2"/>
        <charset val="1"/>
      </rPr>
      <t xml:space="preserve">Pease select any indicators that your local authority is using to measure progress and complete the list with your own indicators - </t>
    </r>
    <r>
      <rPr>
        <u val="single"/>
        <sz val="10"/>
        <color rgb="FF969696"/>
        <rFont val="Arial"/>
        <family val="2"/>
        <charset val="1"/>
      </rPr>
      <t xml:space="preserve">simply add/hide the rows according to your needs</t>
    </r>
    <r>
      <rPr>
        <sz val="10"/>
        <color rgb="FF969696"/>
        <rFont val="Arial"/>
        <family val="2"/>
        <charset val="1"/>
      </rPr>
      <t xml:space="preserve">.</t>
    </r>
  </si>
  <si>
    <t xml:space="preserve">Table 1  Vulnerable sectors</t>
  </si>
  <si>
    <t xml:space="preserve">ID#</t>
  </si>
  <si>
    <t xml:space="preserve">Measurement unit</t>
  </si>
  <si>
    <t xml:space="preserve">Numerical value</t>
  </si>
  <si>
    <t xml:space="preserve">Number or % of (public/residential/tertiary) buildings damaged by extreme weather conditions/events</t>
  </si>
  <si>
    <t xml:space="preserve">(per year / over a certain period)</t>
  </si>
  <si>
    <t xml:space="preserve">Transport, Energy, Water, Waste, ICT</t>
  </si>
  <si>
    <t xml:space="preserve">Number or % of transport/energy/water/waste/ICT infrastructure damaged by extreme weather conditions/events</t>
  </si>
  <si>
    <t xml:space="preserve">% of grey/blue/green areas affected by extreme weather conditions/events (e.g. Heat Island Effect, Flood, Rockfalls and/or Landslides, Forest/Land Fire)</t>
  </si>
  <si>
    <t xml:space="preserve">Transport, Energy, Water, Waste, Civil Protection &amp; Emergency</t>
  </si>
  <si>
    <t xml:space="preserve">Number of days with public service interruptions (e.g. energy/water supply, health/civil protection/emergency services, waste) </t>
  </si>
  <si>
    <t xml:space="preserve">No.</t>
  </si>
  <si>
    <t xml:space="preserve">Average length (in hours) of the public service interruptions (e.g. energy/water supply, public transport traffic, health/civil protection/emergency services) </t>
  </si>
  <si>
    <t xml:space="preserve">hours</t>
  </si>
  <si>
    <t xml:space="preserve">Number of people injured/evacuated/relocated due to extreme weather event(s) (e.g. heat or cold waves)</t>
  </si>
  <si>
    <t xml:space="preserve">Number of deaths related to extreme weather event(s) (e.g. heat or cold waves)</t>
  </si>
  <si>
    <t xml:space="preserve">Average response time (in min.) for police/fire-fighters/emergency services in case of extreme weather events</t>
  </si>
  <si>
    <t xml:space="preserve">min.</t>
  </si>
  <si>
    <t xml:space="preserve">Number of water quality warnings issued</t>
  </si>
  <si>
    <t xml:space="preserve">1.10</t>
  </si>
  <si>
    <t xml:space="preserve">Number of air quality warnings issued</t>
  </si>
  <si>
    <t xml:space="preserve">1.11</t>
  </si>
  <si>
    <t xml:space="preserve">% of areas affected by soil erosion / soil quality degradation</t>
  </si>
  <si>
    <t xml:space="preserve">1.12</t>
  </si>
  <si>
    <t xml:space="preserve">% of habitat losses from extreme weather event(s)</t>
  </si>
  <si>
    <t xml:space="preserve">1.13</t>
  </si>
  <si>
    <t xml:space="preserve">% change in number of native species</t>
  </si>
  <si>
    <t xml:space="preserve">1.14</t>
  </si>
  <si>
    <t xml:space="preserve">% of native (animal/plant) species affected by diseases related to extreme weather conditions/events</t>
  </si>
  <si>
    <t xml:space="preserve">1.15</t>
  </si>
  <si>
    <t xml:space="preserve">% of agriculture losses from extreme weather conditions/events (e.g. drought/water scarcity, soil erosion)</t>
  </si>
  <si>
    <t xml:space="preserve">1.16</t>
  </si>
  <si>
    <t xml:space="preserve">% of livestock losses from extreme weather conditions</t>
  </si>
  <si>
    <t xml:space="preserve">1.17</t>
  </si>
  <si>
    <t xml:space="preserve">% change in crop yield / evolution of the annual grassland productivity</t>
  </si>
  <si>
    <t xml:space="preserve">1.18</t>
  </si>
  <si>
    <t xml:space="preserve">% of livestock losses from pests/pathogens</t>
  </si>
  <si>
    <t xml:space="preserve">1.19</t>
  </si>
  <si>
    <t xml:space="preserve">% of timber losses from pests/pathogens</t>
  </si>
  <si>
    <t xml:space="preserve">1.20</t>
  </si>
  <si>
    <t xml:space="preserve">% change in Forest composition</t>
  </si>
  <si>
    <t xml:space="preserve">1.21</t>
  </si>
  <si>
    <t xml:space="preserve">% change in water abstraction</t>
  </si>
  <si>
    <t xml:space="preserve">1.22</t>
  </si>
  <si>
    <t xml:space="preserve">% change in tourist flows / tourism activities</t>
  </si>
  <si>
    <t xml:space="preserve">1.23</t>
  </si>
  <si>
    <t xml:space="preserve">€ annual direct economic losses (e.g. in commercial/agricultural/industrial/touristic sectors) due to extreme weather event(s)</t>
  </si>
  <si>
    <t xml:space="preserve">€/year</t>
  </si>
  <si>
    <t xml:space="preserve">1.24</t>
  </si>
  <si>
    <t xml:space="preserve">€ annual amount of compensation received (e.g. insurance)</t>
  </si>
  <si>
    <r>
      <rPr>
        <sz val="11"/>
        <color rgb="FF808080"/>
        <rFont val="Webdings"/>
        <family val="1"/>
        <charset val="2"/>
      </rPr>
      <t xml:space="preserve">i</t>
    </r>
    <r>
      <rPr>
        <sz val="11"/>
        <color rgb="FF808080"/>
        <rFont val="Arial"/>
        <family val="2"/>
        <charset val="1"/>
      </rPr>
      <t xml:space="preserve"> </t>
    </r>
    <r>
      <rPr>
        <sz val="9"/>
        <color rgb="FF808080"/>
        <rFont val="Arial"/>
        <family val="2"/>
        <charset val="1"/>
      </rPr>
      <t xml:space="preserve">Add as many rows as necessary.</t>
    </r>
  </si>
  <si>
    <t xml:space="preserve">Table 2 Adaptive capacity</t>
  </si>
  <si>
    <t xml:space="preserve">Adaptive capcity factor</t>
  </si>
  <si>
    <t xml:space="preserve">Adaptive capacity</t>
  </si>
  <si>
    <t xml:space="preserve">Indicators</t>
  </si>
  <si>
    <t xml:space="preserve">2.1</t>
  </si>
  <si>
    <t xml:space="preserve">% of public funds available to address a climate hazard and its impacts (e.g. fire, flood, heatwave, etc)</t>
  </si>
  <si>
    <t xml:space="preserve">2.2</t>
  </si>
  <si>
    <t xml:space="preserve">% share of vulnerable population groups (e.g. elderly (65+)/young (25-) people, lonely pensioner households, low-income/unemployed households, migrants and displaced people) - compared to national average in year X in country X</t>
  </si>
  <si>
    <t xml:space="preserve">2.3</t>
  </si>
  <si>
    <t xml:space="preserve">Number of households educated in house energy/water/waste management </t>
  </si>
  <si>
    <t xml:space="preserve">2.4</t>
  </si>
  <si>
    <t xml:space="preserve">Population density (compared to national/regional average in year X in country/region X)</t>
  </si>
  <si>
    <r>
      <rPr>
        <sz val="10"/>
        <rFont val="Arial"/>
        <family val="2"/>
        <charset val="1"/>
      </rPr>
      <t xml:space="preserve">People per km</t>
    </r>
    <r>
      <rPr>
        <vertAlign val="superscript"/>
        <sz val="10"/>
        <rFont val="Arial"/>
        <family val="2"/>
        <charset val="1"/>
      </rPr>
      <t xml:space="preserve">2</t>
    </r>
  </si>
  <si>
    <t xml:space="preserve">2.5</t>
  </si>
  <si>
    <t xml:space="preserve">% of population living in areas at risk (e.g. flood/drought/heat wave/ forest or land fire)</t>
  </si>
  <si>
    <t xml:space="preserve">2.6</t>
  </si>
  <si>
    <t xml:space="preserve">Governmental &amp; institutional</t>
  </si>
  <si>
    <t xml:space="preserve">% change in green &amp; blue infrastructure/areas (e.g. through new urban planning regulation/policy)</t>
  </si>
  <si>
    <t xml:space="preserve">2.7</t>
  </si>
  <si>
    <t xml:space="preserve">Physical &amp; environmental</t>
  </si>
  <si>
    <t xml:space="preserve">Length of transport network (e.g. road/rail) located in areas at risk (e.g. flood/drought/heat wave/ forest or land fire)</t>
  </si>
  <si>
    <t xml:space="preserve">Km</t>
  </si>
  <si>
    <t xml:space="preserve">2.8</t>
  </si>
  <si>
    <t xml:space="preserve">Average time needed to reach a health facility</t>
  </si>
  <si>
    <t xml:space="preserve">Hours</t>
  </si>
  <si>
    <t xml:space="preserve">2.9</t>
  </si>
  <si>
    <t xml:space="preserve">% of areas non-accessible for emergency responses (e.g. firefighting services)</t>
  </si>
  <si>
    <t xml:space="preserve">2.10</t>
  </si>
  <si>
    <t xml:space="preserve">% of (e.g. residential/commercial/agricultural/industrial/touristic) areas at risk (e.g. flood/drought/heat wave/ forest or land fire)</t>
  </si>
  <si>
    <t xml:space="preserve">2.11</t>
  </si>
  <si>
    <t xml:space="preserve">Knowledge &amp; technology</t>
  </si>
  <si>
    <t xml:space="preserve">Hours needed to inform population of a risk via an early warning system </t>
  </si>
  <si>
    <t xml:space="preserve">→ Relevant resources</t>
  </si>
  <si>
    <t xml:space="preserve">EUROSTAT Urban Audit – Database</t>
  </si>
  <si>
    <t xml:space="preserve">EEA's Urban Adaptation Map Viewer – Tool</t>
  </si>
  <si>
    <t xml:space="preserve">EEA's Map book urban vulnerability to climate change – Factsheets (July 2016)</t>
  </si>
  <si>
    <t xml:space="preserve">Urban Vulnerability Indicators – Technical Report (ETC-CCA &amp; ETC-SIA, 2012)</t>
  </si>
  <si>
    <t xml:space="preserve">"World Council on City Data" – Open Data Portal</t>
  </si>
  <si>
    <t xml:space="preserve">ISO 37120 Sustainable Development of Communities: Indicators for City Services and Quality of Life (ISO May 2014) - Note: only informative sessions of standards are publicly available.</t>
  </si>
  <si>
    <t xml:space="preserve">Planning for Adaptation to Climate Change  –  Guidance Document (ACT Life project, 2013)</t>
  </si>
  <si>
    <t xml:space="preserve">Administrative structure</t>
  </si>
  <si>
    <t xml:space="preserve">mono-sectoral - (one officer of) one sectoral department assigned within the municipal administration</t>
  </si>
  <si>
    <t xml:space="preserve">multi-sectoral - several departments assigned within the municipal administration</t>
  </si>
  <si>
    <t xml:space="preserve">multi-level - several departments assigned at different level(s) of governance (e.g. provincial/regional)</t>
  </si>
  <si>
    <t xml:space="preserve">Action plan</t>
  </si>
  <si>
    <t xml:space="preserve">[Drop-Down]</t>
  </si>
  <si>
    <t xml:space="preserve">Standalone climate mitigation plan</t>
  </si>
  <si>
    <t xml:space="preserve">Standalone climate adaptation plan (and/or strategy)</t>
  </si>
  <si>
    <t xml:space="preserve">Integrated climate plan (addressing both mitigation and adaptation)</t>
  </si>
  <si>
    <t xml:space="preserve">General city plan</t>
  </si>
  <si>
    <t xml:space="preserve">Sectoral plan (e.g. buildings, mobility)</t>
  </si>
  <si>
    <r>
      <rPr>
        <sz val="11"/>
        <color rgb="FFFFFFFF"/>
        <rFont val="Arial"/>
        <family val="2"/>
        <charset val="1"/>
      </rPr>
      <t xml:space="preserve">Scope / </t>
    </r>
    <r>
      <rPr>
        <sz val="10"/>
        <color rgb="FFFFFFFF"/>
        <rFont val="Arial"/>
        <family val="2"/>
        <charset val="1"/>
      </rPr>
      <t xml:space="preserve">Boundary</t>
    </r>
  </si>
  <si>
    <t xml:space="preserve">Equal to municipality's boundary</t>
  </si>
  <si>
    <t xml:space="preserve">Greater than municipality's boundary</t>
  </si>
  <si>
    <t xml:space="preserve">Nature of the document </t>
  </si>
  <si>
    <t xml:space="preserve">Emission inventory</t>
  </si>
  <si>
    <t xml:space="preserve">Risk &amp; vulnerability assessment</t>
  </si>
  <si>
    <t xml:space="preserve">RVA / Actions</t>
  </si>
  <si>
    <t xml:space="preserve">Sectors </t>
  </si>
  <si>
    <t xml:space="preserve">All listed sectors</t>
  </si>
  <si>
    <t xml:space="preserve">Not known</t>
  </si>
  <si>
    <t xml:space="preserve">Vulnerable population groups </t>
  </si>
  <si>
    <t xml:space="preserve">Women and girls</t>
  </si>
  <si>
    <t xml:space="preserve">Children </t>
  </si>
  <si>
    <t xml:space="preserve">Youth</t>
  </si>
  <si>
    <t xml:space="preserve">Elderly</t>
  </si>
  <si>
    <t xml:space="preserve">Marginalized groups</t>
  </si>
  <si>
    <t xml:space="preserve">Persons with disabilities</t>
  </si>
  <si>
    <t xml:space="preserve">Persons with chronic diseases</t>
  </si>
  <si>
    <t xml:space="preserve">Low-income households</t>
  </si>
  <si>
    <t xml:space="preserve">Unemployed persons</t>
  </si>
  <si>
    <t xml:space="preserve">Persons living in sub-standard housing</t>
  </si>
  <si>
    <t xml:space="preserve">Migrants and displaced people</t>
  </si>
  <si>
    <t xml:space="preserve">All</t>
  </si>
  <si>
    <t xml:space="preserve">Covenant coordinator or supporter </t>
  </si>
  <si>
    <t xml:space="preserve">Regional</t>
  </si>
  <si>
    <t xml:space="preserve">Mixed </t>
  </si>
  <si>
    <t xml:space="preserve">RVA</t>
  </si>
  <si>
    <t xml:space="preserve">Hazards </t>
  </si>
  <si>
    <t xml:space="preserve">Floods and sea level rise</t>
  </si>
  <si>
    <t xml:space="preserve">Droughts and water scarcity</t>
  </si>
  <si>
    <t xml:space="preserve">Source of funding</t>
  </si>
  <si>
    <t xml:space="preserve">Local authority's own resources </t>
  </si>
  <si>
    <t xml:space="preserve">Regional funds and programmes</t>
  </si>
  <si>
    <t xml:space="preserve">National funds and programmes</t>
  </si>
  <si>
    <t xml:space="preserve">EU funds and programmes</t>
  </si>
  <si>
    <t xml:space="preserve">Public-private partnerships</t>
  </si>
  <si>
    <t xml:space="preserve">Private partnerships</t>
  </si>
  <si>
    <t xml:space="preserve">Sub-national governments(s) and/or agency(ies)</t>
  </si>
  <si>
    <t xml:space="preserve">Business &amp; private sector</t>
  </si>
  <si>
    <t xml:space="preserve">Trade unions</t>
  </si>
  <si>
    <t xml:space="preserve">Academia </t>
  </si>
  <si>
    <t xml:space="preserve">Education sector</t>
  </si>
  <si>
    <t xml:space="preserve">NGOs &amp; civil society</t>
  </si>
  <si>
    <t xml:space="preserve">Citizens</t>
  </si>
  <si>
    <t xml:space="preserve">Tertiary (non municipal) buildings, equipment/facilities  </t>
  </si>
  <si>
    <t xml:space="preserve">Actions </t>
  </si>
  <si>
    <t xml:space="preserve">AREA OF INTERVENTION</t>
  </si>
  <si>
    <t xml:space="preserve">A1</t>
  </si>
  <si>
    <t xml:space="preserve">Municipal - Residential - Tertiary Buildings</t>
  </si>
  <si>
    <t xml:space="preserve">A11</t>
  </si>
  <si>
    <t xml:space="preserve">Building envelope</t>
  </si>
  <si>
    <t xml:space="preserve">A12</t>
  </si>
  <si>
    <t xml:space="preserve">Renewable energy for space heating and hot water</t>
  </si>
  <si>
    <t xml:space="preserve">A13</t>
  </si>
  <si>
    <t xml:space="preserve">Energy efficiency in space heating and hot water</t>
  </si>
  <si>
    <t xml:space="preserve">A14</t>
  </si>
  <si>
    <t xml:space="preserve">A15</t>
  </si>
  <si>
    <t xml:space="preserve">Energy efficient electrical appliances</t>
  </si>
  <si>
    <t xml:space="preserve">A16</t>
  </si>
  <si>
    <t xml:space="preserve">Integrated action (all above)</t>
  </si>
  <si>
    <t xml:space="preserve">A17</t>
  </si>
  <si>
    <t xml:space="preserve">Information and Communication Technologies</t>
  </si>
  <si>
    <t xml:space="preserve">A18</t>
  </si>
  <si>
    <t xml:space="preserve">Behavioural changes</t>
  </si>
  <si>
    <t xml:space="preserve">A19</t>
  </si>
  <si>
    <t xml:space="preserve">A2</t>
  </si>
  <si>
    <t xml:space="preserve">Public Lighting</t>
  </si>
  <si>
    <t xml:space="preserve">A21</t>
  </si>
  <si>
    <t xml:space="preserve">A23</t>
  </si>
  <si>
    <t xml:space="preserve">Integrated renewable power</t>
  </si>
  <si>
    <t xml:space="preserve">A24</t>
  </si>
  <si>
    <t xml:space="preserve">A25</t>
  </si>
  <si>
    <t xml:space="preserve">A3</t>
  </si>
  <si>
    <t xml:space="preserve">A31</t>
  </si>
  <si>
    <t xml:space="preserve">     Energy efficiency in industrial processes</t>
  </si>
  <si>
    <t xml:space="preserve">A32</t>
  </si>
  <si>
    <t xml:space="preserve">     Energy efficiency in buildings</t>
  </si>
  <si>
    <t xml:space="preserve">A33</t>
  </si>
  <si>
    <t xml:space="preserve">     Renewable energy </t>
  </si>
  <si>
    <t xml:space="preserve">A34</t>
  </si>
  <si>
    <t xml:space="preserve">     Information and Communication Technologies</t>
  </si>
  <si>
    <t xml:space="preserve">A35</t>
  </si>
  <si>
    <t xml:space="preserve">     Other</t>
  </si>
  <si>
    <t xml:space="preserve">A4</t>
  </si>
  <si>
    <t xml:space="preserve">Municipal - Public - Private Transport</t>
  </si>
  <si>
    <t xml:space="preserve">A41</t>
  </si>
  <si>
    <t xml:space="preserve">Cleaner/efficient vehicles</t>
  </si>
  <si>
    <t xml:space="preserve">A42</t>
  </si>
  <si>
    <t xml:space="preserve">Electric vehicles (incl. infrastructure)</t>
  </si>
  <si>
    <t xml:space="preserve">A43</t>
  </si>
  <si>
    <t xml:space="preserve">Modal shift to public transport</t>
  </si>
  <si>
    <t xml:space="preserve">A44</t>
  </si>
  <si>
    <t xml:space="preserve">Modal shift to walking &amp; cycling </t>
  </si>
  <si>
    <t xml:space="preserve">A45</t>
  </si>
  <si>
    <t xml:space="preserve">Car sharing/pooling</t>
  </si>
  <si>
    <t xml:space="preserve">A46</t>
  </si>
  <si>
    <t xml:space="preserve">Improvement of logistics and urban freight transport</t>
  </si>
  <si>
    <t xml:space="preserve">A47</t>
  </si>
  <si>
    <t xml:space="preserve">Road network optimisation</t>
  </si>
  <si>
    <t xml:space="preserve">A48</t>
  </si>
  <si>
    <t xml:space="preserve">Mixed use development and sprawl containment</t>
  </si>
  <si>
    <t xml:space="preserve">A49</t>
  </si>
  <si>
    <t xml:space="preserve">A410</t>
  </si>
  <si>
    <t xml:space="preserve">Eco-driving</t>
  </si>
  <si>
    <t xml:space="preserve">A411</t>
  </si>
  <si>
    <t xml:space="preserve">A5</t>
  </si>
  <si>
    <t xml:space="preserve">A51</t>
  </si>
  <si>
    <t xml:space="preserve">Hydroelectric power</t>
  </si>
  <si>
    <t xml:space="preserve">A52</t>
  </si>
  <si>
    <t xml:space="preserve">Wind power</t>
  </si>
  <si>
    <t xml:space="preserve">A53</t>
  </si>
  <si>
    <t xml:space="preserve">A54</t>
  </si>
  <si>
    <t xml:space="preserve">Biomass power plant</t>
  </si>
  <si>
    <t xml:space="preserve">A55</t>
  </si>
  <si>
    <t xml:space="preserve">Combined Heat and Power</t>
  </si>
  <si>
    <t xml:space="preserve">A56</t>
  </si>
  <si>
    <t xml:space="preserve">Smart grids</t>
  </si>
  <si>
    <t xml:space="preserve">A57</t>
  </si>
  <si>
    <t xml:space="preserve">A6</t>
  </si>
  <si>
    <t xml:space="preserve">Local heat/cold Production</t>
  </si>
  <si>
    <t xml:space="preserve">A61</t>
  </si>
  <si>
    <t xml:space="preserve">A62</t>
  </si>
  <si>
    <t xml:space="preserve">District heating/cooling plant</t>
  </si>
  <si>
    <t xml:space="preserve">A63</t>
  </si>
  <si>
    <t xml:space="preserve">District heating/cooling network (new, expansion, refurbishment)</t>
  </si>
  <si>
    <t xml:space="preserve">A64</t>
  </si>
  <si>
    <t xml:space="preserve">A7</t>
  </si>
  <si>
    <t xml:space="preserve">A71</t>
  </si>
  <si>
    <t xml:space="preserve">Urban regeneration</t>
  </si>
  <si>
    <t xml:space="preserve">A72</t>
  </si>
  <si>
    <t xml:space="preserve">Waste &amp; wastewater management</t>
  </si>
  <si>
    <t xml:space="preserve">A73</t>
  </si>
  <si>
    <t xml:space="preserve">Tree planting in urban areas</t>
  </si>
  <si>
    <t xml:space="preserve">A74</t>
  </si>
  <si>
    <t xml:space="preserve">Agriculture and forestry related</t>
  </si>
  <si>
    <t xml:space="preserve">A75</t>
  </si>
  <si>
    <t xml:space="preserve">POLICY INSTRUMENT</t>
  </si>
  <si>
    <t xml:space="preserve">B1</t>
  </si>
  <si>
    <t xml:space="preserve">B11</t>
  </si>
  <si>
    <t xml:space="preserve">Awareness raising / training</t>
  </si>
  <si>
    <t xml:space="preserve">B12</t>
  </si>
  <si>
    <t xml:space="preserve">B13</t>
  </si>
  <si>
    <t xml:space="preserve">Energy certification / labelling </t>
  </si>
  <si>
    <t xml:space="preserve">B14</t>
  </si>
  <si>
    <t xml:space="preserve">Energy suppliers obligations</t>
  </si>
  <si>
    <t xml:space="preserve">B15</t>
  </si>
  <si>
    <t xml:space="preserve">Energy / carbon taxes</t>
  </si>
  <si>
    <t xml:space="preserve">B16</t>
  </si>
  <si>
    <t xml:space="preserve">Grants and subsidies</t>
  </si>
  <si>
    <t xml:space="preserve">B17</t>
  </si>
  <si>
    <t xml:space="preserve">Third party financing. PPP</t>
  </si>
  <si>
    <t xml:space="preserve">B18</t>
  </si>
  <si>
    <t xml:space="preserve">B19</t>
  </si>
  <si>
    <t xml:space="preserve">Building standards</t>
  </si>
  <si>
    <t xml:space="preserve">B110</t>
  </si>
  <si>
    <t xml:space="preserve">Land use planning regulation</t>
  </si>
  <si>
    <t xml:space="preserve">B111</t>
  </si>
  <si>
    <t xml:space="preserve">B112</t>
  </si>
  <si>
    <t xml:space="preserve">B2</t>
  </si>
  <si>
    <t xml:space="preserve">B21</t>
  </si>
  <si>
    <t xml:space="preserve">B22</t>
  </si>
  <si>
    <t xml:space="preserve">B23</t>
  </si>
  <si>
    <t xml:space="preserve">B24</t>
  </si>
  <si>
    <t xml:space="preserve">B25</t>
  </si>
  <si>
    <t xml:space="preserve">B26</t>
  </si>
  <si>
    <t xml:space="preserve">B3</t>
  </si>
  <si>
    <t xml:space="preserve">B31</t>
  </si>
  <si>
    <t xml:space="preserve">B32</t>
  </si>
  <si>
    <t xml:space="preserve">B33</t>
  </si>
  <si>
    <t xml:space="preserve">B34</t>
  </si>
  <si>
    <t xml:space="preserve">Energy performance standards</t>
  </si>
  <si>
    <t xml:space="preserve">B35</t>
  </si>
  <si>
    <t xml:space="preserve">B36</t>
  </si>
  <si>
    <t xml:space="preserve">B37</t>
  </si>
  <si>
    <t xml:space="preserve">B38</t>
  </si>
  <si>
    <t xml:space="preserve">B39</t>
  </si>
  <si>
    <t xml:space="preserve">B4</t>
  </si>
  <si>
    <t xml:space="preserve">B41</t>
  </si>
  <si>
    <t xml:space="preserve">Awareness raising/training</t>
  </si>
  <si>
    <t xml:space="preserve">B42</t>
  </si>
  <si>
    <t xml:space="preserve">Integrated ticketing and charging</t>
  </si>
  <si>
    <t xml:space="preserve">B43</t>
  </si>
  <si>
    <t xml:space="preserve">B44</t>
  </si>
  <si>
    <t xml:space="preserve">Road pricing</t>
  </si>
  <si>
    <t xml:space="preserve">B45</t>
  </si>
  <si>
    <t xml:space="preserve">B46</t>
  </si>
  <si>
    <t xml:space="preserve">Transport / mobility planning regulation</t>
  </si>
  <si>
    <t xml:space="preserve">B47</t>
  </si>
  <si>
    <t xml:space="preserve">B48</t>
  </si>
  <si>
    <t xml:space="preserve">Voluntary agreements with stakeholders</t>
  </si>
  <si>
    <t xml:space="preserve">B49</t>
  </si>
  <si>
    <t xml:space="preserve">B410</t>
  </si>
  <si>
    <t xml:space="preserve">B5</t>
  </si>
  <si>
    <t xml:space="preserve">B51</t>
  </si>
  <si>
    <t xml:space="preserve">B52</t>
  </si>
  <si>
    <t xml:space="preserve">Energy suppliers obligations </t>
  </si>
  <si>
    <t xml:space="preserve">B53</t>
  </si>
  <si>
    <t xml:space="preserve">B54</t>
  </si>
  <si>
    <t xml:space="preserve">B55</t>
  </si>
  <si>
    <t xml:space="preserve">B56</t>
  </si>
  <si>
    <t xml:space="preserve">B57</t>
  </si>
  <si>
    <t xml:space="preserve">B58</t>
  </si>
  <si>
    <t xml:space="preserve">B59</t>
  </si>
  <si>
    <t xml:space="preserve">B6</t>
  </si>
  <si>
    <t xml:space="preserve">B61</t>
  </si>
  <si>
    <t xml:space="preserve">B62</t>
  </si>
  <si>
    <t xml:space="preserve">B63</t>
  </si>
  <si>
    <t xml:space="preserve">B64</t>
  </si>
  <si>
    <t xml:space="preserve">B65</t>
  </si>
  <si>
    <t xml:space="preserve">B66</t>
  </si>
  <si>
    <t xml:space="preserve">B67</t>
  </si>
  <si>
    <t xml:space="preserve">B68</t>
  </si>
  <si>
    <t xml:space="preserve">B7</t>
  </si>
  <si>
    <t xml:space="preserve">B71</t>
  </si>
  <si>
    <t xml:space="preserve">B72</t>
  </si>
  <si>
    <t xml:space="preserve">B73</t>
  </si>
  <si>
    <t xml:space="preserve">B74</t>
  </si>
  <si>
    <t xml:space="preserve">Access to services</t>
  </si>
  <si>
    <t xml:space="preserve">Knowledge &amp; innovation</t>
  </si>
  <si>
    <t xml:space="preserve">Adaptation Actions</t>
  </si>
  <si>
    <t xml:space="preserve">Adaptation Action Plan(s)</t>
  </si>
  <si>
    <t xml:space="preserve">Short Description</t>
  </si>
  <si>
    <r>
      <rPr>
        <b val="true"/>
        <u val="double"/>
        <sz val="10"/>
        <color rgb="FFFFFFFF"/>
        <rFont val="Arial"/>
        <family val="2"/>
        <charset val="1"/>
      </rPr>
      <t xml:space="preserve">Date of Adoption</t>
    </r>
    <r>
      <rPr>
        <sz val="10"/>
        <color rgb="FFFFFFFF"/>
        <rFont val="Arial"/>
        <family val="2"/>
        <charset val="1"/>
      </rPr>
      <t xml:space="preserve"> (if any)</t>
    </r>
  </si>
  <si>
    <t xml:space="preserve">[√/×]</t>
  </si>
  <si>
    <r>
      <rPr>
        <sz val="11"/>
        <color rgb="FF808080"/>
        <rFont val="Webdings"/>
        <family val="1"/>
        <charset val="2"/>
      </rPr>
      <t xml:space="preserve">i</t>
    </r>
    <r>
      <rPr>
        <sz val="11"/>
        <color rgb="FF808080"/>
        <rFont val="Arial"/>
        <family val="2"/>
        <charset val="1"/>
      </rPr>
      <t xml:space="preserve"> </t>
    </r>
    <r>
      <rPr>
        <sz val="8"/>
        <color rgb="FF808080"/>
        <rFont val="Arial"/>
        <family val="2"/>
        <charset val="1"/>
      </rPr>
      <t xml:space="preserve">Add as many rows as necessary</t>
    </r>
  </si>
  <si>
    <t xml:space="preserve"> Send your Local Adaptation Action Plan and other planning documents (if any) to helpdesk@mayors-adapt.eu.</t>
  </si>
  <si>
    <t xml:space="preserve">Adaptation mainstreaming into other policy fields:</t>
  </si>
  <si>
    <r>
      <rPr>
        <sz val="12"/>
        <color rgb="FF808080"/>
        <rFont val="Webdings"/>
        <family val="1"/>
        <charset val="2"/>
      </rPr>
      <t xml:space="preserve">i</t>
    </r>
    <r>
      <rPr>
        <sz val="8"/>
        <color rgb="FF808080"/>
        <rFont val="Arial"/>
        <family val="2"/>
        <charset val="1"/>
      </rPr>
      <t xml:space="preserve"> List your adaptation actions in the table below. Actions can be comprehensive or representative, taken from one or more of the documents cited by the local authority in the section above.</t>
    </r>
  </si>
  <si>
    <r>
      <rPr>
        <b val="true"/>
        <sz val="10"/>
        <color rgb="FF003068"/>
        <rFont val="Arial"/>
        <family val="2"/>
        <charset val="1"/>
      </rPr>
      <t xml:space="preserve">&lt;&lt; Extra mandatory fields </t>
    </r>
    <r>
      <rPr>
        <b val="true"/>
        <u val="single"/>
        <sz val="10"/>
        <color rgb="FF003366"/>
        <rFont val="Arial"/>
        <family val="2"/>
        <charset val="1"/>
      </rPr>
      <t xml:space="preserve">for "Key Actions" only</t>
    </r>
    <r>
      <rPr>
        <b val="true"/>
        <sz val="10"/>
        <color rgb="FF003366"/>
        <rFont val="Arial"/>
        <family val="2"/>
        <charset val="1"/>
      </rPr>
      <t xml:space="preserve"> &gt;&gt;</t>
    </r>
  </si>
  <si>
    <r>
      <rPr>
        <b val="true"/>
        <sz val="10"/>
        <color rgb="FFFFFFFF"/>
        <rFont val="Arial"/>
        <family val="2"/>
        <charset val="1"/>
      </rPr>
      <t xml:space="preserve">Title
</t>
    </r>
    <r>
      <rPr>
        <sz val="8"/>
        <color rgb="FFFFFFFF"/>
        <rFont val="Arial"/>
        <family val="2"/>
        <charset val="1"/>
      </rPr>
      <t xml:space="preserve">(max. 120 chars)</t>
    </r>
  </si>
  <si>
    <r>
      <rPr>
        <b val="true"/>
        <sz val="10"/>
        <color rgb="FFFFFFFF"/>
        <rFont val="Arial"/>
        <family val="2"/>
        <charset val="1"/>
      </rPr>
      <t xml:space="preserve">Short description
</t>
    </r>
    <r>
      <rPr>
        <sz val="8"/>
        <color rgb="FFFFFFFF"/>
        <rFont val="Arial"/>
        <family val="2"/>
        <charset val="1"/>
      </rPr>
      <t xml:space="preserve">(max. 300 chars)</t>
    </r>
  </si>
  <si>
    <t xml:space="preserve">Responsible body/department</t>
  </si>
  <si>
    <t xml:space="preserve">Action also affecting mitigation?</t>
  </si>
  <si>
    <r>
      <rPr>
        <b val="true"/>
        <sz val="10"/>
        <color rgb="FFFFFFFF"/>
        <rFont val="Arial"/>
        <family val="2"/>
        <charset val="1"/>
      </rPr>
      <t xml:space="preserve">Select as </t>
    </r>
    <r>
      <rPr>
        <b val="true"/>
        <u val="double"/>
        <sz val="10"/>
        <color rgb="FFFFFFFF"/>
        <rFont val="Arial"/>
        <family val="2"/>
        <charset val="1"/>
      </rPr>
      <t xml:space="preserve">Key Action</t>
    </r>
    <r>
      <rPr>
        <b val="true"/>
        <sz val="10"/>
        <color rgb="FFFFFFFF"/>
        <rFont val="Arial"/>
        <family val="2"/>
        <charset val="1"/>
      </rPr>
      <t xml:space="preserve"> (☼)</t>
    </r>
  </si>
  <si>
    <t xml:space="preserve">Risk and/or vulne-
rability tackled</t>
  </si>
  <si>
    <r>
      <rPr>
        <b val="true"/>
        <sz val="10"/>
        <color rgb="FFFFFFFF"/>
        <rFont val="Arial"/>
        <family val="2"/>
        <charset val="1"/>
      </rPr>
      <t xml:space="preserve">Outcome(s) reached</t>
    </r>
    <r>
      <rPr>
        <sz val="8"/>
        <color rgb="FFFFFFFF"/>
        <rFont val="Arial"/>
        <family val="2"/>
        <charset val="1"/>
      </rPr>
      <t xml:space="preserve"> (min. 1)</t>
    </r>
  </si>
  <si>
    <r>
      <rPr>
        <b val="true"/>
        <sz val="10"/>
        <color rgb="FFFFFFFF"/>
        <rFont val="Arial"/>
        <family val="2"/>
        <charset val="1"/>
      </rPr>
      <t xml:space="preserve">Costs </t>
    </r>
    <r>
      <rPr>
        <sz val="10"/>
        <color rgb="FFFFFFFF"/>
        <rFont val="Arial"/>
        <family val="2"/>
        <charset val="1"/>
      </rPr>
      <t xml:space="preserve">(€)</t>
    </r>
  </si>
  <si>
    <t xml:space="preserve">Start</t>
  </si>
  <si>
    <t xml:space="preserve">End</t>
  </si>
  <si>
    <t xml:space="preserve">Investment</t>
  </si>
  <si>
    <t xml:space="preserve">Non-investment</t>
  </si>
  <si>
    <t xml:space="preserve">[Select x]</t>
  </si>
  <si>
    <t xml:space="preserve">[Please select]</t>
  </si>
  <si>
    <r>
      <rPr>
        <sz val="11"/>
        <color rgb="FF808080"/>
        <rFont val="Webdings"/>
        <family val="1"/>
        <charset val="2"/>
      </rPr>
      <t xml:space="preserve">i</t>
    </r>
    <r>
      <rPr>
        <sz val="11"/>
        <color rgb="FF808080"/>
        <rFont val="Arial"/>
        <family val="2"/>
        <charset val="1"/>
      </rPr>
      <t xml:space="preserve"> </t>
    </r>
    <r>
      <rPr>
        <sz val="8"/>
        <color rgb="FF808080"/>
        <rFont val="Arial"/>
        <family val="2"/>
        <charset val="1"/>
      </rPr>
      <t xml:space="preserve">Add/hide as many rows as necessary.</t>
    </r>
  </si>
  <si>
    <t xml:space="preserve">i For quantifying the risk/vulnerability tackled and/or the outcome reached, click to see examples of indicators.</t>
  </si>
  <si>
    <t xml:space="preserve">Benchmarks of Excellence</t>
  </si>
  <si>
    <t xml:space="preserve">Benchmark of Excellence form</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</si>
  <si>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Copy as many "BoE" tabs for Key Actions as necessary.</t>
    </r>
  </si>
  <si>
    <t xml:space="preserve">Key action</t>
  </si>
  <si>
    <t xml:space="preserve">Title of the Benchmark of Excellence</t>
  </si>
  <si>
    <t xml:space="preserve">Area of intervention</t>
  </si>
  <si>
    <t xml:space="preserve">Policy instrument</t>
  </si>
  <si>
    <t xml:space="preserve">Description</t>
  </si>
  <si>
    <t xml:space="preserve">Local authority's own resources</t>
  </si>
  <si>
    <t xml:space="preserve">[select x]</t>
  </si>
  <si>
    <t xml:space="preserve">National Funds &amp; Programmes</t>
  </si>
  <si>
    <t xml:space="preserve">EU Funds &amp; Programmes</t>
  </si>
  <si>
    <t xml:space="preserve">Private Partnerships</t>
  </si>
  <si>
    <t xml:space="preserve">Public-Private Partnerships</t>
  </si>
  <si>
    <t xml:space="preserve">Website</t>
  </si>
  <si>
    <t xml:space="preserve">Key energy and financial figures</t>
  </si>
  <si>
    <r>
      <rPr>
        <sz val="11"/>
        <rFont val="Arial"/>
        <family val="2"/>
        <charset val="1"/>
      </rPr>
      <t xml:space="preserve">CO</t>
    </r>
    <r>
      <rPr>
        <vertAlign val="subscript"/>
        <sz val="11"/>
        <rFont val="Arial"/>
        <family val="2"/>
        <charset val="1"/>
      </rPr>
      <t xml:space="preserve">2 </t>
    </r>
    <r>
      <rPr>
        <sz val="11"/>
        <rFont val="Arial"/>
        <family val="2"/>
        <charset val="1"/>
      </rPr>
      <t xml:space="preserve">reduction [t/a]</t>
    </r>
  </si>
  <si>
    <t xml:space="preserve">Energy savings [MWh/a]</t>
  </si>
  <si>
    <t xml:space="preserve">Renewable energy produced [MWh/a]</t>
  </si>
  <si>
    <t xml:space="preserve">Implementation cost [€]</t>
  </si>
  <si>
    <r>
      <rPr>
        <u val="double"/>
        <sz val="11"/>
        <rFont val="Arial"/>
        <family val="2"/>
        <charset val="1"/>
      </rPr>
      <t xml:space="preserve">Jobs created</t>
    </r>
    <r>
      <rPr>
        <sz val="11"/>
        <rFont val="Arial"/>
        <family val="2"/>
        <charset val="1"/>
      </rPr>
      <t xml:space="preserve"> [number]</t>
    </r>
  </si>
  <si>
    <t xml:space="preserve">Please specify</t>
  </si>
  <si>
    <r>
      <rPr>
        <b val="true"/>
        <sz val="11"/>
        <color rgb="FF808080"/>
        <rFont val="Webdings"/>
        <family val="1"/>
        <charset val="2"/>
      </rPr>
      <t xml:space="preserve">i</t>
    </r>
    <r>
      <rPr>
        <b val="true"/>
        <sz val="11"/>
        <color rgb="FF808080"/>
        <rFont val="Arial"/>
        <family val="2"/>
        <charset val="1"/>
      </rPr>
      <t xml:space="preserve"> </t>
    </r>
    <r>
      <rPr>
        <b val="true"/>
        <sz val="9"/>
        <color rgb="FF808080"/>
        <rFont val="Arial"/>
        <family val="2"/>
        <charset val="1"/>
      </rPr>
      <t xml:space="preserve">In order to visualise the outcome of the table below and to make a financial assessment of the results achieved/forecasted by measure you will need to fill in all the relevant white cells related to the year of investment.</t>
    </r>
  </si>
  <si>
    <r>
      <rPr>
        <u val="double"/>
        <sz val="11"/>
        <rFont val="Arial"/>
        <family val="2"/>
        <charset val="1"/>
      </rPr>
      <t xml:space="preserve">Life expectancy of the action</t>
    </r>
    <r>
      <rPr>
        <sz val="11"/>
        <rFont val="Arial"/>
        <family val="2"/>
        <charset val="1"/>
      </rPr>
      <t xml:space="preserve"> [years]</t>
    </r>
  </si>
  <si>
    <r>
      <rPr>
        <u val="double"/>
        <sz val="11"/>
        <rFont val="Arial"/>
        <family val="2"/>
        <charset val="1"/>
      </rPr>
      <t xml:space="preserve">Discount rate applied</t>
    </r>
    <r>
      <rPr>
        <sz val="11"/>
        <rFont val="Arial"/>
        <family val="2"/>
        <charset val="1"/>
      </rPr>
      <t xml:space="preserve"> [%]</t>
    </r>
  </si>
  <si>
    <t xml:space="preserve">First year of investment</t>
  </si>
  <si>
    <t xml:space="preserve">                 </t>
  </si>
  <si>
    <t xml:space="preserve">Financial savings (F)</t>
  </si>
  <si>
    <t xml:space="preserve">Investment costs</t>
  </si>
  <si>
    <t xml:space="preserve">Additional costs</t>
  </si>
  <si>
    <t xml:space="preserve">Net cash flow  </t>
  </si>
  <si>
    <t xml:space="preserve">Cumulative cash flow</t>
  </si>
  <si>
    <t xml:space="preserve">Discounted cash flow</t>
  </si>
  <si>
    <t xml:space="preserve">Cumulative discounted cash flow</t>
  </si>
  <si>
    <t xml:space="preserve">Year</t>
  </si>
  <si>
    <t xml:space="preserve">(Months)</t>
  </si>
  <si>
    <t xml:space="preserve">Payback period</t>
  </si>
  <si>
    <t xml:space="preserve">Discounted payback period</t>
  </si>
  <si>
    <t xml:space="preserve">PV of Financial savings</t>
  </si>
  <si>
    <t xml:space="preserve">NPV of investment</t>
  </si>
  <si>
    <t xml:space="preserve">Discounted Payback period</t>
  </si>
  <si>
    <t xml:space="preserve">months</t>
  </si>
  <si>
    <t xml:space="preserve">Return on Investment (ROI)</t>
  </si>
  <si>
    <t xml:space="preserve">ESCO involved?</t>
  </si>
  <si>
    <t xml:space="preserve">Categories</t>
  </si>
  <si>
    <t xml:space="preserve">BoE</t>
  </si>
  <si>
    <t xml:space="preserve">ê</t>
  </si>
  <si>
    <t xml:space="preserve">C1</t>
  </si>
  <si>
    <t xml:space="preserve">C2</t>
  </si>
  <si>
    <t xml:space="preserve">Covenant Territorial Coordiantor</t>
  </si>
  <si>
    <t xml:space="preserve">C3</t>
  </si>
  <si>
    <t xml:space="preserve">Other (national, regional,…)</t>
  </si>
  <si>
    <t xml:space="preserve">C4</t>
  </si>
  <si>
    <t xml:space="preserve">Not possible to say</t>
  </si>
  <si>
    <t xml:space="preserve">Drop-down menus</t>
  </si>
  <si>
    <t xml:space="preserve">Risks &amp; Vulnerabilities</t>
  </si>
  <si>
    <t xml:space="preserve">Level of involvement</t>
  </si>
  <si>
    <t xml:space="preserve">Hazard risk level</t>
  </si>
  <si>
    <t xml:space="preserve">Expected change</t>
  </si>
  <si>
    <t xml:space="preserve">Impact level</t>
  </si>
  <si>
    <t xml:space="preserve">Occurrence likelihood</t>
  </si>
  <si>
    <t xml:space="preserve">Sectors</t>
  </si>
  <si>
    <t xml:space="preserve">Implementation Status</t>
  </si>
  <si>
    <t xml:space="preserve">Unlikely</t>
  </si>
  <si>
    <t xml:space="preserve">Current</t>
  </si>
  <si>
    <t xml:space="preserve">Medium</t>
  </si>
  <si>
    <t xml:space="preserve">Decrease</t>
  </si>
  <si>
    <t xml:space="preserve">Possible</t>
  </si>
  <si>
    <t xml:space="preserve">Short-term</t>
  </si>
  <si>
    <t xml:space="preserve">Likely</t>
  </si>
  <si>
    <t xml:space="preserve">Medium-term</t>
  </si>
  <si>
    <t xml:space="preserve">Not Known</t>
  </si>
  <si>
    <t xml:space="preserve">Intensity</t>
  </si>
  <si>
    <t xml:space="preserve">Little</t>
  </si>
  <si>
    <t xml:space="preserve">Yes/No Questions</t>
  </si>
  <si>
    <t xml:space="preserve">Key Action</t>
  </si>
  <si>
    <t xml:space="preserve">Fair</t>
  </si>
  <si>
    <t xml:space="preserve">Strong</t>
  </si>
  <si>
    <t xml:space="preserve">√</t>
  </si>
  <si>
    <t xml:space="preserve">☼</t>
  </si>
  <si>
    <t xml:space="preserve">×</t>
  </si>
  <si>
    <t xml:space="preserve">English</t>
  </si>
  <si>
    <t xml:space="preserve">National Language</t>
  </si>
  <si>
    <t xml:space="preserve">Timeframe (without "not known")</t>
  </si>
  <si>
    <t xml:space="preserve">Reduction type</t>
  </si>
  <si>
    <t xml:space="preserve">x</t>
  </si>
  <si>
    <t xml:space="preserve">Time period - Start</t>
  </si>
  <si>
    <t xml:space="preserve">Time period - Final</t>
  </si>
  <si>
    <t xml:space="preserve">Long term target year</t>
  </si>
  <si>
    <t xml:space="preserve">absolute</t>
  </si>
  <si>
    <t xml:space="preserve">per capita</t>
  </si>
  <si>
    <t xml:space="preserve">Status of implementation</t>
  </si>
  <si>
    <t xml:space="preserve">New</t>
  </si>
  <si>
    <t xml:space="preserve">Option</t>
  </si>
  <si>
    <t xml:space="preserve">MEI 1 (option 2)</t>
  </si>
  <si>
    <t xml:space="preserve">MEI 2 (option 2)</t>
  </si>
  <si>
    <t xml:space="preserve">MEI 3 (option 2)</t>
  </si>
  <si>
    <t xml:space="preserve">BAU (option 3)</t>
  </si>
  <si>
    <t xml:space="preserve">Base year 2020</t>
  </si>
  <si>
    <t xml:space="preserve">Base year 2030</t>
  </si>
  <si>
    <t xml:space="preserve">Base year other</t>
  </si>
  <si>
    <t xml:space="preserve">Time period</t>
  </si>
  <si>
    <t xml:space="preserve">Day</t>
  </si>
  <si>
    <t xml:space="preserve">Month</t>
  </si>
  <si>
    <t xml:space="preserve">January</t>
  </si>
  <si>
    <t xml:space="preserve">February</t>
  </si>
  <si>
    <t xml:space="preserve">March</t>
  </si>
  <si>
    <t xml:space="preserve">April</t>
  </si>
  <si>
    <t xml:space="preserve">May</t>
  </si>
  <si>
    <t xml:space="preserve">June</t>
  </si>
  <si>
    <t xml:space="preserve">July</t>
  </si>
  <si>
    <t xml:space="preserve">August</t>
  </si>
  <si>
    <t xml:space="preserve">September</t>
  </si>
  <si>
    <t xml:space="preserve">October</t>
  </si>
  <si>
    <t xml:space="preserve">November</t>
  </si>
  <si>
    <t xml:space="preserve">December</t>
  </si>
  <si>
    <t xml:space="preserve">BAU 2030</t>
  </si>
  <si>
    <t xml:space="preserve">BAU</t>
  </si>
  <si>
    <t xml:space="preserve">Monitoring emission year</t>
  </si>
  <si>
    <t xml:space="preserve">Baseline emission year</t>
  </si>
  <si>
    <t xml:space="preserve">Barriers Implementation</t>
  </si>
  <si>
    <t xml:space="preserve">AC</t>
  </si>
  <si>
    <t xml:space="preserve">Physical &amp; environmnetal</t>
  </si>
  <si>
    <t xml:space="preserve">Technological</t>
  </si>
</sst>
</file>

<file path=xl/styles.xml><?xml version="1.0" encoding="utf-8"?>
<styleSheet xmlns="http://schemas.openxmlformats.org/spreadsheetml/2006/main">
  <numFmts count="16">
    <numFmt numFmtId="164" formatCode="General"/>
    <numFmt numFmtId="165" formatCode="@"/>
    <numFmt numFmtId="166" formatCode="0\ %"/>
    <numFmt numFmtId="167" formatCode="General"/>
    <numFmt numFmtId="168" formatCode="#,##0.00"/>
    <numFmt numFmtId="169" formatCode="0.000"/>
    <numFmt numFmtId="170" formatCode="0"/>
    <numFmt numFmtId="171" formatCode="_-* #,##0.00\ _€_-;\-* #,##0.00\ _€_-;_-* \-??\ _€_-;_-@_-"/>
    <numFmt numFmtId="172" formatCode="_ * #,##0_ ;_ * \-#,##0_ ;_ * \-??_ ;_ @_ "/>
    <numFmt numFmtId="173" formatCode="0.0"/>
    <numFmt numFmtId="174" formatCode="0%"/>
    <numFmt numFmtId="175" formatCode="0.00"/>
    <numFmt numFmtId="176" formatCode="0_ ;\-0\ "/>
    <numFmt numFmtId="177" formatCode="#,##0.00_ ;\-#,##0.00\ "/>
    <numFmt numFmtId="178" formatCode="&quot;€ &quot;#,##0;[RED]&quot;€ -&quot;#,##0"/>
    <numFmt numFmtId="179" formatCode="\€#,##0.00;[RED]&quot;-€&quot;#,##0.00"/>
  </numFmts>
  <fonts count="239">
    <font>
      <sz val="11"/>
      <color rgb="FF181716"/>
      <name val="Arial"/>
      <family val="2"/>
      <charset val="1"/>
    </font>
    <font>
      <sz val="10"/>
      <name val="Arial"/>
      <family val="0"/>
    </font>
    <font>
      <sz val="10"/>
      <name val="Arial"/>
      <family val="0"/>
    </font>
    <font>
      <sz val="10"/>
      <name val="Arial"/>
      <family val="0"/>
    </font>
    <font>
      <sz val="11"/>
      <color rgb="FF000000"/>
      <name val="Calibri"/>
      <family val="2"/>
      <charset val="1"/>
    </font>
    <font>
      <sz val="11"/>
      <color rgb="FFFFFFFF"/>
      <name val="Calibri"/>
      <family val="2"/>
      <charset val="1"/>
    </font>
    <font>
      <b val="true"/>
      <sz val="9"/>
      <color rgb="FFFFFFFF"/>
      <name val="Arial"/>
      <family val="2"/>
      <charset val="1"/>
    </font>
    <font>
      <sz val="11"/>
      <color rgb="FF006411"/>
      <name val="Calibri"/>
      <family val="2"/>
      <charset val="1"/>
    </font>
    <font>
      <b val="true"/>
      <sz val="11"/>
      <color rgb="FFFFFFFF"/>
      <name val="Calibri"/>
      <family val="2"/>
      <charset val="1"/>
    </font>
    <font>
      <sz val="11"/>
      <color rgb="FFFF9900"/>
      <name val="Calibri"/>
      <family val="2"/>
      <charset val="1"/>
    </font>
    <font>
      <b val="true"/>
      <sz val="11"/>
      <color rgb="FFFF9900"/>
      <name val="Calibri"/>
      <family val="2"/>
      <charset val="1"/>
    </font>
    <font>
      <b val="true"/>
      <sz val="11"/>
      <color rgb="FF003366"/>
      <name val="Calibri"/>
      <family val="2"/>
      <charset val="1"/>
    </font>
    <font>
      <sz val="11"/>
      <color rgb="FF333399"/>
      <name val="Calibri"/>
      <family val="2"/>
      <charset val="1"/>
    </font>
    <font>
      <u val="single"/>
      <sz val="10"/>
      <color rgb="FF009999"/>
      <name val="Tahoma"/>
      <family val="2"/>
      <charset val="1"/>
    </font>
    <font>
      <u val="single"/>
      <sz val="10"/>
      <color rgb="FF0000D4"/>
      <name val="Arial"/>
      <family val="2"/>
      <charset val="1"/>
    </font>
    <font>
      <sz val="11"/>
      <color rgb="FF4600A5"/>
      <name val="Calibri"/>
      <family val="2"/>
      <charset val="1"/>
    </font>
    <font>
      <sz val="9"/>
      <color rgb="FF181716"/>
      <name val="Arial"/>
      <family val="2"/>
      <charset val="1"/>
    </font>
    <font>
      <sz val="11"/>
      <color rgb="FF009999"/>
      <name val="Calibri"/>
      <family val="2"/>
      <charset val="1"/>
    </font>
    <font>
      <sz val="10"/>
      <name val="Arial"/>
      <family val="2"/>
      <charset val="1"/>
    </font>
    <font>
      <b val="true"/>
      <sz val="11"/>
      <color rgb="FF333333"/>
      <name val="Calibri"/>
      <family val="2"/>
      <charset val="1"/>
    </font>
    <font>
      <b val="true"/>
      <sz val="11"/>
      <color rgb="FF00883B"/>
      <name val="Arial"/>
      <family val="2"/>
      <charset val="1"/>
    </font>
    <font>
      <sz val="11"/>
      <color rgb="FFDD0806"/>
      <name val="Calibri"/>
      <family val="2"/>
      <charset val="1"/>
    </font>
    <font>
      <i val="true"/>
      <sz val="11"/>
      <color rgb="FF808080"/>
      <name val="Calibri"/>
      <family val="2"/>
      <charset val="1"/>
    </font>
    <font>
      <b val="true"/>
      <sz val="18"/>
      <color rgb="FF003366"/>
      <name val="Cambria"/>
      <family val="2"/>
      <charset val="1"/>
    </font>
    <font>
      <b val="true"/>
      <sz val="15"/>
      <color rgb="FF003366"/>
      <name val="Calibri"/>
      <family val="2"/>
      <charset val="1"/>
    </font>
    <font>
      <b val="true"/>
      <sz val="13"/>
      <color rgb="FF003366"/>
      <name val="Calibri"/>
      <family val="2"/>
      <charset val="1"/>
    </font>
    <font>
      <b val="true"/>
      <sz val="10"/>
      <name val="Arial"/>
      <family val="2"/>
      <charset val="1"/>
    </font>
    <font>
      <b val="true"/>
      <sz val="24"/>
      <color rgb="FFFFFFFF"/>
      <name val="Arial"/>
      <family val="2"/>
      <charset val="1"/>
    </font>
    <font>
      <sz val="22"/>
      <color rgb="FF003068"/>
      <name val="Arial"/>
      <family val="2"/>
      <charset val="1"/>
    </font>
    <font>
      <i val="true"/>
      <sz val="22"/>
      <color rgb="FF003068"/>
      <name val="Arial"/>
      <family val="2"/>
      <charset val="1"/>
    </font>
    <font>
      <sz val="10"/>
      <color rgb="FF003068"/>
      <name val="Arial"/>
      <family val="2"/>
      <charset val="238"/>
    </font>
    <font>
      <sz val="22"/>
      <color rgb="FFFF0000"/>
      <name val="Arial"/>
      <family val="2"/>
      <charset val="1"/>
    </font>
    <font>
      <b val="true"/>
      <sz val="10"/>
      <color rgb="FF003068"/>
      <name val="Arial"/>
      <family val="2"/>
      <charset val="1"/>
    </font>
    <font>
      <b val="true"/>
      <sz val="10"/>
      <color rgb="FFFFFFFF"/>
      <name val="Tahoma"/>
      <family val="2"/>
      <charset val="1"/>
    </font>
    <font>
      <b val="true"/>
      <sz val="12"/>
      <color rgb="FFFFFFFF"/>
      <name val="Arial"/>
      <family val="2"/>
      <charset val="1"/>
    </font>
    <font>
      <sz val="12"/>
      <name val="Arial"/>
      <family val="2"/>
      <charset val="1"/>
    </font>
    <font>
      <sz val="11"/>
      <name val="Arial"/>
      <family val="2"/>
      <charset val="1"/>
    </font>
    <font>
      <u val="double"/>
      <sz val="11"/>
      <name val="Arial"/>
      <family val="2"/>
      <charset val="1"/>
    </font>
    <font>
      <sz val="8"/>
      <color rgb="FF6D6864"/>
      <name val="Arial"/>
      <family val="2"/>
      <charset val="1"/>
    </font>
    <font>
      <b val="true"/>
      <sz val="10"/>
      <color rgb="FFFFFFFF"/>
      <name val="Arial"/>
      <family val="2"/>
      <charset val="1"/>
    </font>
    <font>
      <b val="true"/>
      <u val="double"/>
      <sz val="10"/>
      <name val="Arial"/>
      <family val="2"/>
      <charset val="1"/>
    </font>
    <font>
      <b val="true"/>
      <u val="double"/>
      <vertAlign val="subscript"/>
      <sz val="10"/>
      <name val="Arial"/>
      <family val="2"/>
      <charset val="1"/>
    </font>
    <font>
      <b val="true"/>
      <sz val="11"/>
      <color rgb="FF808080"/>
      <name val="Webdings"/>
      <family val="1"/>
      <charset val="2"/>
    </font>
    <font>
      <b val="true"/>
      <sz val="11"/>
      <color rgb="FF808080"/>
      <name val="Arial"/>
      <family val="2"/>
      <charset val="1"/>
    </font>
    <font>
      <b val="true"/>
      <sz val="9"/>
      <color rgb="FF808080"/>
      <name val="Arial"/>
      <family val="2"/>
      <charset val="1"/>
    </font>
    <font>
      <b val="true"/>
      <i val="true"/>
      <sz val="10"/>
      <name val="Arial"/>
      <family val="2"/>
      <charset val="1"/>
    </font>
    <font>
      <sz val="9"/>
      <name val="Arial"/>
      <family val="2"/>
      <charset val="1"/>
    </font>
    <font>
      <b val="true"/>
      <sz val="9"/>
      <color rgb="FFA6A6A6"/>
      <name val="Arial"/>
      <family val="2"/>
      <charset val="1"/>
    </font>
    <font>
      <b val="true"/>
      <sz val="9"/>
      <color rgb="FF009999"/>
      <name val="Arial"/>
      <family val="2"/>
      <charset val="1"/>
    </font>
    <font>
      <b val="true"/>
      <sz val="9"/>
      <name val="Arial"/>
      <family val="2"/>
      <charset val="1"/>
    </font>
    <font>
      <sz val="8"/>
      <name val="Arial"/>
      <family val="2"/>
      <charset val="1"/>
    </font>
    <font>
      <i val="true"/>
      <sz val="10"/>
      <name val="Arial"/>
      <family val="2"/>
      <charset val="1"/>
    </font>
    <font>
      <b val="true"/>
      <sz val="12"/>
      <name val="Arial"/>
      <family val="2"/>
      <charset val="1"/>
    </font>
    <font>
      <b val="true"/>
      <sz val="12"/>
      <color rgb="FFFF0000"/>
      <name val="Arial"/>
      <family val="2"/>
      <charset val="1"/>
    </font>
    <font>
      <b val="true"/>
      <sz val="12"/>
      <color rgb="FF0066CC"/>
      <name val="Arial"/>
      <family val="2"/>
      <charset val="1"/>
    </font>
    <font>
      <b val="true"/>
      <sz val="11"/>
      <color rgb="FF181716"/>
      <name val="Arial"/>
      <family val="2"/>
      <charset val="1"/>
    </font>
    <font>
      <b val="true"/>
      <sz val="10"/>
      <color rgb="FF0066CC"/>
      <name val="Arial"/>
      <family val="2"/>
      <charset val="1"/>
    </font>
    <font>
      <b val="true"/>
      <sz val="10"/>
      <color rgb="FF808080"/>
      <name val="Arial"/>
      <family val="2"/>
      <charset val="1"/>
    </font>
    <font>
      <b val="true"/>
      <sz val="11"/>
      <name val="Arial"/>
      <family val="2"/>
      <charset val="1"/>
    </font>
    <font>
      <b val="true"/>
      <sz val="12"/>
      <color rgb="FF33CCCC"/>
      <name val="Arial"/>
      <family val="2"/>
      <charset val="1"/>
    </font>
    <font>
      <b val="true"/>
      <sz val="11"/>
      <color rgb="FF33CCCC"/>
      <name val="Arial"/>
      <family val="2"/>
      <charset val="1"/>
    </font>
    <font>
      <b val="true"/>
      <sz val="10"/>
      <color rgb="FF908B86"/>
      <name val="Arial"/>
      <family val="2"/>
      <charset val="1"/>
    </font>
    <font>
      <b val="true"/>
      <sz val="10"/>
      <color rgb="FF808080"/>
      <name val="Webdings"/>
      <family val="1"/>
      <charset val="2"/>
    </font>
    <font>
      <b val="true"/>
      <sz val="10"/>
      <color rgb="FFFF0000"/>
      <name val="Arial"/>
      <family val="2"/>
      <charset val="1"/>
    </font>
    <font>
      <i val="true"/>
      <sz val="10"/>
      <color rgb="FF646464"/>
      <name val="Arial"/>
      <family val="2"/>
      <charset val="1"/>
    </font>
    <font>
      <sz val="24"/>
      <name val="Arial"/>
      <family val="2"/>
      <charset val="1"/>
    </font>
    <font>
      <b val="true"/>
      <sz val="12"/>
      <color rgb="FF808080"/>
      <name val="Arial"/>
      <family val="2"/>
      <charset val="1"/>
    </font>
    <font>
      <sz val="11"/>
      <color rgb="FF808080"/>
      <name val="Arial"/>
      <family val="2"/>
      <charset val="1"/>
    </font>
    <font>
      <b val="true"/>
      <sz val="11"/>
      <color rgb="FFFFFFFF"/>
      <name val="Arial"/>
      <family val="2"/>
      <charset val="1"/>
    </font>
    <font>
      <strike val="true"/>
      <sz val="11"/>
      <name val="Arial"/>
      <family val="2"/>
      <charset val="1"/>
    </font>
    <font>
      <b val="true"/>
      <sz val="11"/>
      <color rgb="FF0066CC"/>
      <name val="Arial"/>
      <family val="2"/>
      <charset val="1"/>
    </font>
    <font>
      <strike val="true"/>
      <sz val="11"/>
      <color rgb="FF3366FF"/>
      <name val="Arial"/>
      <family val="2"/>
      <charset val="1"/>
    </font>
    <font>
      <i val="true"/>
      <sz val="11"/>
      <color rgb="FF808080"/>
      <name val="Arial"/>
      <family val="2"/>
      <charset val="1"/>
    </font>
    <font>
      <b val="true"/>
      <sz val="11"/>
      <color rgb="FFFF0000"/>
      <name val="Arial"/>
      <family val="2"/>
      <charset val="1"/>
    </font>
    <font>
      <vertAlign val="subscript"/>
      <sz val="11"/>
      <name val="Arial"/>
      <family val="2"/>
      <charset val="1"/>
    </font>
    <font>
      <sz val="11"/>
      <color rgb="FFFF0000"/>
      <name val="Arial"/>
      <family val="2"/>
      <charset val="1"/>
    </font>
    <font>
      <i val="true"/>
      <sz val="11"/>
      <color rgb="FFFF0000"/>
      <name val="Arial"/>
      <family val="2"/>
      <charset val="1"/>
    </font>
    <font>
      <i val="true"/>
      <sz val="11"/>
      <name val="Arial"/>
      <family val="2"/>
      <charset val="1"/>
    </font>
    <font>
      <sz val="11"/>
      <color rgb="FFDD0806"/>
      <name val="Arial"/>
      <family val="2"/>
      <charset val="1"/>
    </font>
    <font>
      <strike val="true"/>
      <sz val="11"/>
      <color rgb="FFFF0000"/>
      <name val="Arial"/>
      <family val="2"/>
      <charset val="1"/>
    </font>
    <font>
      <sz val="10"/>
      <color rgb="FFFF0000"/>
      <name val="Arial"/>
      <family val="2"/>
      <charset val="1"/>
    </font>
    <font>
      <sz val="11"/>
      <color rgb="FFFFFFFF"/>
      <name val="Arial"/>
      <family val="2"/>
      <charset val="1"/>
    </font>
    <font>
      <u val="double"/>
      <sz val="10"/>
      <name val="Arial"/>
      <family val="2"/>
      <charset val="1"/>
    </font>
    <font>
      <b val="true"/>
      <sz val="10"/>
      <color rgb="FF181716"/>
      <name val="Arial"/>
      <family val="2"/>
      <charset val="1"/>
    </font>
    <font>
      <sz val="7.5"/>
      <color rgb="FF808080"/>
      <name val="Arial"/>
      <family val="2"/>
      <charset val="1"/>
    </font>
    <font>
      <b val="true"/>
      <i val="true"/>
      <sz val="10"/>
      <color rgb="FFFFFFFF"/>
      <name val="Arial"/>
      <family val="2"/>
      <charset val="1"/>
    </font>
    <font>
      <b val="true"/>
      <i val="true"/>
      <sz val="11"/>
      <color rgb="FF808080"/>
      <name val="Arial"/>
      <family val="2"/>
      <charset val="1"/>
    </font>
    <font>
      <i val="true"/>
      <u val="double"/>
      <sz val="9"/>
      <name val="Arial"/>
      <family val="2"/>
      <charset val="1"/>
    </font>
    <font>
      <b val="true"/>
      <i val="true"/>
      <sz val="11"/>
      <color rgb="FFFF00FF"/>
      <name val="Arial"/>
      <family val="2"/>
      <charset val="1"/>
    </font>
    <font>
      <b val="true"/>
      <sz val="11"/>
      <color rgb="FF00B050"/>
      <name val="Arial"/>
      <family val="2"/>
      <charset val="1"/>
    </font>
    <font>
      <b val="true"/>
      <vertAlign val="subscript"/>
      <sz val="10"/>
      <color rgb="FFFFFFFF"/>
      <name val="Arial"/>
      <family val="2"/>
      <charset val="1"/>
    </font>
    <font>
      <b val="true"/>
      <vertAlign val="subscript"/>
      <sz val="11"/>
      <name val="Arial"/>
      <family val="2"/>
      <charset val="1"/>
    </font>
    <font>
      <b val="true"/>
      <u val="single"/>
      <sz val="10"/>
      <color rgb="FF808080"/>
      <name val="Tahoma"/>
      <family val="2"/>
      <charset val="1"/>
    </font>
    <font>
      <b val="true"/>
      <u val="double"/>
      <sz val="11"/>
      <color rgb="FFFFFFFF"/>
      <name val="Arial"/>
      <family val="2"/>
      <charset val="1"/>
    </font>
    <font>
      <sz val="11"/>
      <color rgb="FFF2F2F2"/>
      <name val="Arial"/>
      <family val="2"/>
      <charset val="1"/>
    </font>
    <font>
      <i val="true"/>
      <sz val="10"/>
      <color rgb="FFFF0000"/>
      <name val="Arial"/>
      <family val="2"/>
      <charset val="1"/>
    </font>
    <font>
      <b val="true"/>
      <i val="true"/>
      <sz val="11"/>
      <color rgb="FFF2F2F2"/>
      <name val="Arial"/>
      <family val="2"/>
      <charset val="1"/>
    </font>
    <font>
      <b val="true"/>
      <vertAlign val="subscript"/>
      <sz val="10"/>
      <name val="Arial"/>
      <family val="2"/>
      <charset val="1"/>
    </font>
    <font>
      <b val="true"/>
      <u val="single"/>
      <sz val="10"/>
      <color rgb="FF808080"/>
      <name val="Arial"/>
      <family val="2"/>
      <charset val="1"/>
    </font>
    <font>
      <u val="single"/>
      <sz val="10"/>
      <color rgb="FF808080"/>
      <name val="Arial"/>
      <family val="2"/>
      <charset val="1"/>
    </font>
    <font>
      <b val="true"/>
      <u val="double"/>
      <sz val="11"/>
      <name val="Arial"/>
      <family val="2"/>
      <charset val="1"/>
    </font>
    <font>
      <sz val="10"/>
      <color rgb="FF181716"/>
      <name val="Arial"/>
      <family val="2"/>
      <charset val="1"/>
    </font>
    <font>
      <sz val="11"/>
      <color rgb="FF959595"/>
      <name val="Arial"/>
      <family val="2"/>
      <charset val="1"/>
    </font>
    <font>
      <b val="true"/>
      <sz val="14"/>
      <color rgb="FFFFFFFF"/>
      <name val="Arial"/>
      <family val="2"/>
      <charset val="1"/>
    </font>
    <font>
      <b val="true"/>
      <sz val="12"/>
      <color rgb="FFA6A6A6"/>
      <name val="Arial"/>
      <family val="2"/>
      <charset val="1"/>
    </font>
    <font>
      <b val="true"/>
      <sz val="12"/>
      <color rgb="FFC00000"/>
      <name val="Arial"/>
      <family val="2"/>
      <charset val="1"/>
    </font>
    <font>
      <b val="true"/>
      <i val="true"/>
      <sz val="12"/>
      <color rgb="FFC00000"/>
      <name val="Arial"/>
      <family val="2"/>
      <charset val="1"/>
    </font>
    <font>
      <sz val="12"/>
      <color rgb="FFA6A6A6"/>
      <name val="Arial"/>
      <family val="2"/>
      <charset val="1"/>
    </font>
    <font>
      <sz val="10"/>
      <color rgb="FF55514D"/>
      <name val="Webdings"/>
      <family val="1"/>
      <charset val="2"/>
    </font>
    <font>
      <sz val="10"/>
      <color rgb="FF55514D"/>
      <name val="Arial"/>
      <family val="2"/>
      <charset val="1"/>
    </font>
    <font>
      <sz val="10"/>
      <color rgb="FF808080"/>
      <name val="Arial"/>
      <family val="2"/>
      <charset val="1"/>
    </font>
    <font>
      <b val="true"/>
      <sz val="12"/>
      <color rgb="FF003068"/>
      <name val="Arial"/>
      <family val="2"/>
      <charset val="1"/>
    </font>
    <font>
      <b val="true"/>
      <u val="double"/>
      <sz val="10"/>
      <color rgb="FFFFFFFF"/>
      <name val="Arial"/>
      <family val="2"/>
      <charset val="1"/>
    </font>
    <font>
      <i val="true"/>
      <sz val="9"/>
      <color rgb="FFFF0000"/>
      <name val="Arial"/>
      <family val="2"/>
      <charset val="1"/>
    </font>
    <font>
      <b val="true"/>
      <sz val="10"/>
      <color rgb="FF55514D"/>
      <name val="Arial"/>
      <family val="2"/>
      <charset val="1"/>
    </font>
    <font>
      <sz val="11"/>
      <color rgb="FF55514D"/>
      <name val="Arial"/>
      <family val="2"/>
      <charset val="1"/>
    </font>
    <font>
      <b val="true"/>
      <sz val="9"/>
      <color rgb="FF55514D"/>
      <name val="Arial"/>
      <family val="2"/>
      <charset val="1"/>
    </font>
    <font>
      <sz val="9"/>
      <color rgb="FF55514D"/>
      <name val="Arial"/>
      <family val="2"/>
      <charset val="1"/>
    </font>
    <font>
      <b val="true"/>
      <u val="single"/>
      <sz val="10"/>
      <name val="Arial"/>
      <family val="2"/>
      <charset val="1"/>
    </font>
    <font>
      <b val="true"/>
      <u val="single"/>
      <sz val="10"/>
      <color rgb="FF181716"/>
      <name val="Arial"/>
      <family val="2"/>
      <charset val="1"/>
    </font>
    <font>
      <u val="single"/>
      <sz val="10"/>
      <name val="Arial"/>
      <family val="2"/>
      <charset val="1"/>
    </font>
    <font>
      <i val="true"/>
      <sz val="10"/>
      <color rgb="FF55514D"/>
      <name val="Arial"/>
      <family val="2"/>
      <charset val="1"/>
    </font>
    <font>
      <sz val="11"/>
      <color rgb="FF808080"/>
      <name val="Webdings"/>
      <family val="1"/>
      <charset val="2"/>
    </font>
    <font>
      <b val="true"/>
      <i val="true"/>
      <sz val="10"/>
      <color rgb="FF55514D"/>
      <name val="Arial"/>
      <family val="2"/>
      <charset val="1"/>
    </font>
    <font>
      <sz val="9"/>
      <color rgb="FF55514D"/>
      <name val="Webdings"/>
      <family val="1"/>
      <charset val="2"/>
    </font>
    <font>
      <sz val="10"/>
      <color rgb="FF908B86"/>
      <name val="Arial"/>
      <family val="2"/>
      <charset val="1"/>
    </font>
    <font>
      <sz val="11"/>
      <color rgb="FF969696"/>
      <name val="Arial"/>
      <family val="2"/>
      <charset val="1"/>
    </font>
    <font>
      <sz val="10"/>
      <color rgb="FFFFFFFF"/>
      <name val="Arial"/>
      <family val="2"/>
      <charset val="1"/>
    </font>
    <font>
      <b val="true"/>
      <sz val="10"/>
      <color rgb="FFA6A6A6"/>
      <name val="Webdings"/>
      <family val="1"/>
      <charset val="2"/>
    </font>
    <font>
      <b val="true"/>
      <sz val="10"/>
      <color rgb="FFA6A6A6"/>
      <name val="Arial"/>
      <family val="2"/>
      <charset val="1"/>
    </font>
    <font>
      <b val="true"/>
      <sz val="10"/>
      <color rgb="FF969696"/>
      <name val="Webdings"/>
      <family val="1"/>
      <charset val="2"/>
    </font>
    <font>
      <b val="true"/>
      <sz val="9"/>
      <color rgb="FFDD0806"/>
      <name val="Arial"/>
      <family val="2"/>
      <charset val="1"/>
    </font>
    <font>
      <b val="true"/>
      <sz val="9"/>
      <color rgb="FF969696"/>
      <name val="Arial"/>
      <family val="2"/>
      <charset val="1"/>
    </font>
    <font>
      <sz val="9"/>
      <color rgb="FF808080"/>
      <name val="Arial"/>
      <family val="2"/>
      <charset val="1"/>
    </font>
    <font>
      <b val="true"/>
      <sz val="12"/>
      <color rgb="FF006AB3"/>
      <name val="Arial"/>
      <family val="2"/>
      <charset val="1"/>
    </font>
    <font>
      <b val="true"/>
      <i val="true"/>
      <sz val="12"/>
      <color rgb="FF908B86"/>
      <name val="Arial"/>
      <family val="2"/>
      <charset val="1"/>
    </font>
    <font>
      <b val="true"/>
      <sz val="12"/>
      <color rgb="FFF8F8F8"/>
      <name val="Arial"/>
      <family val="2"/>
      <charset val="1"/>
    </font>
    <font>
      <b val="true"/>
      <sz val="24"/>
      <name val="Arial"/>
      <family val="2"/>
      <charset val="1"/>
    </font>
    <font>
      <b val="true"/>
      <sz val="10"/>
      <color rgb="FF0000FF"/>
      <name val="Tahoma"/>
      <family val="2"/>
      <charset val="1"/>
    </font>
    <font>
      <b val="true"/>
      <u val="double"/>
      <sz val="12"/>
      <color rgb="FFFFFFFF"/>
      <name val="Arial"/>
      <family val="2"/>
      <charset val="1"/>
    </font>
    <font>
      <b val="true"/>
      <u val="double"/>
      <sz val="12"/>
      <name val="Arial"/>
      <family val="2"/>
      <charset val="1"/>
    </font>
    <font>
      <sz val="8"/>
      <color rgb="FF808080"/>
      <name val="Arial"/>
      <family val="2"/>
      <charset val="1"/>
    </font>
    <font>
      <u val="double"/>
      <sz val="9"/>
      <name val="Arial"/>
      <family val="2"/>
      <charset val="1"/>
    </font>
    <font>
      <sz val="9"/>
      <color rgb="FF808080"/>
      <name val="Webdings"/>
      <family val="1"/>
      <charset val="2"/>
    </font>
    <font>
      <vertAlign val="subscript"/>
      <sz val="9"/>
      <name val="Arial"/>
      <family val="2"/>
      <charset val="1"/>
    </font>
    <font>
      <sz val="10"/>
      <name val="Calibri"/>
      <family val="2"/>
      <charset val="1"/>
    </font>
    <font>
      <sz val="10"/>
      <color rgb="FF0000FF"/>
      <name val="Arial"/>
      <family val="2"/>
      <charset val="1"/>
    </font>
    <font>
      <b val="true"/>
      <sz val="14"/>
      <color rgb="FF0000FF"/>
      <name val="Arial"/>
      <family val="2"/>
      <charset val="1"/>
    </font>
    <font>
      <b val="true"/>
      <sz val="12"/>
      <color rgb="FF0000FF"/>
      <name val="Arial"/>
      <family val="2"/>
      <charset val="1"/>
    </font>
    <font>
      <b val="true"/>
      <sz val="9"/>
      <color rgb="FFC00000"/>
      <name val="Arial"/>
      <family val="2"/>
      <charset val="1"/>
    </font>
    <font>
      <i val="true"/>
      <sz val="10"/>
      <color rgb="FF959595"/>
      <name val="Arial"/>
      <family val="2"/>
      <charset val="1"/>
    </font>
    <font>
      <i val="true"/>
      <sz val="9"/>
      <color rgb="FF908B86"/>
      <name val="Arial"/>
      <family val="2"/>
      <charset val="1"/>
    </font>
    <font>
      <sz val="9"/>
      <color rgb="FF908B86"/>
      <name val="Arial"/>
      <family val="2"/>
      <charset val="1"/>
    </font>
    <font>
      <sz val="10"/>
      <color rgb="FF959595"/>
      <name val="Arial"/>
      <family val="2"/>
      <charset val="1"/>
    </font>
    <font>
      <sz val="10"/>
      <color rgb="FFE6E899"/>
      <name val="Arial"/>
      <family val="2"/>
      <charset val="1"/>
    </font>
    <font>
      <sz val="10"/>
      <color rgb="FF003300"/>
      <name val="Arial"/>
      <family val="2"/>
    </font>
    <font>
      <sz val="7.55"/>
      <color rgb="FF003300"/>
      <name val="Arial"/>
      <family val="2"/>
    </font>
    <font>
      <sz val="9"/>
      <color rgb="FF003300"/>
      <name val="Arial"/>
      <family val="2"/>
    </font>
    <font>
      <b val="true"/>
      <sz val="9"/>
      <color rgb="FF000000"/>
      <name val="Arial"/>
      <family val="2"/>
    </font>
    <font>
      <b val="true"/>
      <sz val="10"/>
      <color rgb="FF000000"/>
      <name val="Arial"/>
      <family val="2"/>
    </font>
    <font>
      <sz val="9"/>
      <color rgb="FF000000"/>
      <name val="Arial"/>
      <family val="2"/>
    </font>
    <font>
      <sz val="11"/>
      <color rgb="FF969696"/>
      <name val="Webdings"/>
      <family val="1"/>
      <charset val="2"/>
    </font>
    <font>
      <sz val="8"/>
      <color rgb="FF969696"/>
      <name val="Arial"/>
      <family val="2"/>
      <charset val="1"/>
    </font>
    <font>
      <sz val="8"/>
      <color rgb="FF181716"/>
      <name val="Arial"/>
      <family val="2"/>
      <charset val="1"/>
    </font>
    <font>
      <b val="true"/>
      <sz val="8"/>
      <color rgb="FF000000"/>
      <name val="Arial"/>
      <family val="2"/>
      <charset val="1"/>
    </font>
    <font>
      <sz val="8"/>
      <color rgb="FF000000"/>
      <name val="Arial"/>
      <family val="2"/>
      <charset val="1"/>
    </font>
    <font>
      <b val="true"/>
      <sz val="14"/>
      <color rgb="FF009999"/>
      <name val="Arial"/>
      <family val="2"/>
      <charset val="1"/>
    </font>
    <font>
      <i val="true"/>
      <sz val="8"/>
      <color rgb="FF009999"/>
      <name val="Arial"/>
      <family val="2"/>
      <charset val="1"/>
    </font>
    <font>
      <b val="true"/>
      <sz val="12"/>
      <color rgb="FF009999"/>
      <name val="Arial"/>
      <family val="2"/>
      <charset val="1"/>
    </font>
    <font>
      <sz val="10"/>
      <color rgb="FF181716"/>
      <name val="Arial"/>
      <family val="2"/>
    </font>
    <font>
      <b val="true"/>
      <sz val="10"/>
      <color rgb="FFFFFFFF"/>
      <name val="Arial"/>
      <family val="2"/>
    </font>
    <font>
      <b val="true"/>
      <sz val="8"/>
      <color rgb="FF181716"/>
      <name val="Arial"/>
      <family val="2"/>
    </font>
    <font>
      <b val="true"/>
      <sz val="8"/>
      <color rgb="FF003300"/>
      <name val="Arial"/>
      <family val="2"/>
    </font>
    <font>
      <i val="true"/>
      <sz val="9"/>
      <name val="Arial"/>
      <family val="2"/>
      <charset val="1"/>
    </font>
    <font>
      <i val="true"/>
      <sz val="8"/>
      <name val="Arial"/>
      <family val="2"/>
      <charset val="1"/>
    </font>
    <font>
      <sz val="10"/>
      <color rgb="FFF1F2C4"/>
      <name val="Arial"/>
      <family val="2"/>
      <charset val="1"/>
    </font>
    <font>
      <b val="true"/>
      <sz val="8"/>
      <color rgb="FF808080"/>
      <name val="Arial"/>
      <family val="2"/>
      <charset val="1"/>
    </font>
    <font>
      <b val="true"/>
      <sz val="8"/>
      <name val="Arial"/>
      <family val="2"/>
      <charset val="1"/>
    </font>
    <font>
      <b val="true"/>
      <sz val="10"/>
      <color rgb="FFFFC000"/>
      <name val="Arial"/>
      <family val="2"/>
      <charset val="1"/>
    </font>
    <font>
      <sz val="10"/>
      <color rgb="FFFFC000"/>
      <name val="Arial"/>
      <family val="2"/>
      <charset val="1"/>
    </font>
    <font>
      <sz val="9"/>
      <color rgb="FFF1F2C4"/>
      <name val="Arial"/>
      <family val="2"/>
      <charset val="1"/>
    </font>
    <font>
      <i val="true"/>
      <sz val="8"/>
      <color rgb="FF808080"/>
      <name val="Arial"/>
      <family val="2"/>
      <charset val="1"/>
    </font>
    <font>
      <sz val="11"/>
      <color rgb="FFFFC000"/>
      <name val="Arial"/>
      <family val="2"/>
      <charset val="238"/>
    </font>
    <font>
      <sz val="11"/>
      <color rgb="FFF1F2C4"/>
      <name val="Arial"/>
      <family val="2"/>
      <charset val="1"/>
    </font>
    <font>
      <i val="true"/>
      <sz val="11"/>
      <color rgb="FF181716"/>
      <name val="Arial"/>
      <family val="2"/>
      <charset val="1"/>
    </font>
    <font>
      <sz val="9"/>
      <color rgb="FF000000"/>
      <name val="Tahoma"/>
      <family val="2"/>
      <charset val="1"/>
    </font>
    <font>
      <sz val="8.45"/>
      <color rgb="FF003300"/>
      <name val="Arial"/>
      <family val="2"/>
    </font>
    <font>
      <sz val="10"/>
      <color rgb="FF000000"/>
      <name val="Calibri"/>
      <family val="2"/>
    </font>
    <font>
      <b val="true"/>
      <sz val="10"/>
      <color rgb="FF000000"/>
      <name val="Calibri"/>
      <family val="2"/>
    </font>
    <font>
      <sz val="7.55"/>
      <color rgb="FF000000"/>
      <name val="Arial"/>
      <family val="2"/>
    </font>
    <font>
      <b val="true"/>
      <vertAlign val="superscript"/>
      <sz val="16"/>
      <color rgb="FFFFFFFF"/>
      <name val="Calibri"/>
      <family val="2"/>
      <charset val="1"/>
    </font>
    <font>
      <b val="true"/>
      <sz val="9"/>
      <color rgb="FFFFFFFF"/>
      <name val="Calibri"/>
      <family val="2"/>
      <charset val="1"/>
    </font>
    <font>
      <b val="true"/>
      <vertAlign val="superscript"/>
      <sz val="11"/>
      <color rgb="FFFFFFFF"/>
      <name val="Calibri"/>
      <family val="2"/>
      <charset val="1"/>
    </font>
    <font>
      <b val="true"/>
      <sz val="11"/>
      <name val="Calibri"/>
      <family val="2"/>
      <charset val="1"/>
    </font>
    <font>
      <b val="true"/>
      <vertAlign val="subscript"/>
      <sz val="11"/>
      <name val="Calibri"/>
      <family val="2"/>
      <charset val="1"/>
    </font>
    <font>
      <b val="true"/>
      <vertAlign val="superscript"/>
      <sz val="11"/>
      <name val="Calibri"/>
      <family val="2"/>
      <charset val="1"/>
    </font>
    <font>
      <vertAlign val="superscript"/>
      <sz val="10"/>
      <name val="Calibri"/>
      <family val="2"/>
      <charset val="1"/>
    </font>
    <font>
      <vertAlign val="superscript"/>
      <sz val="10"/>
      <name val="Arial"/>
      <family val="2"/>
      <charset val="1"/>
    </font>
    <font>
      <sz val="11"/>
      <name val="Calibri"/>
      <family val="2"/>
      <charset val="1"/>
    </font>
    <font>
      <sz val="16"/>
      <color rgb="FF00662C"/>
      <name val="Arial"/>
      <family val="2"/>
      <charset val="1"/>
    </font>
    <font>
      <sz val="10"/>
      <color rgb="FF808080"/>
      <name val="Webdings"/>
      <family val="1"/>
      <charset val="2"/>
    </font>
    <font>
      <sz val="10"/>
      <color rgb="FFA6A6A6"/>
      <name val="Arial"/>
      <family val="2"/>
      <charset val="1"/>
    </font>
    <font>
      <u val="double"/>
      <sz val="10"/>
      <color rgb="FF000000"/>
      <name val="Arial"/>
      <family val="2"/>
      <charset val="1"/>
    </font>
    <font>
      <b val="true"/>
      <sz val="10"/>
      <color rgb="FF00662C"/>
      <name val="Arial"/>
      <family val="2"/>
      <charset val="1"/>
    </font>
    <font>
      <sz val="8"/>
      <color rgb="FF6C6864"/>
      <name val="Arial"/>
      <family val="2"/>
      <charset val="1"/>
    </font>
    <font>
      <sz val="10"/>
      <color rgb="FF000000"/>
      <name val="Arial"/>
      <family val="2"/>
      <charset val="1"/>
    </font>
    <font>
      <b val="true"/>
      <sz val="16"/>
      <color rgb="FFFFFFFF"/>
      <name val="Wingdings"/>
      <family val="0"/>
    </font>
    <font>
      <b val="true"/>
      <sz val="11"/>
      <color rgb="FFFFFFFF"/>
      <name val="Tahoma"/>
      <family val="0"/>
    </font>
    <font>
      <b val="true"/>
      <sz val="11"/>
      <color rgb="FFFFFFFF"/>
      <name val="Arial"/>
      <family val="0"/>
    </font>
    <font>
      <sz val="11"/>
      <color rgb="FF00662C"/>
      <name val="Arial"/>
      <family val="2"/>
      <charset val="1"/>
    </font>
    <font>
      <sz val="11"/>
      <color rgb="FF009999"/>
      <name val="Arial"/>
      <family val="2"/>
      <charset val="1"/>
    </font>
    <font>
      <sz val="10"/>
      <color rgb="FF969696"/>
      <name val="Arial"/>
      <family val="2"/>
      <charset val="1"/>
    </font>
    <font>
      <u val="single"/>
      <sz val="10"/>
      <color rgb="FF969696"/>
      <name val="Arial"/>
      <family val="2"/>
      <charset val="1"/>
    </font>
    <font>
      <u val="single"/>
      <sz val="11"/>
      <color rgb="FF55514D"/>
      <name val="Arial"/>
      <family val="2"/>
      <charset val="1"/>
    </font>
    <font>
      <u val="single"/>
      <sz val="10"/>
      <color rgb="FF55514D"/>
      <name val="Tahoma"/>
      <family val="2"/>
      <charset val="1"/>
    </font>
    <font>
      <sz val="11"/>
      <color rgb="FFFF00FF"/>
      <name val="Arial"/>
      <family val="2"/>
      <charset val="1"/>
    </font>
    <font>
      <b val="true"/>
      <sz val="8"/>
      <color rgb="FF181716"/>
      <name val="Arial"/>
      <family val="2"/>
      <charset val="1"/>
    </font>
    <font>
      <b val="true"/>
      <sz val="10"/>
      <color rgb="FF7030A0"/>
      <name val="Arial"/>
      <family val="2"/>
      <charset val="1"/>
    </font>
    <font>
      <sz val="14"/>
      <color rgb="FFF8F8F8"/>
      <name val="Arial"/>
      <family val="2"/>
      <charset val="1"/>
    </font>
    <font>
      <sz val="11"/>
      <color rgb="FFA6A6A6"/>
      <name val="Arial"/>
      <family val="2"/>
      <charset val="1"/>
    </font>
    <font>
      <sz val="10"/>
      <color rgb="FF808080"/>
      <name val="Tahoma"/>
      <family val="2"/>
      <charset val="1"/>
    </font>
    <font>
      <i val="true"/>
      <sz val="10"/>
      <color rgb="FFA6A6A6"/>
      <name val="Arial"/>
      <family val="2"/>
      <charset val="1"/>
    </font>
    <font>
      <i val="true"/>
      <sz val="10"/>
      <color rgb="FF6C6864"/>
      <name val="Arial"/>
      <family val="2"/>
      <charset val="1"/>
    </font>
    <font>
      <sz val="12"/>
      <color rgb="FF808080"/>
      <name val="Webdings"/>
      <family val="1"/>
      <charset val="2"/>
    </font>
    <font>
      <b val="true"/>
      <u val="single"/>
      <sz val="10"/>
      <color rgb="FF003366"/>
      <name val="Arial"/>
      <family val="2"/>
      <charset val="1"/>
    </font>
    <font>
      <b val="true"/>
      <sz val="10"/>
      <color rgb="FF003366"/>
      <name val="Arial"/>
      <family val="2"/>
      <charset val="1"/>
    </font>
    <font>
      <sz val="8"/>
      <color rgb="FFFFFFFF"/>
      <name val="Arial"/>
      <family val="2"/>
      <charset val="1"/>
    </font>
    <font>
      <u val="single"/>
      <sz val="10"/>
      <color rgb="FF808080"/>
      <name val="Tahoma"/>
      <family val="2"/>
      <charset val="1"/>
    </font>
    <font>
      <sz val="11"/>
      <color rgb="FF7030A0"/>
      <name val="Arial"/>
      <family val="2"/>
      <charset val="1"/>
    </font>
    <font>
      <u val="double"/>
      <sz val="9"/>
      <color rgb="FFFF0000"/>
      <name val="Arial"/>
      <family val="2"/>
      <charset val="1"/>
    </font>
    <font>
      <u val="double"/>
      <sz val="11"/>
      <color rgb="FF181716"/>
      <name val="Arial"/>
      <family val="2"/>
      <charset val="1"/>
    </font>
    <font>
      <sz val="14"/>
      <color rgb="FF97B42A"/>
      <name val="Wingdings 2"/>
      <family val="1"/>
      <charset val="2"/>
    </font>
    <font>
      <sz val="10"/>
      <name val="Wingdings 2"/>
      <family val="1"/>
      <charset val="2"/>
    </font>
    <font>
      <sz val="10"/>
      <color rgb="FFFF6600"/>
      <name val="Arial"/>
      <family val="2"/>
      <charset val="1"/>
    </font>
    <font>
      <sz val="8"/>
      <color rgb="FF00B050"/>
      <name val="Arial"/>
      <family val="2"/>
      <charset val="1"/>
    </font>
    <font>
      <sz val="10"/>
      <color rgb="FFDD0806"/>
      <name val="Arial"/>
      <family val="2"/>
      <charset val="1"/>
    </font>
    <font>
      <strike val="true"/>
      <sz val="10"/>
      <color rgb="FFDD0806"/>
      <name val="Arial"/>
      <family val="2"/>
      <charset val="1"/>
    </font>
    <font>
      <sz val="14"/>
      <color rgb="FF181716"/>
      <name val="Arial"/>
      <family val="2"/>
      <charset val="1"/>
    </font>
    <font>
      <sz val="10"/>
      <color rgb="FFC00000"/>
      <name val="Arial"/>
      <family val="2"/>
      <charset val="1"/>
    </font>
  </fonts>
  <fills count="62">
    <fill>
      <patternFill patternType="none"/>
    </fill>
    <fill>
      <patternFill patternType="gray125"/>
    </fill>
    <fill>
      <patternFill patternType="mediumGray">
        <fgColor rgb="FFA7A6A7"/>
        <bgColor rgb="FFBDBFBD"/>
      </patternFill>
    </fill>
    <fill>
      <patternFill patternType="darkGray">
        <fgColor rgb="FFF599F5"/>
        <bgColor rgb="FFFFD1A2"/>
      </patternFill>
    </fill>
    <fill>
      <patternFill patternType="darkGray">
        <fgColor rgb="FFF599F5"/>
        <bgColor rgb="FFA7A6A7"/>
      </patternFill>
    </fill>
    <fill>
      <patternFill patternType="darkGray">
        <fgColor rgb="FF62FD95"/>
        <bgColor rgb="FF33CCCC"/>
      </patternFill>
    </fill>
    <fill>
      <patternFill patternType="solid">
        <fgColor rgb="FFFFD1A2"/>
        <bgColor rgb="FFE6E899"/>
      </patternFill>
    </fill>
    <fill>
      <patternFill patternType="solid">
        <fgColor rgb="FF9AC7E3"/>
        <bgColor rgb="FFBDBFBD"/>
      </patternFill>
    </fill>
    <fill>
      <patternFill patternType="darkGray">
        <fgColor rgb="FFFF9109"/>
        <bgColor rgb="FFFFD400"/>
      </patternFill>
    </fill>
    <fill>
      <patternFill patternType="solid">
        <fgColor rgb="FF0AB51D"/>
        <bgColor rgb="FF00883B"/>
      </patternFill>
    </fill>
    <fill>
      <patternFill patternType="solid">
        <fgColor rgb="FFFFD400"/>
        <bgColor rgb="FFFF9109"/>
      </patternFill>
    </fill>
    <fill>
      <patternFill patternType="solid">
        <fgColor rgb="FF6D6864"/>
        <bgColor rgb="FF6C6864"/>
      </patternFill>
    </fill>
    <fill>
      <patternFill patternType="solid">
        <fgColor rgb="FF6009FA"/>
        <bgColor rgb="FF42319C"/>
      </patternFill>
    </fill>
    <fill>
      <patternFill patternType="solid">
        <fgColor rgb="FF33CCCC"/>
        <bgColor rgb="FF66AACD"/>
      </patternFill>
    </fill>
    <fill>
      <patternFill patternType="darkGray">
        <fgColor rgb="FFFF9109"/>
        <bgColor rgb="FFFFD400"/>
      </patternFill>
    </fill>
    <fill>
      <patternFill patternType="solid">
        <fgColor rgb="FFFFD400"/>
        <bgColor rgb="FFC8DE73"/>
      </patternFill>
    </fill>
    <fill>
      <patternFill patternType="darkGray">
        <fgColor rgb="FFBAFFD4"/>
        <bgColor rgb="FFF1F2C4"/>
      </patternFill>
    </fill>
    <fill>
      <patternFill patternType="solid">
        <fgColor rgb="FF969696"/>
        <bgColor rgb="FF908B86"/>
      </patternFill>
    </fill>
    <fill>
      <patternFill patternType="solid">
        <fgColor rgb="FFC0C0C0"/>
        <bgColor rgb="FFBDBFBD"/>
      </patternFill>
    </fill>
    <fill>
      <patternFill patternType="solid">
        <fgColor rgb="FFF2F2F2"/>
        <bgColor rgb="FFF8F8F8"/>
      </patternFill>
    </fill>
    <fill>
      <patternFill patternType="solid">
        <fgColor rgb="FFD9D9D9"/>
        <bgColor rgb="FFDDDDDD"/>
      </patternFill>
    </fill>
    <fill>
      <patternFill patternType="solid">
        <fgColor rgb="FF7B7A79"/>
        <bgColor rgb="FF7C7C7C"/>
      </patternFill>
    </fill>
    <fill>
      <patternFill patternType="solid">
        <fgColor rgb="FFBDBFBD"/>
        <bgColor rgb="FFC0C0C0"/>
      </patternFill>
    </fill>
    <fill>
      <patternFill patternType="mediumGray">
        <fgColor rgb="FFE6E899"/>
        <bgColor rgb="FFF2F2C4"/>
      </patternFill>
    </fill>
    <fill>
      <patternFill patternType="darkGray">
        <fgColor rgb="FF42319C"/>
        <bgColor rgb="FF013068"/>
      </patternFill>
    </fill>
    <fill>
      <patternFill patternType="solid">
        <fgColor rgb="FFD80202"/>
        <bgColor rgb="FFFF0000"/>
      </patternFill>
    </fill>
    <fill>
      <patternFill patternType="mediumGray">
        <fgColor rgb="FF019896"/>
        <bgColor rgb="FF00883B"/>
      </patternFill>
    </fill>
    <fill>
      <patternFill patternType="darkGray">
        <fgColor rgb="FFFF9109"/>
        <bgColor rgb="FFFF0000"/>
      </patternFill>
    </fill>
    <fill>
      <patternFill patternType="solid">
        <fgColor rgb="FFF1F2C4"/>
        <bgColor rgb="FFF2F2C4"/>
      </patternFill>
    </fill>
    <fill>
      <patternFill patternType="solid">
        <fgColor rgb="FF003068"/>
        <bgColor rgb="FF013068"/>
      </patternFill>
    </fill>
    <fill>
      <patternFill patternType="solid">
        <fgColor rgb="FF0099A9"/>
        <bgColor rgb="FF019896"/>
      </patternFill>
    </fill>
    <fill>
      <patternFill patternType="mediumGray">
        <fgColor rgb="FF97B429"/>
        <bgColor rgb="FF97B42B"/>
      </patternFill>
    </fill>
    <fill>
      <patternFill patternType="solid">
        <fgColor rgb="FF013068"/>
        <bgColor rgb="FF003068"/>
      </patternFill>
    </fill>
    <fill>
      <patternFill patternType="solid">
        <fgColor rgb="FFFFFFFF"/>
        <bgColor rgb="FFF8F8F8"/>
      </patternFill>
    </fill>
    <fill>
      <patternFill patternType="solid">
        <fgColor rgb="FF000000"/>
        <bgColor rgb="FF191817"/>
      </patternFill>
    </fill>
    <fill>
      <patternFill patternType="solid">
        <fgColor rgb="FFE6E899"/>
        <bgColor rgb="FFF1F2C4"/>
      </patternFill>
    </fill>
    <fill>
      <patternFill patternType="solid">
        <fgColor rgb="FF66AACD"/>
        <bgColor rgb="FF969696"/>
      </patternFill>
    </fill>
    <fill>
      <patternFill patternType="solid">
        <fgColor rgb="FF97B42B"/>
        <bgColor rgb="FF97B429"/>
      </patternFill>
    </fill>
    <fill>
      <patternFill patternType="solid">
        <fgColor rgb="FFF8F8F8"/>
        <bgColor rgb="FFF2F2F2"/>
      </patternFill>
    </fill>
    <fill>
      <patternFill patternType="solid">
        <fgColor rgb="FFEEECE1"/>
        <bgColor rgb="FFEBEBEB"/>
      </patternFill>
    </fill>
    <fill>
      <patternFill patternType="solid">
        <fgColor rgb="FF9AC7E3"/>
        <bgColor rgb="FFBDBFBD"/>
      </patternFill>
    </fill>
    <fill>
      <patternFill patternType="solid">
        <fgColor rgb="FFA7A6A7"/>
        <bgColor rgb="FF969696"/>
      </patternFill>
    </fill>
    <fill>
      <patternFill patternType="darkGray">
        <fgColor rgb="FFC0C0C0"/>
        <bgColor rgb="FFBDBFBD"/>
      </patternFill>
    </fill>
    <fill>
      <patternFill patternType="solid">
        <fgColor rgb="FFF2F2C4"/>
        <bgColor rgb="FFF1F2C4"/>
      </patternFill>
    </fill>
    <fill>
      <patternFill patternType="solid">
        <fgColor rgb="FF8EB747"/>
        <bgColor rgb="FF97B42B"/>
      </patternFill>
    </fill>
    <fill>
      <patternFill patternType="solid">
        <fgColor rgb="FFDCE6F1"/>
        <bgColor rgb="FFE6E6E6"/>
      </patternFill>
    </fill>
    <fill>
      <patternFill patternType="solid">
        <fgColor rgb="FF003366"/>
        <bgColor rgb="FF003068"/>
      </patternFill>
    </fill>
    <fill>
      <patternFill patternType="darkGray">
        <fgColor rgb="FF019896"/>
        <bgColor rgb="FF0099A9"/>
      </patternFill>
    </fill>
    <fill>
      <patternFill patternType="solid">
        <fgColor rgb="FF0069CB"/>
        <bgColor rgb="FF0099A9"/>
      </patternFill>
    </fill>
    <fill>
      <patternFill patternType="solid">
        <fgColor rgb="FF97B429"/>
        <bgColor rgb="FF97B42B"/>
      </patternFill>
    </fill>
    <fill>
      <patternFill patternType="solid">
        <fgColor rgb="FFE6E6E6"/>
        <bgColor rgb="FFEBEBEB"/>
      </patternFill>
    </fill>
    <fill>
      <patternFill patternType="solid">
        <fgColor rgb="FFC7C7C7"/>
        <bgColor rgb="FFC0C0C0"/>
      </patternFill>
    </fill>
    <fill>
      <patternFill patternType="solid">
        <fgColor rgb="FFEBEBEB"/>
        <bgColor rgb="FFEEECE1"/>
      </patternFill>
    </fill>
    <fill>
      <patternFill patternType="solid">
        <fgColor rgb="FF808080"/>
        <bgColor rgb="FF7C7C7C"/>
      </patternFill>
    </fill>
    <fill>
      <patternFill patternType="darkGray">
        <fgColor rgb="FF003B09"/>
        <bgColor rgb="FF006626"/>
      </patternFill>
    </fill>
    <fill>
      <patternFill patternType="solid">
        <fgColor rgb="FF006626"/>
        <bgColor rgb="FF00883B"/>
      </patternFill>
    </fill>
    <fill>
      <patternFill patternType="solid">
        <fgColor rgb="FF00883B"/>
        <bgColor rgb="FF006626"/>
      </patternFill>
    </fill>
    <fill>
      <patternFill patternType="solid">
        <fgColor rgb="FFC8DE73"/>
        <bgColor rgb="FFE6E899"/>
      </patternFill>
    </fill>
    <fill>
      <patternFill patternType="solid">
        <fgColor rgb="FF62FD95"/>
        <bgColor rgb="FFBAFFD4"/>
      </patternFill>
    </fill>
    <fill>
      <patternFill patternType="solid">
        <fgColor rgb="FFBAFFD4"/>
        <bgColor rgb="FFDCE6F1"/>
      </patternFill>
    </fill>
    <fill>
      <patternFill patternType="solid">
        <fgColor rgb="FF7C7C7C"/>
        <bgColor rgb="FF7B7A79"/>
      </patternFill>
    </fill>
    <fill>
      <patternFill patternType="darkGray">
        <fgColor rgb="FF7C7C7C"/>
        <bgColor rgb="FF7B7A79"/>
      </patternFill>
    </fill>
  </fills>
  <borders count="121">
    <border diagonalUp="false" diagonalDown="false">
      <left/>
      <right/>
      <top/>
      <bottom/>
      <diagonal/>
    </border>
    <border diagonalUp="false" diagonalDown="false">
      <left style="double">
        <color rgb="FF191817"/>
      </left>
      <right style="double">
        <color rgb="FF191817"/>
      </right>
      <top style="double">
        <color rgb="FF191817"/>
      </top>
      <bottom style="double">
        <color rgb="FF191817"/>
      </bottom>
      <diagonal/>
    </border>
    <border diagonalUp="false" diagonalDown="false">
      <left/>
      <right/>
      <top/>
      <bottom style="double">
        <color rgb="FFFF9109"/>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FFFFFF"/>
      </left>
      <right style="thin">
        <color rgb="FFFFFFFF"/>
      </right>
      <top style="thin">
        <color rgb="FFFFFFFF"/>
      </top>
      <bottom style="thin">
        <color rgb="FFFFFFFF"/>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191817"/>
      </left>
      <right style="thin">
        <color rgb="FF191817"/>
      </right>
      <top style="thin">
        <color rgb="FF191817"/>
      </top>
      <bottom style="thin">
        <color rgb="FF191817"/>
      </bottom>
      <diagonal/>
    </border>
    <border diagonalUp="false" diagonalDown="false">
      <left/>
      <right/>
      <top/>
      <bottom style="thick">
        <color rgb="FF42319C"/>
      </bottom>
      <diagonal/>
    </border>
    <border diagonalUp="false" diagonalDown="false">
      <left/>
      <right/>
      <top/>
      <bottom style="thick">
        <color rgb="FFC0C0C0"/>
      </bottom>
      <diagonal/>
    </border>
    <border diagonalUp="false" diagonalDown="false">
      <left/>
      <right/>
      <top/>
      <bottom style="medium">
        <color rgb="FF6D6864"/>
      </bottom>
      <diagonal/>
    </border>
    <border diagonalUp="false" diagonalDown="false">
      <left style="mediumDashed">
        <color rgb="FFA7A6A7"/>
      </left>
      <right/>
      <top style="mediumDashed">
        <color rgb="FFA7A6A7"/>
      </top>
      <bottom style="thin">
        <color rgb="FF808080"/>
      </bottom>
      <diagonal/>
    </border>
    <border diagonalUp="false" diagonalDown="false">
      <left/>
      <right style="mediumDashed">
        <color rgb="FFA7A6A7"/>
      </right>
      <top style="mediumDashed">
        <color rgb="FFA7A6A7"/>
      </top>
      <bottom style="thin">
        <color rgb="FF808080"/>
      </bottom>
      <diagonal/>
    </border>
    <border diagonalUp="false" diagonalDown="false">
      <left style="thin">
        <color rgb="FF808080"/>
      </left>
      <right/>
      <top style="thin">
        <color rgb="FF808080"/>
      </top>
      <bottom style="thin">
        <color rgb="FF808080"/>
      </bottom>
      <diagonal/>
    </border>
    <border diagonalUp="false" diagonalDown="false">
      <left style="mediumDashed">
        <color rgb="FF808080"/>
      </left>
      <right style="mediumDashed">
        <color rgb="FF808080"/>
      </right>
      <top/>
      <bottom style="thin">
        <color rgb="FF808080"/>
      </bottom>
      <diagonal/>
    </border>
    <border diagonalUp="false" diagonalDown="false">
      <left style="mediumDashed">
        <color rgb="FF808080"/>
      </left>
      <right style="mediumDashed">
        <color rgb="FF808080"/>
      </right>
      <top style="thin">
        <color rgb="FF808080"/>
      </top>
      <bottom style="thin">
        <color rgb="FF808080"/>
      </bottom>
      <diagonal/>
    </border>
    <border diagonalUp="false" diagonalDown="false">
      <left style="mediumDashed">
        <color rgb="FF808080"/>
      </left>
      <right/>
      <top/>
      <bottom style="mediumDashed">
        <color rgb="FF808080"/>
      </bottom>
      <diagonal/>
    </border>
    <border diagonalUp="false" diagonalDown="false">
      <left/>
      <right/>
      <top/>
      <bottom style="mediumDashed">
        <color rgb="FF808080"/>
      </bottom>
      <diagonal/>
    </border>
    <border diagonalUp="false" diagonalDown="false">
      <left/>
      <right style="mediumDashed">
        <color rgb="FF808080"/>
      </right>
      <top/>
      <bottom style="mediumDashed">
        <color rgb="FF808080"/>
      </bottom>
      <diagonal/>
    </border>
    <border diagonalUp="false" diagonalDown="false">
      <left style="mediumDashed">
        <color rgb="FF808080"/>
      </left>
      <right/>
      <top style="mediumDashed">
        <color rgb="FF808080"/>
      </top>
      <bottom/>
      <diagonal/>
    </border>
    <border diagonalUp="false" diagonalDown="false">
      <left/>
      <right/>
      <top style="mediumDashed">
        <color rgb="FF808080"/>
      </top>
      <bottom/>
      <diagonal/>
    </border>
    <border diagonalUp="false" diagonalDown="false">
      <left/>
      <right style="mediumDashed">
        <color rgb="FF808080"/>
      </right>
      <top style="mediumDashed">
        <color rgb="FF808080"/>
      </top>
      <bottom/>
      <diagonal/>
    </border>
    <border diagonalUp="false" diagonalDown="false">
      <left style="mediumDashed">
        <color rgb="FF808080"/>
      </left>
      <right style="thin">
        <color rgb="FF808080"/>
      </right>
      <top style="thin">
        <color rgb="FF808080"/>
      </top>
      <bottom style="thin">
        <color rgb="FF808080"/>
      </bottom>
      <diagonal/>
    </border>
    <border diagonalUp="false" diagonalDown="false">
      <left style="thin">
        <color rgb="FF808080"/>
      </left>
      <right style="mediumDashed">
        <color rgb="FF808080"/>
      </right>
      <top style="thin">
        <color rgb="FF808080"/>
      </top>
      <bottom style="thin">
        <color rgb="FF808080"/>
      </bottom>
      <diagonal/>
    </border>
    <border diagonalUp="false" diagonalDown="false">
      <left style="thin">
        <color rgb="FF808080"/>
      </left>
      <right/>
      <top style="thin">
        <color rgb="FF808080"/>
      </top>
      <bottom/>
      <diagonal/>
    </border>
    <border diagonalUp="false" diagonalDown="false">
      <left/>
      <right style="thin">
        <color rgb="FF808080"/>
      </right>
      <top style="thin">
        <color rgb="FF808080"/>
      </top>
      <bottom/>
      <diagonal/>
    </border>
    <border diagonalUp="false" diagonalDown="false">
      <left style="thin">
        <color rgb="FF808080"/>
      </left>
      <right/>
      <top/>
      <bottom/>
      <diagonal/>
    </border>
    <border diagonalUp="false" diagonalDown="false">
      <left style="thin">
        <color rgb="FF808080"/>
      </left>
      <right style="thin">
        <color rgb="FF808080"/>
      </right>
      <top style="thin">
        <color rgb="FF808080"/>
      </top>
      <bottom/>
      <diagonal/>
    </border>
    <border diagonalUp="false" diagonalDown="false">
      <left style="thin"/>
      <right style="thin"/>
      <top style="thin"/>
      <bottom style="thin"/>
      <diagonal/>
    </border>
    <border diagonalUp="false" diagonalDown="false">
      <left style="thin">
        <color rgb="FF808080"/>
      </left>
      <right style="thin">
        <color rgb="FF808080"/>
      </right>
      <top/>
      <bottom style="thin">
        <color rgb="FF808080"/>
      </bottom>
      <diagonal/>
    </border>
    <border diagonalUp="false" diagonalDown="false">
      <left/>
      <right style="thin">
        <color rgb="FF808080"/>
      </right>
      <top/>
      <bottom/>
      <diagonal/>
    </border>
    <border diagonalUp="false" diagonalDown="false">
      <left style="thin">
        <color rgb="FF6D6864"/>
      </left>
      <right style="thin">
        <color rgb="FF6D6864"/>
      </right>
      <top style="thin">
        <color rgb="FF6D6864"/>
      </top>
      <bottom style="thin">
        <color rgb="FF6D6864"/>
      </bottom>
      <diagonal/>
    </border>
    <border diagonalUp="false" diagonalDown="false">
      <left style="thin">
        <color rgb="FF6D6864"/>
      </left>
      <right style="thin">
        <color rgb="FF6D6864"/>
      </right>
      <top style="thin">
        <color rgb="FF6D6864"/>
      </top>
      <bottom/>
      <diagonal/>
    </border>
    <border diagonalUp="false" diagonalDown="false">
      <left style="thin">
        <color rgb="FF6D6864"/>
      </left>
      <right style="thin">
        <color rgb="FF6D6864"/>
      </right>
      <top/>
      <bottom style="thin">
        <color rgb="FF6D6864"/>
      </bottom>
      <diagonal/>
    </border>
    <border diagonalUp="false" diagonalDown="false">
      <left style="thin">
        <color rgb="FFA7A6A7"/>
      </left>
      <right style="thin">
        <color rgb="FFA7A6A7"/>
      </right>
      <top style="thin">
        <color rgb="FFA7A6A7"/>
      </top>
      <bottom style="thin">
        <color rgb="FFA7A6A7"/>
      </bottom>
      <diagonal/>
    </border>
    <border diagonalUp="false" diagonalDown="false">
      <left style="thin">
        <color rgb="FF908B86"/>
      </left>
      <right style="thin">
        <color rgb="FF908B86"/>
      </right>
      <top style="thin">
        <color rgb="FF908B86"/>
      </top>
      <bottom style="thin">
        <color rgb="FF908B86"/>
      </bottom>
      <diagonal/>
    </border>
    <border diagonalUp="false" diagonalDown="false">
      <left/>
      <right/>
      <top style="thin">
        <color rgb="FF808080"/>
      </top>
      <bottom/>
      <diagonal/>
    </border>
    <border diagonalUp="false" diagonalDown="false">
      <left/>
      <right/>
      <top/>
      <bottom style="thin">
        <color rgb="FF808080"/>
      </bottom>
      <diagonal/>
    </border>
    <border diagonalUp="false" diagonalDown="false">
      <left style="thin">
        <color rgb="FF55514D"/>
      </left>
      <right/>
      <top/>
      <bottom style="thin">
        <color rgb="FF55514D"/>
      </bottom>
      <diagonal/>
    </border>
    <border diagonalUp="false" diagonalDown="false">
      <left style="thin"/>
      <right style="thin"/>
      <top/>
      <bottom style="thin"/>
      <diagonal/>
    </border>
    <border diagonalUp="false" diagonalDown="false">
      <left/>
      <right/>
      <top style="thin">
        <color rgb="FF55514D"/>
      </top>
      <bottom style="thin">
        <color rgb="FF55514D"/>
      </bottom>
      <diagonal/>
    </border>
    <border diagonalUp="false" diagonalDown="false">
      <left style="thin">
        <color rgb="FF55514D"/>
      </left>
      <right/>
      <top style="thin">
        <color rgb="FF55514D"/>
      </top>
      <bottom style="thin">
        <color rgb="FF55514D"/>
      </bottom>
      <diagonal/>
    </border>
    <border diagonalUp="false" diagonalDown="false">
      <left/>
      <right style="mediumDashed">
        <color rgb="FF808080"/>
      </right>
      <top style="mediumDashed">
        <color rgb="FF808080"/>
      </top>
      <bottom style="thin">
        <color rgb="FF808080"/>
      </bottom>
      <diagonal/>
    </border>
    <border diagonalUp="false" diagonalDown="false">
      <left style="thin">
        <color rgb="FF6D6864"/>
      </left>
      <right style="thin">
        <color rgb="FF808080"/>
      </right>
      <top style="thin">
        <color rgb="FF808080"/>
      </top>
      <bottom style="thin">
        <color rgb="FF808080"/>
      </bottom>
      <diagonal/>
    </border>
    <border diagonalUp="false" diagonalDown="false">
      <left style="thin">
        <color rgb="FF6D6864"/>
      </left>
      <right style="thin">
        <color rgb="FF808080"/>
      </right>
      <top style="thin">
        <color rgb="FF6D6864"/>
      </top>
      <bottom style="thin">
        <color rgb="FF808080"/>
      </bottom>
      <diagonal/>
    </border>
    <border diagonalUp="false" diagonalDown="false">
      <left style="thin">
        <color rgb="FF808080"/>
      </left>
      <right style="thin">
        <color rgb="FF808080"/>
      </right>
      <top style="thin">
        <color rgb="FF808080"/>
      </top>
      <bottom style="thin"/>
      <diagonal/>
    </border>
    <border diagonalUp="false" diagonalDown="false">
      <left/>
      <right/>
      <top style="thin">
        <color rgb="FF808080"/>
      </top>
      <bottom style="thin">
        <color rgb="FF808080"/>
      </bottom>
      <diagonal/>
    </border>
    <border diagonalUp="false" diagonalDown="false">
      <left/>
      <right/>
      <top/>
      <bottom style="medium">
        <color rgb="FFFFFFFF"/>
      </bottom>
      <diagonal/>
    </border>
    <border diagonalUp="false" diagonalDown="false">
      <left/>
      <right/>
      <top style="medium">
        <color rgb="FFFFFFFF"/>
      </top>
      <bottom/>
      <diagonal/>
    </border>
    <border diagonalUp="false" diagonalDown="false">
      <left/>
      <right style="thin">
        <color rgb="FF808080"/>
      </right>
      <top style="thin">
        <color rgb="FF808080"/>
      </top>
      <bottom style="thin">
        <color rgb="FF808080"/>
      </bottom>
      <diagonal/>
    </border>
    <border diagonalUp="false" diagonalDown="false">
      <left style="dashed">
        <color rgb="FF97B429"/>
      </left>
      <right/>
      <top style="dashed">
        <color rgb="FF97B429"/>
      </top>
      <bottom/>
      <diagonal/>
    </border>
    <border diagonalUp="false" diagonalDown="false">
      <left/>
      <right style="dashed">
        <color rgb="FF97B429"/>
      </right>
      <top style="dashed">
        <color rgb="FF97B429"/>
      </top>
      <bottom/>
      <diagonal/>
    </border>
    <border diagonalUp="false" diagonalDown="false">
      <left style="dashed">
        <color rgb="FF97B429"/>
      </left>
      <right/>
      <top/>
      <bottom/>
      <diagonal/>
    </border>
    <border diagonalUp="false" diagonalDown="false">
      <left/>
      <right style="dashed">
        <color rgb="FF97B429"/>
      </right>
      <top/>
      <bottom/>
      <diagonal/>
    </border>
    <border diagonalUp="false" diagonalDown="false">
      <left style="dashed">
        <color rgb="FF97B429"/>
      </left>
      <right style="dashed">
        <color rgb="FF97B429"/>
      </right>
      <top/>
      <bottom style="dashed">
        <color rgb="FF97B429"/>
      </bottom>
      <diagonal/>
    </border>
    <border diagonalUp="false" diagonalDown="false">
      <left/>
      <right/>
      <top/>
      <bottom style="medium">
        <color rgb="FFFFD400"/>
      </bottom>
      <diagonal/>
    </border>
    <border diagonalUp="false" diagonalDown="false">
      <left/>
      <right style="thin"/>
      <top style="medium">
        <color rgb="FFFFD400"/>
      </top>
      <bottom/>
      <diagonal/>
    </border>
    <border diagonalUp="false" diagonalDown="false">
      <left/>
      <right/>
      <top style="medium">
        <color rgb="FFFFD400"/>
      </top>
      <bottom/>
      <diagonal/>
    </border>
    <border diagonalUp="false" diagonalDown="false">
      <left/>
      <right/>
      <top style="dashed">
        <color rgb="FF97B429"/>
      </top>
      <bottom/>
      <diagonal/>
    </border>
    <border diagonalUp="false" diagonalDown="false">
      <left/>
      <right style="thin"/>
      <top/>
      <bottom/>
      <diagonal/>
    </border>
    <border diagonalUp="false" diagonalDown="false">
      <left style="dashed">
        <color rgb="FF97B429"/>
      </left>
      <right/>
      <top/>
      <bottom style="dashed">
        <color rgb="FF97B429"/>
      </bottom>
      <diagonal/>
    </border>
    <border diagonalUp="false" diagonalDown="false">
      <left/>
      <right/>
      <top/>
      <bottom style="dashed">
        <color rgb="FF97B429"/>
      </bottom>
      <diagonal/>
    </border>
    <border diagonalUp="false" diagonalDown="false">
      <left/>
      <right style="dashed">
        <color rgb="FF97B429"/>
      </right>
      <top/>
      <bottom style="dashed">
        <color rgb="FF97B429"/>
      </bottom>
      <diagonal/>
    </border>
    <border diagonalUp="false" diagonalDown="false">
      <left style="thin">
        <color rgb="FF6C6864"/>
      </left>
      <right style="thin">
        <color rgb="FF6C6864"/>
      </right>
      <top style="thin">
        <color rgb="FF6C6864"/>
      </top>
      <bottom style="thin">
        <color rgb="FF6C6864"/>
      </bottom>
      <diagonal/>
    </border>
    <border diagonalUp="false" diagonalDown="false">
      <left/>
      <right style="thin">
        <color rgb="FF6C6864"/>
      </right>
      <top style="thin">
        <color rgb="FF6C6864"/>
      </top>
      <bottom style="thin">
        <color rgb="FF6C6864"/>
      </bottom>
      <diagonal/>
    </border>
    <border diagonalUp="false" diagonalDown="false">
      <left style="thin">
        <color rgb="FF6C6864"/>
      </left>
      <right style="thin">
        <color rgb="FF6C6864"/>
      </right>
      <top style="thin">
        <color rgb="FF6C6864"/>
      </top>
      <bottom/>
      <diagonal/>
    </border>
    <border diagonalUp="false" diagonalDown="false">
      <left/>
      <right/>
      <top style="thin">
        <color rgb="FF6C6864"/>
      </top>
      <bottom style="dotted">
        <color rgb="FF4F6B3D"/>
      </bottom>
      <diagonal/>
    </border>
    <border diagonalUp="false" diagonalDown="false">
      <left style="thin">
        <color rgb="FF6C6864"/>
      </left>
      <right style="thin">
        <color rgb="FF6C6864"/>
      </right>
      <top style="thin">
        <color rgb="FF6C6864"/>
      </top>
      <bottom style="dotted">
        <color rgb="FF4F6B3D"/>
      </bottom>
      <diagonal/>
    </border>
    <border diagonalUp="false" diagonalDown="false">
      <left/>
      <right style="medium">
        <color rgb="FF4F6B3D"/>
      </right>
      <top style="thin">
        <color rgb="FF6C6864"/>
      </top>
      <bottom style="dotted">
        <color rgb="FF4F6B3D"/>
      </bottom>
      <diagonal/>
    </border>
    <border diagonalUp="false" diagonalDown="false">
      <left style="medium">
        <color rgb="FF4F6B3D"/>
      </left>
      <right/>
      <top style="thin">
        <color rgb="FF6C6864"/>
      </top>
      <bottom style="thin">
        <color rgb="FF6C6864"/>
      </bottom>
      <diagonal/>
    </border>
    <border diagonalUp="false" diagonalDown="false">
      <left/>
      <right/>
      <top style="dotted">
        <color rgb="FF4F6B3D"/>
      </top>
      <bottom style="dotted">
        <color rgb="FF4F6B3D"/>
      </bottom>
      <diagonal/>
    </border>
    <border diagonalUp="false" diagonalDown="false">
      <left style="thin">
        <color rgb="FF6C6864"/>
      </left>
      <right style="thin">
        <color rgb="FF6C6864"/>
      </right>
      <top/>
      <bottom style="dotted">
        <color rgb="FF4F6B3D"/>
      </bottom>
      <diagonal/>
    </border>
    <border diagonalUp="false" diagonalDown="false">
      <left/>
      <right style="medium">
        <color rgb="FF4F6B3D"/>
      </right>
      <top/>
      <bottom style="dotted">
        <color rgb="FF4F6B3D"/>
      </bottom>
      <diagonal/>
    </border>
    <border diagonalUp="false" diagonalDown="false">
      <left/>
      <right/>
      <top style="dotted">
        <color rgb="FF4F6B3D"/>
      </top>
      <bottom style="thin">
        <color rgb="FF6C6864"/>
      </bottom>
      <diagonal/>
    </border>
    <border diagonalUp="false" diagonalDown="false">
      <left style="thin">
        <color rgb="FF6C6864"/>
      </left>
      <right style="thin">
        <color rgb="FF6C6864"/>
      </right>
      <top/>
      <bottom style="thin">
        <color rgb="FF6C6864"/>
      </bottom>
      <diagonal/>
    </border>
    <border diagonalUp="false" diagonalDown="false">
      <left/>
      <right style="medium">
        <color rgb="FF4F6B3D"/>
      </right>
      <top/>
      <bottom style="thin">
        <color rgb="FF6C6864"/>
      </bottom>
      <diagonal/>
    </border>
    <border diagonalUp="false" diagonalDown="false">
      <left/>
      <right style="thin">
        <color rgb="FFFFFFFF"/>
      </right>
      <top/>
      <bottom style="thick">
        <color rgb="FFFFFFFF"/>
      </bottom>
      <diagonal/>
    </border>
    <border diagonalUp="false" diagonalDown="false">
      <left/>
      <right/>
      <top/>
      <bottom style="thin">
        <color rgb="FFFFFFFF"/>
      </bottom>
      <diagonal/>
    </border>
    <border diagonalUp="false" diagonalDown="false">
      <left style="thin">
        <color rgb="FFDDDDDD"/>
      </left>
      <right style="thin">
        <color rgb="FFDDDDDD"/>
      </right>
      <top/>
      <bottom style="thin">
        <color rgb="FFDDDDDD"/>
      </bottom>
      <diagonal/>
    </border>
    <border diagonalUp="false" diagonalDown="false">
      <left style="thin">
        <color rgb="FFDDDDDD"/>
      </left>
      <right style="thin">
        <color rgb="FFDDDDDD"/>
      </right>
      <top style="thin">
        <color rgb="FFDDDDDD"/>
      </top>
      <bottom style="thin">
        <color rgb="FFDDDDDD"/>
      </bottom>
      <diagonal/>
    </border>
    <border diagonalUp="false" diagonalDown="false">
      <left style="thin">
        <color rgb="FFDDDDDD"/>
      </left>
      <right style="thin">
        <color rgb="FFDDDDDD"/>
      </right>
      <top style="thin">
        <color rgb="FFDDDDDD"/>
      </top>
      <bottom/>
      <diagonal/>
    </border>
    <border diagonalUp="false" diagonalDown="false">
      <left/>
      <right/>
      <top/>
      <bottom style="thin">
        <color rgb="FF191817"/>
      </bottom>
      <diagonal/>
    </border>
    <border diagonalUp="false" diagonalDown="false">
      <left style="thin">
        <color rgb="FF6C6864"/>
      </left>
      <right/>
      <top/>
      <bottom/>
      <diagonal/>
    </border>
    <border diagonalUp="false" diagonalDown="false">
      <left style="thin">
        <color rgb="FF6C6864"/>
      </left>
      <right style="thin">
        <color rgb="FF6C6864"/>
      </right>
      <top style="thin">
        <color rgb="FF808080"/>
      </top>
      <bottom style="thin">
        <color rgb="FF6C6864"/>
      </bottom>
      <diagonal/>
    </border>
    <border diagonalUp="false" diagonalDown="false">
      <left style="thin">
        <color rgb="FF6C6864"/>
      </left>
      <right/>
      <top style="thin">
        <color rgb="FF6C6864"/>
      </top>
      <bottom/>
      <diagonal/>
    </border>
    <border diagonalUp="false" diagonalDown="false">
      <left/>
      <right/>
      <top style="thin">
        <color rgb="FF6C6864"/>
      </top>
      <bottom/>
      <diagonal/>
    </border>
    <border diagonalUp="false" diagonalDown="false">
      <left style="mediumDashed">
        <color rgb="FF003068"/>
      </left>
      <right style="mediumDashed">
        <color rgb="FF003068"/>
      </right>
      <top style="mediumDashed">
        <color rgb="FF003068"/>
      </top>
      <bottom style="thin">
        <color rgb="FF808080"/>
      </bottom>
      <diagonal/>
    </border>
    <border diagonalUp="false" diagonalDown="false">
      <left style="thin">
        <color rgb="FF808080"/>
      </left>
      <right style="mediumDashed">
        <color rgb="FF003068"/>
      </right>
      <top style="thin">
        <color rgb="FF808080"/>
      </top>
      <bottom style="thin">
        <color rgb="FF808080"/>
      </bottom>
      <diagonal/>
    </border>
    <border diagonalUp="false" diagonalDown="false">
      <left/>
      <right style="mediumDashed">
        <color rgb="FF003068"/>
      </right>
      <top/>
      <bottom/>
      <diagonal/>
    </border>
    <border diagonalUp="false" diagonalDown="false">
      <left style="thin">
        <color rgb="FF6C6864"/>
      </left>
      <right/>
      <top/>
      <bottom style="thin">
        <color rgb="FF6C6864"/>
      </bottom>
      <diagonal/>
    </border>
    <border diagonalUp="false" diagonalDown="false">
      <left style="mediumDashed">
        <color rgb="FF003068"/>
      </left>
      <right style="thin">
        <color rgb="FF6C6864"/>
      </right>
      <top/>
      <bottom style="thin">
        <color rgb="FF6C6864"/>
      </bottom>
      <diagonal/>
    </border>
    <border diagonalUp="false" diagonalDown="false">
      <left style="thin">
        <color rgb="FF6C6864"/>
      </left>
      <right style="mediumDashed">
        <color rgb="FF003068"/>
      </right>
      <top style="thin">
        <color rgb="FF6C6864"/>
      </top>
      <bottom style="thin">
        <color rgb="FF6C6864"/>
      </bottom>
      <diagonal/>
    </border>
    <border diagonalUp="false" diagonalDown="false">
      <left style="mediumDashed">
        <color rgb="FF003068"/>
      </left>
      <right style="thin">
        <color rgb="FF6C6864"/>
      </right>
      <top style="thin">
        <color rgb="FF6C6864"/>
      </top>
      <bottom style="thin">
        <color rgb="FF6C6864"/>
      </bottom>
      <diagonal/>
    </border>
    <border diagonalUp="false" diagonalDown="false">
      <left style="mediumDashed">
        <color rgb="FF003068"/>
      </left>
      <right style="thin">
        <color rgb="FF6C6864"/>
      </right>
      <top style="thin">
        <color rgb="FF6C6864"/>
      </top>
      <bottom style="mediumDashed">
        <color rgb="FF003068"/>
      </bottom>
      <diagonal/>
    </border>
    <border diagonalUp="false" diagonalDown="false">
      <left style="thin">
        <color rgb="FF6C6864"/>
      </left>
      <right style="thin">
        <color rgb="FF6C6864"/>
      </right>
      <top style="thin">
        <color rgb="FF6C6864"/>
      </top>
      <bottom style="mediumDashed">
        <color rgb="FF003068"/>
      </bottom>
      <diagonal/>
    </border>
    <border diagonalUp="false" diagonalDown="false">
      <left style="thin">
        <color rgb="FF6C6864"/>
      </left>
      <right style="mediumDashed">
        <color rgb="FF003068"/>
      </right>
      <top style="thin">
        <color rgb="FF6C6864"/>
      </top>
      <bottom style="mediumDashed">
        <color rgb="FF003068"/>
      </bottom>
      <diagonal/>
    </border>
    <border diagonalUp="false" diagonalDown="false">
      <left/>
      <right/>
      <top style="mediumDashed">
        <color rgb="FF003068"/>
      </top>
      <bottom/>
      <diagonal/>
    </border>
    <border diagonalUp="false" diagonalDown="false">
      <left style="thin"/>
      <right/>
      <top style="thin">
        <color rgb="FF808080"/>
      </top>
      <bottom style="thin">
        <color rgb="FF808080"/>
      </bottom>
      <diagonal/>
    </border>
    <border diagonalUp="false" diagonalDown="false">
      <left style="thin"/>
      <right style="thin"/>
      <top style="thin">
        <color rgb="FF808080"/>
      </top>
      <bottom style="thin">
        <color rgb="FF808080"/>
      </bottom>
      <diagonal/>
    </border>
    <border diagonalUp="false" diagonalDown="false">
      <left style="thin"/>
      <right style="thin">
        <color rgb="FF808080"/>
      </right>
      <top style="thin">
        <color rgb="FF808080"/>
      </top>
      <bottom style="thin">
        <color rgb="FF808080"/>
      </bottom>
      <diagonal/>
    </border>
    <border diagonalUp="false" diagonalDown="false">
      <left style="thin"/>
      <right/>
      <top/>
      <bottom/>
      <diagonal/>
    </border>
    <border diagonalUp="false" diagonalDown="false">
      <left style="thin"/>
      <right/>
      <top/>
      <bottom style="thin"/>
      <diagonal/>
    </border>
    <border diagonalUp="false" diagonalDown="false">
      <left/>
      <right/>
      <top/>
      <bottom style="thin"/>
      <diagonal/>
    </border>
    <border diagonalUp="false" diagonalDown="false">
      <left style="thin"/>
      <right/>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thin"/>
      <right style="medium"/>
      <top style="thin"/>
      <bottom style="thin"/>
      <diagonal/>
    </border>
    <border diagonalUp="false" diagonalDown="false">
      <left style="medium"/>
      <right/>
      <top/>
      <bottom style="medium"/>
      <diagonal/>
    </border>
    <border diagonalUp="false" diagonalDown="false">
      <left/>
      <right/>
      <top/>
      <bottom style="medium"/>
      <diagonal/>
    </border>
    <border diagonalUp="false" diagonalDown="false">
      <left style="thin"/>
      <right style="thin"/>
      <top style="thin"/>
      <bottom style="medium"/>
      <diagonal/>
    </border>
    <border diagonalUp="false" diagonalDown="false">
      <left style="dotted"/>
      <right style="dotted"/>
      <top style="dotted"/>
      <bottom style="dotted"/>
      <diagonal/>
    </border>
    <border diagonalUp="false" diagonalDown="false">
      <left style="dashed"/>
      <right style="dashed"/>
      <top style="dashed"/>
      <bottom style="dashed"/>
      <diagonal/>
    </border>
    <border diagonalUp="false" diagonalDown="false">
      <left style="dotted"/>
      <right style="dotted"/>
      <top/>
      <bottom/>
      <diagonal/>
    </border>
    <border diagonalUp="false" diagonalDown="false">
      <left style="dotted"/>
      <right/>
      <top/>
      <bottom/>
      <diagonal/>
    </border>
    <border diagonalUp="false" diagonalDown="false">
      <left style="dashed"/>
      <right style="dashed"/>
      <top/>
      <bottom/>
      <diagonal/>
    </border>
    <border diagonalUp="false" diagonalDown="false">
      <left style="dotted"/>
      <right style="dotted"/>
      <top/>
      <bottom style="dotted"/>
      <diagonal/>
    </border>
    <border diagonalUp="false" diagonalDown="false">
      <left style="dotted"/>
      <right/>
      <top/>
      <bottom style="dotted"/>
      <diagonal/>
    </border>
    <border diagonalUp="false" diagonalDown="false">
      <left style="dashed"/>
      <right style="dashed"/>
      <top/>
      <bottom style="dashed"/>
      <diagonal/>
    </border>
    <border diagonalUp="false" diagonalDown="false">
      <left style="dashed"/>
      <right/>
      <top style="dashed"/>
      <bottom/>
      <diagonal/>
    </border>
    <border diagonalUp="false" diagonalDown="false">
      <left style="dashed"/>
      <right/>
      <top/>
      <bottom/>
      <diagonal/>
    </border>
  </borders>
  <cellStyleXfs count="8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1"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true">
      <alignment horizontal="general" vertical="center" textRotation="0" wrapText="false" indent="0" shrinkToFit="false"/>
      <protection locked="true" hidden="false"/>
    </xf>
    <xf numFmtId="164" fontId="4" fillId="2"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4" fillId="4" borderId="0" applyFont="true" applyBorder="false" applyAlignment="true" applyProtection="false">
      <alignment horizontal="general" vertical="bottom" textRotation="0" wrapText="false" indent="0" shrinkToFit="false"/>
    </xf>
    <xf numFmtId="164" fontId="4" fillId="5" borderId="0" applyFont="true" applyBorder="false" applyAlignment="true" applyProtection="false">
      <alignment horizontal="general" vertical="bottom" textRotation="0" wrapText="false" indent="0" shrinkToFit="false"/>
    </xf>
    <xf numFmtId="164" fontId="4" fillId="6" borderId="0" applyFont="true" applyBorder="false" applyAlignment="true" applyProtection="false">
      <alignment horizontal="general" vertical="bottom" textRotation="0" wrapText="false" indent="0" shrinkToFit="false"/>
    </xf>
    <xf numFmtId="164" fontId="4" fillId="7" borderId="0" applyFont="true" applyBorder="false" applyAlignment="true" applyProtection="false">
      <alignment horizontal="general" vertical="bottom" textRotation="0" wrapText="false" indent="0" shrinkToFit="false"/>
    </xf>
    <xf numFmtId="164" fontId="4" fillId="8" borderId="0" applyFont="true" applyBorder="false" applyAlignment="true" applyProtection="false">
      <alignment horizontal="general" vertical="bottom" textRotation="0" wrapText="false" indent="0" shrinkToFit="false"/>
    </xf>
    <xf numFmtId="164" fontId="4" fillId="9" borderId="0" applyFont="true" applyBorder="false" applyAlignment="true" applyProtection="false">
      <alignment horizontal="general" vertical="bottom" textRotation="0" wrapText="false" indent="0" shrinkToFit="false"/>
    </xf>
    <xf numFmtId="164" fontId="4" fillId="4" borderId="0" applyFont="true" applyBorder="false" applyAlignment="true" applyProtection="false">
      <alignment horizontal="general" vertical="bottom" textRotation="0" wrapText="false" indent="0" shrinkToFit="false"/>
    </xf>
    <xf numFmtId="164" fontId="4" fillId="7" borderId="0" applyFont="true" applyBorder="false" applyAlignment="true" applyProtection="false">
      <alignment horizontal="general" vertical="bottom" textRotation="0" wrapText="false" indent="0" shrinkToFit="false"/>
    </xf>
    <xf numFmtId="164" fontId="4" fillId="10" borderId="0" applyFont="true" applyBorder="false" applyAlignment="true" applyProtection="false">
      <alignment horizontal="general" vertical="bottom" textRotation="0" wrapText="false" indent="0" shrinkToFit="false"/>
    </xf>
    <xf numFmtId="164" fontId="5" fillId="11" borderId="0" applyFont="true" applyBorder="false" applyAlignment="true" applyProtection="false">
      <alignment horizontal="general" vertical="bottom" textRotation="0" wrapText="false" indent="0" shrinkToFit="false"/>
    </xf>
    <xf numFmtId="164" fontId="5" fillId="8" borderId="0" applyFont="true" applyBorder="false" applyAlignment="true" applyProtection="false">
      <alignment horizontal="general" vertical="bottom" textRotation="0" wrapText="false" indent="0" shrinkToFit="false"/>
    </xf>
    <xf numFmtId="164" fontId="5" fillId="9" borderId="0" applyFont="true" applyBorder="false" applyAlignment="true" applyProtection="false">
      <alignment horizontal="general" vertical="bottom" textRotation="0" wrapText="false" indent="0" shrinkToFit="false"/>
    </xf>
    <xf numFmtId="164" fontId="5" fillId="12" borderId="0" applyFont="true" applyBorder="false" applyAlignment="true" applyProtection="false">
      <alignment horizontal="general" vertical="bottom" textRotation="0" wrapText="false" indent="0" shrinkToFit="false"/>
    </xf>
    <xf numFmtId="164" fontId="5" fillId="13" borderId="0" applyFont="true" applyBorder="false" applyAlignment="true" applyProtection="false">
      <alignment horizontal="general" vertical="bottom" textRotation="0" wrapText="false" indent="0" shrinkToFit="false"/>
    </xf>
    <xf numFmtId="164" fontId="5" fillId="14" borderId="0" applyFont="true" applyBorder="false" applyAlignment="true" applyProtection="false">
      <alignment horizontal="general" vertical="bottom" textRotation="0" wrapText="false" indent="0" shrinkToFit="false"/>
    </xf>
    <xf numFmtId="165" fontId="6" fillId="15" borderId="0" applyFont="true" applyBorder="false" applyAlignment="true" applyProtection="true">
      <alignment horizontal="left" vertical="bottom" textRotation="0" wrapText="false" indent="0" shrinkToFit="false"/>
      <protection locked="true" hidden="false"/>
    </xf>
    <xf numFmtId="164" fontId="7" fillId="16" borderId="0" applyFont="true" applyBorder="false" applyAlignment="true" applyProtection="false">
      <alignment horizontal="general" vertical="bottom" textRotation="0" wrapText="false" indent="0" shrinkToFit="false"/>
    </xf>
    <xf numFmtId="164" fontId="8" fillId="17" borderId="1" applyFont="true" applyBorder="true" applyAlignment="true" applyProtection="false">
      <alignment horizontal="general" vertical="bottom" textRotation="0" wrapText="false" indent="0" shrinkToFit="false"/>
    </xf>
    <xf numFmtId="164" fontId="9" fillId="0" borderId="2" applyFont="true" applyBorder="true" applyAlignment="true" applyProtection="false">
      <alignment horizontal="general" vertical="bottom" textRotation="0" wrapText="false" indent="0" shrinkToFit="false"/>
    </xf>
    <xf numFmtId="164" fontId="10" fillId="18" borderId="3" applyFont="true" applyBorder="tru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6" borderId="3" applyFont="true" applyBorder="true" applyAlignment="true" applyProtection="false">
      <alignment horizontal="general" vertical="bottom" textRotation="0" wrapText="false" indent="0" shrinkToFit="false"/>
    </xf>
    <xf numFmtId="164" fontId="13" fillId="0" borderId="0" applyFont="true" applyBorder="false" applyAlignment="true" applyProtection="true">
      <alignment horizontal="general" vertical="center" textRotation="0" wrapText="false" indent="0" shrinkToFit="false"/>
      <protection locked="true" hidden="false"/>
    </xf>
    <xf numFmtId="164" fontId="14" fillId="0" borderId="0" applyFont="true" applyBorder="false" applyAlignment="true" applyProtection="false">
      <alignment horizontal="general" vertical="bottom" textRotation="0" wrapText="false" indent="0" shrinkToFit="false"/>
    </xf>
    <xf numFmtId="164" fontId="15" fillId="3" borderId="0" applyFont="true" applyBorder="false" applyAlignment="true" applyProtection="false">
      <alignment horizontal="general" vertical="bottom" textRotation="0" wrapText="false" indent="0" shrinkToFit="false"/>
    </xf>
    <xf numFmtId="164" fontId="16" fillId="19" borderId="4" applyFont="true" applyBorder="true" applyAlignment="true" applyProtection="true">
      <alignment horizontal="left" vertical="top" textRotation="0" wrapText="false" indent="0" shrinkToFit="false"/>
      <protection locked="true" hidden="false"/>
    </xf>
    <xf numFmtId="165" fontId="16" fillId="20" borderId="4" applyFont="true" applyBorder="true" applyAlignment="true" applyProtection="true">
      <alignment horizontal="left" vertical="top" textRotation="0" wrapText="false" indent="0" shrinkToFit="false"/>
      <protection locked="true" hidden="false"/>
    </xf>
    <xf numFmtId="164" fontId="17"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false" applyAlignment="true" applyProtection="true">
      <alignment horizontal="general" vertical="center" textRotation="0" wrapText="false" indent="0" shrinkToFit="false"/>
      <protection locked="true" hidden="false"/>
    </xf>
    <xf numFmtId="164" fontId="14" fillId="0" borderId="0" applyFont="true" applyBorder="false" applyAlignment="true" applyProtection="false">
      <alignment horizontal="general" vertical="bottom" textRotation="0" wrapText="false" indent="0" shrinkToFit="false"/>
    </xf>
    <xf numFmtId="165" fontId="6" fillId="21" borderId="4" applyFont="true" applyBorder="true" applyAlignment="true" applyProtection="true">
      <alignment horizontal="left" vertical="top" textRotation="0" wrapText="true" indent="0" shrinkToFit="false"/>
      <protection locked="true" hidden="false"/>
    </xf>
    <xf numFmtId="165" fontId="6" fillId="22" borderId="4" applyFont="true" applyBorder="true" applyAlignment="true" applyProtection="true">
      <alignment horizontal="left" vertical="top" textRotation="0" wrapText="tru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0" fillId="23" borderId="5" applyFont="true" applyBorder="tru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4" fontId="19" fillId="18" borderId="6" applyFont="true" applyBorder="true" applyAlignment="true" applyProtection="false">
      <alignment horizontal="general" vertical="bottom" textRotation="0" wrapText="false" indent="0" shrinkToFit="false"/>
    </xf>
    <xf numFmtId="165" fontId="20" fillId="0" borderId="4" applyFont="true" applyBorder="true" applyAlignment="true" applyProtection="true">
      <alignment horizontal="left" vertical="bottom" textRotation="0" wrapText="false" indent="0" shrinkToFit="false"/>
      <protection locked="true" hidden="false"/>
    </xf>
    <xf numFmtId="164" fontId="21" fillId="0" borderId="0" applyFont="true" applyBorder="false" applyAlignment="true" applyProtection="false">
      <alignment horizontal="general" vertical="bottom" textRotation="0" wrapText="false" indent="0" shrinkToFit="false"/>
    </xf>
    <xf numFmtId="164" fontId="22" fillId="0" borderId="0" applyFont="true" applyBorder="false" applyAlignment="true" applyProtection="false">
      <alignment horizontal="general" vertical="bottom" textRotation="0" wrapText="false" indent="0" shrinkToFit="false"/>
    </xf>
    <xf numFmtId="164" fontId="23" fillId="0" borderId="0" applyFont="true" applyBorder="false" applyAlignment="true" applyProtection="false">
      <alignment horizontal="general" vertical="bottom" textRotation="0" wrapText="false" indent="0" shrinkToFit="false"/>
    </xf>
    <xf numFmtId="164" fontId="24" fillId="0" borderId="7" applyFont="true" applyBorder="true" applyAlignment="true" applyProtection="false">
      <alignment horizontal="general" vertical="bottom" textRotation="0" wrapText="false" indent="0" shrinkToFit="false"/>
    </xf>
    <xf numFmtId="164" fontId="25" fillId="0" borderId="8" applyFont="true" applyBorder="true" applyAlignment="true" applyProtection="false">
      <alignment horizontal="general" vertical="bottom" textRotation="0" wrapText="false" indent="0" shrinkToFit="false"/>
    </xf>
    <xf numFmtId="164" fontId="11" fillId="0" borderId="9" applyFont="true" applyBorder="true" applyAlignment="true" applyProtection="false">
      <alignment horizontal="general" vertical="bottom" textRotation="0" wrapText="false" indent="0" shrinkToFit="false"/>
    </xf>
    <xf numFmtId="164" fontId="5" fillId="24" borderId="0" applyFont="true" applyBorder="false" applyAlignment="true" applyProtection="false">
      <alignment horizontal="general" vertical="bottom" textRotation="0" wrapText="false" indent="0" shrinkToFit="false"/>
    </xf>
    <xf numFmtId="164" fontId="5" fillId="25" borderId="0" applyFont="true" applyBorder="false" applyAlignment="true" applyProtection="false">
      <alignment horizontal="general" vertical="bottom" textRotation="0" wrapText="false" indent="0" shrinkToFit="false"/>
    </xf>
    <xf numFmtId="164" fontId="5" fillId="26" borderId="0" applyFont="true" applyBorder="false" applyAlignment="true" applyProtection="false">
      <alignment horizontal="general" vertical="bottom" textRotation="0" wrapText="false" indent="0" shrinkToFit="false"/>
    </xf>
    <xf numFmtId="164" fontId="5" fillId="12" borderId="0" applyFont="true" applyBorder="false" applyAlignment="true" applyProtection="false">
      <alignment horizontal="general" vertical="bottom" textRotation="0" wrapText="false" indent="0" shrinkToFit="false"/>
    </xf>
    <xf numFmtId="164" fontId="5" fillId="13" borderId="0" applyFont="true" applyBorder="false" applyAlignment="true" applyProtection="false">
      <alignment horizontal="general" vertical="bottom" textRotation="0" wrapText="false" indent="0" shrinkToFit="false"/>
    </xf>
    <xf numFmtId="164" fontId="5" fillId="27" borderId="0" applyFont="true" applyBorder="false" applyAlignment="true" applyProtection="false">
      <alignment horizontal="general" vertical="bottom" textRotation="0" wrapText="false" indent="0" shrinkToFit="false"/>
    </xf>
    <xf numFmtId="164" fontId="55" fillId="0" borderId="0" applyFont="true" applyBorder="false" applyAlignment="true" applyProtection="false">
      <alignment horizontal="general" vertical="bottom" textRotation="0" wrapText="false" indent="0" shrinkToFit="false"/>
    </xf>
    <xf numFmtId="164" fontId="4" fillId="16" borderId="0" applyFont="true" applyBorder="false" applyAlignment="true" applyProtection="false">
      <alignment horizontal="general" vertical="bottom" textRotation="0" wrapText="false" indent="0" shrinkToFit="false"/>
    </xf>
  </cellStyleXfs>
  <cellXfs count="1404">
    <xf numFmtId="164" fontId="0" fillId="0" borderId="0" xfId="0" applyFont="false" applyBorder="false" applyAlignment="false" applyProtection="false">
      <alignment horizontal="general" vertical="bottom" textRotation="0" wrapText="false" indent="0" shrinkToFit="false"/>
      <protection locked="true" hidden="false"/>
    </xf>
    <xf numFmtId="164" fontId="18" fillId="28" borderId="0" xfId="56" applyFont="false" applyBorder="false" applyAlignment="false" applyProtection="false">
      <alignment horizontal="general" vertical="bottom" textRotation="0" wrapText="false" indent="0" shrinkToFit="false"/>
      <protection locked="true" hidden="false"/>
    </xf>
    <xf numFmtId="164" fontId="26" fillId="28" borderId="0" xfId="56" applyFont="true" applyBorder="false" applyAlignment="false" applyProtection="false">
      <alignment horizontal="general" vertical="bottom" textRotation="0" wrapText="false" indent="0" shrinkToFit="false"/>
      <protection locked="true" hidden="false"/>
    </xf>
    <xf numFmtId="164" fontId="18" fillId="29" borderId="0" xfId="56" applyFont="true" applyBorder="true" applyAlignment="true" applyProtection="false">
      <alignment horizontal="general" vertical="bottom" textRotation="0" wrapText="false" indent="0" shrinkToFit="false"/>
      <protection locked="true" hidden="false"/>
    </xf>
    <xf numFmtId="164" fontId="27" fillId="29" borderId="0" xfId="56" applyFont="true" applyBorder="true" applyAlignment="true" applyProtection="false">
      <alignment horizontal="general" vertical="center" textRotation="0" wrapText="true" indent="0" shrinkToFit="false"/>
      <protection locked="true" hidden="false"/>
    </xf>
    <xf numFmtId="164" fontId="27" fillId="29" borderId="0" xfId="56" applyFont="true" applyBorder="true" applyAlignment="true" applyProtection="false">
      <alignment horizontal="center" vertical="center" textRotation="0" wrapText="true" indent="0" shrinkToFit="false"/>
      <protection locked="true" hidden="false"/>
    </xf>
    <xf numFmtId="164" fontId="27" fillId="29" borderId="0" xfId="56" applyFont="true" applyBorder="true" applyAlignment="true" applyProtection="false">
      <alignment horizontal="left" vertical="center" textRotation="0" wrapText="true" indent="0" shrinkToFit="false"/>
      <protection locked="true" hidden="false"/>
    </xf>
    <xf numFmtId="164" fontId="18" fillId="29" borderId="0" xfId="56" applyFont="false" applyBorder="false" applyAlignment="true" applyProtection="false">
      <alignment horizontal="general" vertical="bottom" textRotation="0" wrapText="false" indent="0" shrinkToFit="false"/>
      <protection locked="true" hidden="false"/>
    </xf>
    <xf numFmtId="164" fontId="27" fillId="30" borderId="0" xfId="56" applyFont="true" applyBorder="true" applyAlignment="true" applyProtection="false">
      <alignment horizontal="left" vertical="center" textRotation="0" wrapText="true" indent="0" shrinkToFit="false"/>
      <protection locked="true" hidden="false"/>
    </xf>
    <xf numFmtId="164" fontId="18" fillId="30" borderId="0" xfId="56" applyFont="false" applyBorder="false" applyAlignment="true" applyProtection="false">
      <alignment horizontal="general" vertical="bottom" textRotation="0" wrapText="false" indent="0" shrinkToFit="false"/>
      <protection locked="true" hidden="false"/>
    </xf>
    <xf numFmtId="164" fontId="18" fillId="30" borderId="0" xfId="56" applyFont="true" applyBorder="true" applyAlignment="true" applyProtection="false">
      <alignment horizontal="general" vertical="bottom" textRotation="0" wrapText="false" indent="0" shrinkToFit="false"/>
      <protection locked="true" hidden="false"/>
    </xf>
    <xf numFmtId="164" fontId="27" fillId="31" borderId="0" xfId="56" applyFont="true" applyBorder="true" applyAlignment="true" applyProtection="false">
      <alignment horizontal="left" vertical="center" textRotation="0" wrapText="true" indent="0" shrinkToFit="false"/>
      <protection locked="true" hidden="false"/>
    </xf>
    <xf numFmtId="164" fontId="18" fillId="31" borderId="0" xfId="56" applyFont="false" applyBorder="false" applyAlignment="true" applyProtection="false">
      <alignment horizontal="general" vertical="bottom" textRotation="0" wrapText="false" indent="0" shrinkToFit="false"/>
      <protection locked="true" hidden="false"/>
    </xf>
    <xf numFmtId="164" fontId="18" fillId="31" borderId="0" xfId="56" applyFont="true" applyBorder="true" applyAlignment="true" applyProtection="false">
      <alignment horizontal="general" vertical="bottom" textRotation="0" wrapText="false" indent="0" shrinkToFit="false"/>
      <protection locked="true" hidden="false"/>
    </xf>
    <xf numFmtId="164" fontId="27" fillId="15" borderId="0" xfId="56" applyFont="true" applyBorder="true" applyAlignment="true" applyProtection="false">
      <alignment horizontal="left" vertical="center" textRotation="0" wrapText="true" indent="0" shrinkToFit="false"/>
      <protection locked="true" hidden="false"/>
    </xf>
    <xf numFmtId="164" fontId="18" fillId="15" borderId="0" xfId="56" applyFont="false" applyBorder="false" applyAlignment="true" applyProtection="false">
      <alignment horizontal="general" vertical="bottom" textRotation="0" wrapText="false" indent="0" shrinkToFit="false"/>
      <protection locked="true" hidden="false"/>
    </xf>
    <xf numFmtId="164" fontId="18" fillId="15" borderId="0" xfId="56" applyFont="true" applyBorder="true" applyAlignment="true" applyProtection="false">
      <alignment horizontal="general" vertical="bottom" textRotation="0" wrapText="false" indent="0" shrinkToFit="false"/>
      <protection locked="true" hidden="false"/>
    </xf>
    <xf numFmtId="164" fontId="27" fillId="32" borderId="0" xfId="56" applyFont="true" applyBorder="true" applyAlignment="true" applyProtection="false">
      <alignment horizontal="left" vertical="top" textRotation="0" wrapText="true" indent="0" shrinkToFit="false"/>
      <protection locked="true" hidden="false"/>
    </xf>
    <xf numFmtId="164" fontId="27" fillId="32" borderId="0" xfId="56" applyFont="true" applyBorder="true" applyAlignment="true" applyProtection="false">
      <alignment horizontal="general" vertical="top" textRotation="0" wrapText="true" indent="0" shrinkToFit="false"/>
      <protection locked="true" hidden="false"/>
    </xf>
    <xf numFmtId="164" fontId="18" fillId="32" borderId="0" xfId="56" applyFont="true" applyBorder="true" applyAlignment="true" applyProtection="false">
      <alignment horizontal="general" vertical="bottom" textRotation="0" wrapText="false" indent="0" shrinkToFit="false"/>
      <protection locked="true" hidden="false"/>
    </xf>
    <xf numFmtId="164" fontId="28" fillId="33" borderId="0" xfId="56" applyFont="true" applyBorder="true" applyAlignment="true" applyProtection="false">
      <alignment horizontal="center" vertical="center" textRotation="0" wrapText="true" indent="0" shrinkToFit="false"/>
      <protection locked="true" hidden="false"/>
    </xf>
    <xf numFmtId="164" fontId="18" fillId="33" borderId="0" xfId="56" applyFont="false" applyBorder="false" applyAlignment="false" applyProtection="false">
      <alignment horizontal="general" vertical="bottom" textRotation="0" wrapText="false" indent="0" shrinkToFit="false"/>
      <protection locked="true" hidden="false"/>
    </xf>
    <xf numFmtId="164" fontId="30" fillId="28" borderId="0" xfId="56" applyFont="true" applyBorder="true" applyAlignment="false" applyProtection="false">
      <alignment horizontal="general" vertical="bottom" textRotation="0" wrapText="false" indent="0" shrinkToFit="false"/>
      <protection locked="true" hidden="false"/>
    </xf>
    <xf numFmtId="164" fontId="18" fillId="28" borderId="0" xfId="56" applyFont="false" applyBorder="true" applyAlignment="false" applyProtection="false">
      <alignment horizontal="general" vertical="bottom" textRotation="0" wrapText="false" indent="0" shrinkToFit="false"/>
      <protection locked="true" hidden="false"/>
    </xf>
    <xf numFmtId="164" fontId="28" fillId="33" borderId="0" xfId="56" applyFont="true" applyBorder="true" applyAlignment="true" applyProtection="false">
      <alignment horizontal="general" vertical="center" textRotation="0" wrapText="true" indent="0" shrinkToFit="false"/>
      <protection locked="true" hidden="false"/>
    </xf>
    <xf numFmtId="164" fontId="31" fillId="34" borderId="0" xfId="56" applyFont="true" applyBorder="true" applyAlignment="true" applyProtection="false">
      <alignment horizontal="center" vertical="center" textRotation="0" wrapText="true" indent="0" shrinkToFit="false"/>
      <protection locked="true" hidden="false"/>
    </xf>
    <xf numFmtId="164" fontId="32" fillId="28" borderId="0" xfId="56" applyFont="true" applyBorder="true" applyAlignment="true" applyProtection="false">
      <alignment horizontal="general" vertical="center" textRotation="0" wrapText="true" indent="0" shrinkToFit="false"/>
      <protection locked="true" hidden="false"/>
    </xf>
    <xf numFmtId="164" fontId="18" fillId="33" borderId="0" xfId="55" applyFont="true" applyBorder="true" applyAlignment="true" applyProtection="false">
      <alignment horizontal="left" vertical="bottom" textRotation="0" wrapText="false" indent="0" shrinkToFit="false"/>
      <protection locked="true" hidden="false"/>
    </xf>
    <xf numFmtId="164" fontId="18" fillId="33" borderId="0" xfId="55" applyFont="true" applyBorder="true" applyAlignment="true" applyProtection="false">
      <alignment horizontal="general" vertical="bottom" textRotation="0" wrapText="false" indent="0" shrinkToFit="false"/>
      <protection locked="true" hidden="false"/>
    </xf>
    <xf numFmtId="164" fontId="27" fillId="29" borderId="0" xfId="55" applyFont="true" applyBorder="true" applyAlignment="true" applyProtection="true">
      <alignment horizontal="left" vertical="center" textRotation="0" wrapText="true" indent="0" shrinkToFit="false"/>
      <protection locked="true" hidden="false"/>
    </xf>
    <xf numFmtId="164" fontId="27" fillId="29" borderId="0" xfId="55" applyFont="true" applyBorder="true" applyAlignment="true" applyProtection="true">
      <alignment horizontal="general" vertical="top" textRotation="0" wrapText="true" indent="0" shrinkToFit="false"/>
      <protection locked="true" hidden="false"/>
    </xf>
    <xf numFmtId="164" fontId="18" fillId="29" borderId="0" xfId="55" applyFont="true" applyBorder="true" applyAlignment="true" applyProtection="true">
      <alignment horizontal="general" vertical="bottom" textRotation="0" wrapText="false" indent="0" shrinkToFit="false"/>
      <protection locked="true" hidden="false"/>
    </xf>
    <xf numFmtId="164" fontId="33" fillId="29" borderId="0" xfId="20" applyFont="true" applyBorder="true" applyAlignment="true" applyProtection="false">
      <alignment horizontal="center" vertical="center" textRotation="0" wrapText="false" indent="0" shrinkToFit="false"/>
      <protection locked="true" hidden="false"/>
    </xf>
    <xf numFmtId="164" fontId="18" fillId="29" borderId="0" xfId="55" applyFont="true" applyBorder="true" applyAlignment="true" applyProtection="false">
      <alignment horizontal="general" vertical="bottom" textRotation="0" wrapText="false" indent="0" shrinkToFit="false"/>
      <protection locked="true" hidden="false"/>
    </xf>
    <xf numFmtId="164" fontId="34" fillId="31" borderId="0" xfId="55" applyFont="true" applyBorder="true" applyAlignment="true" applyProtection="true">
      <alignment horizontal="general" vertical="center" textRotation="0" wrapText="false" indent="0" shrinkToFit="false"/>
      <protection locked="true" hidden="false"/>
    </xf>
    <xf numFmtId="164" fontId="35" fillId="31" borderId="0" xfId="55" applyFont="true" applyBorder="true" applyAlignment="true" applyProtection="true">
      <alignment horizontal="general" vertical="bottom" textRotation="0" wrapText="false" indent="0" shrinkToFit="false"/>
      <protection locked="true" hidden="false"/>
    </xf>
    <xf numFmtId="164" fontId="35" fillId="31" borderId="0" xfId="55" applyFont="true" applyBorder="true" applyAlignment="true" applyProtection="false">
      <alignment horizontal="general" vertical="bottom" textRotation="0" wrapText="false" indent="0" shrinkToFit="false"/>
      <protection locked="true" hidden="false"/>
    </xf>
    <xf numFmtId="164" fontId="36" fillId="35" borderId="0" xfId="55" applyFont="true" applyBorder="true" applyAlignment="true" applyProtection="true">
      <alignment horizontal="left" vertical="bottom" textRotation="0" wrapText="false" indent="0" shrinkToFit="false"/>
      <protection locked="true" hidden="false"/>
    </xf>
    <xf numFmtId="164" fontId="36" fillId="35" borderId="0" xfId="55" applyFont="true" applyBorder="true" applyAlignment="true" applyProtection="true">
      <alignment horizontal="general" vertical="bottom" textRotation="0" wrapText="false" indent="0" shrinkToFit="false"/>
      <protection locked="true" hidden="false"/>
    </xf>
    <xf numFmtId="164" fontId="36" fillId="35" borderId="0" xfId="55" applyFont="true" applyBorder="true" applyAlignment="true" applyProtection="true">
      <alignment horizontal="right" vertical="bottom" textRotation="0" wrapText="false" indent="0" shrinkToFit="false"/>
      <protection locked="true" hidden="false"/>
    </xf>
    <xf numFmtId="164" fontId="36" fillId="35" borderId="0" xfId="55" applyFont="true" applyBorder="true" applyAlignment="true" applyProtection="false">
      <alignment horizontal="general" vertical="bottom" textRotation="0" wrapText="false" indent="0" shrinkToFit="false"/>
      <protection locked="true" hidden="false"/>
    </xf>
    <xf numFmtId="164" fontId="36" fillId="35" borderId="0" xfId="55" applyFont="true" applyBorder="false" applyAlignment="true" applyProtection="true">
      <alignment horizontal="left" vertical="top" textRotation="0" wrapText="false" indent="0" shrinkToFit="false"/>
      <protection locked="true" hidden="false"/>
    </xf>
    <xf numFmtId="164" fontId="37" fillId="35" borderId="0" xfId="55" applyFont="true" applyBorder="true" applyAlignment="true" applyProtection="true">
      <alignment horizontal="general" vertical="top" textRotation="0" wrapText="true" indent="0" shrinkToFit="false"/>
      <protection locked="true" hidden="false"/>
    </xf>
    <xf numFmtId="164" fontId="36" fillId="35" borderId="0" xfId="55" applyFont="true" applyBorder="true" applyAlignment="true" applyProtection="true">
      <alignment horizontal="general" vertical="center" textRotation="0" wrapText="false" indent="0" shrinkToFit="false"/>
      <protection locked="true" hidden="false"/>
    </xf>
    <xf numFmtId="164" fontId="18" fillId="33" borderId="3" xfId="55" applyFont="true" applyBorder="true" applyAlignment="true" applyProtection="true">
      <alignment horizontal="left" vertical="top" textRotation="0" wrapText="false" indent="0" shrinkToFit="false"/>
      <protection locked="false" hidden="false"/>
    </xf>
    <xf numFmtId="164" fontId="36" fillId="35" borderId="0" xfId="55" applyFont="true" applyBorder="false" applyAlignment="true" applyProtection="true">
      <alignment horizontal="left" vertical="center" textRotation="0" wrapText="false" indent="0" shrinkToFit="false"/>
      <protection locked="true" hidden="false"/>
    </xf>
    <xf numFmtId="167" fontId="38" fillId="35" borderId="0" xfId="55" applyFont="true" applyBorder="true" applyAlignment="true" applyProtection="true">
      <alignment horizontal="general" vertical="bottom" textRotation="0" wrapText="false" indent="0" shrinkToFit="false"/>
      <protection locked="true" hidden="false"/>
    </xf>
    <xf numFmtId="164" fontId="36" fillId="35" borderId="0" xfId="55" applyFont="true" applyBorder="false" applyAlignment="true" applyProtection="true">
      <alignment horizontal="justify" vertical="center" textRotation="0" wrapText="false" indent="0" shrinkToFit="false"/>
      <protection locked="true" hidden="false"/>
    </xf>
    <xf numFmtId="164" fontId="36" fillId="35" borderId="0" xfId="55" applyFont="true" applyBorder="false" applyAlignment="true" applyProtection="true">
      <alignment horizontal="general" vertical="bottom" textRotation="0" wrapText="false" indent="0" shrinkToFit="false"/>
      <protection locked="true" hidden="false"/>
    </xf>
    <xf numFmtId="164" fontId="36" fillId="28" borderId="0" xfId="55" applyFont="true" applyBorder="true" applyAlignment="true" applyProtection="true">
      <alignment horizontal="general" vertical="center" textRotation="0" wrapText="false" indent="0" shrinkToFit="false"/>
      <protection locked="true" hidden="false"/>
    </xf>
    <xf numFmtId="164" fontId="36" fillId="28" borderId="0" xfId="55" applyFont="true" applyBorder="true" applyAlignment="true" applyProtection="true">
      <alignment horizontal="general" vertical="bottom" textRotation="0" wrapText="false" indent="0" shrinkToFit="false"/>
      <protection locked="true" hidden="false"/>
    </xf>
    <xf numFmtId="164" fontId="36" fillId="28" borderId="0" xfId="55" applyFont="true" applyBorder="true" applyAlignment="true" applyProtection="false">
      <alignment horizontal="general" vertical="bottom" textRotation="0" wrapText="false" indent="0" shrinkToFit="false"/>
      <protection locked="true" hidden="false"/>
    </xf>
    <xf numFmtId="164" fontId="39" fillId="29" borderId="3" xfId="55" applyFont="true" applyBorder="true" applyAlignment="true" applyProtection="true">
      <alignment horizontal="center" vertical="center" textRotation="0" wrapText="false" indent="0" shrinkToFit="false"/>
      <protection locked="true" hidden="false"/>
    </xf>
    <xf numFmtId="164" fontId="26" fillId="28" borderId="0" xfId="55" applyFont="true" applyBorder="true" applyAlignment="true" applyProtection="true">
      <alignment horizontal="center" vertical="center" textRotation="0" wrapText="false" indent="0" shrinkToFit="false"/>
      <protection locked="true" hidden="false"/>
    </xf>
    <xf numFmtId="164" fontId="35" fillId="28" borderId="0" xfId="55" applyFont="true" applyBorder="true" applyAlignment="true" applyProtection="true">
      <alignment horizontal="general" vertical="bottom" textRotation="0" wrapText="false" indent="0" shrinkToFit="false"/>
      <protection locked="true" hidden="false"/>
    </xf>
    <xf numFmtId="164" fontId="40" fillId="36" borderId="3" xfId="55" applyFont="true" applyBorder="true" applyAlignment="true" applyProtection="true">
      <alignment horizontal="center" vertical="center" textRotation="0" wrapText="true" indent="0" shrinkToFit="false"/>
      <protection locked="true" hidden="false"/>
    </xf>
    <xf numFmtId="164" fontId="26" fillId="36" borderId="3" xfId="55" applyFont="true" applyBorder="true" applyAlignment="true" applyProtection="true">
      <alignment horizontal="center" vertical="center" textRotation="0" wrapText="true" indent="0" shrinkToFit="false"/>
      <protection locked="true" hidden="false"/>
    </xf>
    <xf numFmtId="164" fontId="26" fillId="28" borderId="0" xfId="55" applyFont="true" applyBorder="true" applyAlignment="true" applyProtection="true">
      <alignment horizontal="center" vertical="center" textRotation="0" wrapText="true" indent="0" shrinkToFit="false"/>
      <protection locked="true" hidden="false"/>
    </xf>
    <xf numFmtId="166" fontId="39" fillId="31" borderId="3" xfId="69" applyFont="true" applyBorder="true" applyAlignment="true" applyProtection="true">
      <alignment horizontal="center" vertical="center" textRotation="0" wrapText="true" indent="0" shrinkToFit="false"/>
      <protection locked="false" hidden="false"/>
    </xf>
    <xf numFmtId="164" fontId="18" fillId="31" borderId="3" xfId="55" applyFont="true" applyBorder="true" applyAlignment="true" applyProtection="true">
      <alignment horizontal="center" vertical="center" textRotation="0" wrapText="true" indent="0" shrinkToFit="false"/>
      <protection locked="false" hidden="false"/>
    </xf>
    <xf numFmtId="164" fontId="0" fillId="0" borderId="3" xfId="0" applyFont="false" applyBorder="true" applyAlignment="true" applyProtection="true">
      <alignment horizontal="center" vertical="center" textRotation="0" wrapText="false" indent="0" shrinkToFit="false"/>
      <protection locked="false" hidden="false"/>
    </xf>
    <xf numFmtId="164" fontId="42" fillId="28" borderId="0" xfId="55" applyFont="true" applyBorder="true" applyAlignment="true" applyProtection="false">
      <alignment horizontal="left" vertical="top" textRotation="0" wrapText="false" indent="0" shrinkToFit="false"/>
      <protection locked="true" hidden="false"/>
    </xf>
    <xf numFmtId="164" fontId="35" fillId="28" borderId="0" xfId="55" applyFont="true" applyBorder="true" applyAlignment="true" applyProtection="true">
      <alignment horizontal="center" vertical="bottom" textRotation="0" wrapText="false" indent="0" shrinkToFit="false"/>
      <protection locked="true" hidden="false"/>
    </xf>
    <xf numFmtId="166" fontId="26" fillId="33" borderId="3" xfId="69" applyFont="true" applyBorder="true" applyAlignment="true" applyProtection="true">
      <alignment horizontal="center" vertical="center" textRotation="0" wrapText="false" indent="0" shrinkToFit="false"/>
      <protection locked="false" hidden="false"/>
    </xf>
    <xf numFmtId="164" fontId="36" fillId="33" borderId="3" xfId="55" applyFont="true" applyBorder="true" applyAlignment="true" applyProtection="false">
      <alignment horizontal="center" vertical="center" textRotation="0" wrapText="false" indent="0" shrinkToFit="false"/>
      <protection locked="true" hidden="false"/>
    </xf>
    <xf numFmtId="164" fontId="18" fillId="33" borderId="3" xfId="55" applyFont="true" applyBorder="true" applyAlignment="true" applyProtection="true">
      <alignment horizontal="center" vertical="center" textRotation="0" wrapText="false" indent="0" shrinkToFit="false"/>
      <protection locked="true" hidden="false"/>
    </xf>
    <xf numFmtId="164" fontId="18" fillId="33" borderId="3" xfId="55" applyFont="true" applyBorder="true" applyAlignment="true" applyProtection="true">
      <alignment horizontal="center" vertical="center" textRotation="0" wrapText="false" indent="0" shrinkToFit="false"/>
      <protection locked="false" hidden="false"/>
    </xf>
    <xf numFmtId="164" fontId="18" fillId="33" borderId="3" xfId="55" applyFont="true" applyBorder="true" applyAlignment="true" applyProtection="true">
      <alignment horizontal="center" vertical="center" textRotation="0" wrapText="true" indent="0" shrinkToFit="false"/>
      <protection locked="false" hidden="false"/>
    </xf>
    <xf numFmtId="164" fontId="34" fillId="28" borderId="0" xfId="55" applyFont="true" applyBorder="true" applyAlignment="true" applyProtection="true">
      <alignment horizontal="center" vertical="center" textRotation="0" wrapText="false" indent="0" shrinkToFit="false"/>
      <protection locked="true" hidden="false"/>
    </xf>
    <xf numFmtId="164" fontId="45" fillId="28" borderId="0" xfId="55" applyFont="true" applyBorder="true" applyAlignment="true" applyProtection="true">
      <alignment horizontal="left" vertical="center" textRotation="0" wrapText="false" indent="0" shrinkToFit="false"/>
      <protection locked="true" hidden="false"/>
    </xf>
    <xf numFmtId="164" fontId="34" fillId="28" borderId="0" xfId="55" applyFont="true" applyBorder="true" applyAlignment="true" applyProtection="true">
      <alignment horizontal="general" vertical="center" textRotation="0" wrapText="false" indent="0" shrinkToFit="false"/>
      <protection locked="true" hidden="false"/>
    </xf>
    <xf numFmtId="164" fontId="46" fillId="28" borderId="0" xfId="55" applyFont="true" applyBorder="true" applyAlignment="true" applyProtection="true">
      <alignment horizontal="center" vertical="center" textRotation="0" wrapText="true" indent="0" shrinkToFit="false"/>
      <protection locked="true" hidden="false"/>
    </xf>
    <xf numFmtId="164" fontId="35" fillId="28" borderId="10" xfId="55" applyFont="true" applyBorder="true" applyAlignment="true" applyProtection="true">
      <alignment horizontal="general" vertical="bottom" textRotation="0" wrapText="false" indent="0" shrinkToFit="false"/>
      <protection locked="true" hidden="false"/>
    </xf>
    <xf numFmtId="164" fontId="47" fillId="28" borderId="11" xfId="55" applyFont="true" applyBorder="true" applyAlignment="true" applyProtection="false">
      <alignment horizontal="right" vertical="center" textRotation="0" wrapText="false" indent="0" shrinkToFit="false"/>
      <protection locked="true" hidden="false"/>
    </xf>
    <xf numFmtId="164" fontId="48" fillId="28" borderId="0" xfId="55" applyFont="true" applyBorder="true" applyAlignment="true" applyProtection="true">
      <alignment horizontal="left" vertical="center" textRotation="0" wrapText="false" indent="0" shrinkToFit="false"/>
      <protection locked="true" hidden="false"/>
    </xf>
    <xf numFmtId="164" fontId="40" fillId="36" borderId="3" xfId="55" applyFont="true" applyBorder="true" applyAlignment="true" applyProtection="true">
      <alignment horizontal="left" vertical="center" textRotation="0" wrapText="true" indent="0" shrinkToFit="false"/>
      <protection locked="true" hidden="false"/>
    </xf>
    <xf numFmtId="164" fontId="49" fillId="36" borderId="3" xfId="55" applyFont="true" applyBorder="true" applyAlignment="true" applyProtection="true">
      <alignment horizontal="center" vertical="center" textRotation="0" wrapText="true" indent="0" shrinkToFit="false"/>
      <protection locked="true" hidden="false"/>
    </xf>
    <xf numFmtId="164" fontId="40" fillId="36" borderId="12" xfId="55" applyFont="true" applyBorder="true" applyAlignment="true" applyProtection="true">
      <alignment horizontal="center" vertical="center" textRotation="0" wrapText="true" indent="0" shrinkToFit="false"/>
      <protection locked="true" hidden="false"/>
    </xf>
    <xf numFmtId="164" fontId="26" fillId="36" borderId="13" xfId="55" applyFont="true" applyBorder="true" applyAlignment="true" applyProtection="true">
      <alignment horizontal="center" vertical="center" textRotation="0" wrapText="true" indent="0" shrinkToFit="false"/>
      <protection locked="true" hidden="false"/>
    </xf>
    <xf numFmtId="164" fontId="18" fillId="37" borderId="3" xfId="55" applyFont="true" applyBorder="true" applyAlignment="true" applyProtection="true">
      <alignment horizontal="left" vertical="center" textRotation="0" wrapText="false" indent="0" shrinkToFit="false"/>
      <protection locked="false" hidden="false"/>
    </xf>
    <xf numFmtId="164" fontId="18" fillId="37" borderId="3" xfId="55" applyFont="true" applyBorder="true" applyAlignment="true" applyProtection="true">
      <alignment horizontal="center" vertical="center" textRotation="0" wrapText="false" indent="0" shrinkToFit="false"/>
      <protection locked="false" hidden="false"/>
    </xf>
    <xf numFmtId="164" fontId="18" fillId="37" borderId="3" xfId="55" applyFont="true" applyBorder="true" applyAlignment="true" applyProtection="true">
      <alignment horizontal="center" vertical="center" textRotation="0" wrapText="false" indent="0" shrinkToFit="false"/>
      <protection locked="true" hidden="false"/>
    </xf>
    <xf numFmtId="164" fontId="18" fillId="37" borderId="12" xfId="55" applyFont="true" applyBorder="true" applyAlignment="true" applyProtection="true">
      <alignment horizontal="center" vertical="center" textRotation="0" wrapText="false" indent="0" shrinkToFit="false"/>
      <protection locked="false" hidden="false"/>
    </xf>
    <xf numFmtId="164" fontId="0" fillId="0" borderId="14" xfId="0" applyFont="false" applyBorder="true" applyAlignment="true" applyProtection="true">
      <alignment horizontal="center" vertical="center" textRotation="0" wrapText="false" indent="0" shrinkToFit="false"/>
      <protection locked="false" hidden="false"/>
    </xf>
    <xf numFmtId="164" fontId="51" fillId="33" borderId="3" xfId="55" applyFont="true" applyBorder="true" applyAlignment="true" applyProtection="true">
      <alignment horizontal="left" vertical="center" textRotation="0" wrapText="false" indent="0" shrinkToFit="false"/>
      <protection locked="false" hidden="false"/>
    </xf>
    <xf numFmtId="164" fontId="18" fillId="33" borderId="3" xfId="55" applyFont="false" applyBorder="true" applyAlignment="true" applyProtection="true">
      <alignment horizontal="center" vertical="center" textRotation="0" wrapText="false" indent="0" shrinkToFit="false"/>
      <protection locked="false" hidden="false"/>
    </xf>
    <xf numFmtId="164" fontId="18" fillId="33" borderId="12" xfId="55" applyFont="true" applyBorder="true" applyAlignment="true" applyProtection="true">
      <alignment horizontal="center" vertical="center" textRotation="0" wrapText="false" indent="0" shrinkToFit="false"/>
      <protection locked="false" hidden="false"/>
    </xf>
    <xf numFmtId="164" fontId="45" fillId="28" borderId="15" xfId="55" applyFont="true" applyBorder="true" applyAlignment="true" applyProtection="true">
      <alignment horizontal="left" vertical="center" textRotation="0" wrapText="false" indent="0" shrinkToFit="false"/>
      <protection locked="true" hidden="false"/>
    </xf>
    <xf numFmtId="164" fontId="45" fillId="28" borderId="16" xfId="55" applyFont="true" applyBorder="true" applyAlignment="true" applyProtection="true">
      <alignment horizontal="left" vertical="center" textRotation="0" wrapText="false" indent="0" shrinkToFit="false"/>
      <protection locked="true" hidden="false"/>
    </xf>
    <xf numFmtId="164" fontId="45" fillId="28" borderId="17" xfId="55" applyFont="true" applyBorder="true" applyAlignment="true" applyProtection="true">
      <alignment horizontal="left" vertical="center" textRotation="0" wrapText="false" indent="0" shrinkToFit="false"/>
      <protection locked="true" hidden="false"/>
    </xf>
    <xf numFmtId="164" fontId="52" fillId="35" borderId="0" xfId="55" applyFont="true" applyBorder="true" applyAlignment="true" applyProtection="true">
      <alignment horizontal="left" vertical="top" textRotation="0" wrapText="false" indent="0" shrinkToFit="false"/>
      <protection locked="true" hidden="false"/>
    </xf>
    <xf numFmtId="164" fontId="53" fillId="35" borderId="0" xfId="55" applyFont="true" applyBorder="true" applyAlignment="true" applyProtection="true">
      <alignment horizontal="justify" vertical="top" textRotation="0" wrapText="true" indent="0" shrinkToFit="false"/>
      <protection locked="true" hidden="false"/>
    </xf>
    <xf numFmtId="164" fontId="18" fillId="35" borderId="0" xfId="55" applyFont="true" applyBorder="true" applyAlignment="true" applyProtection="false">
      <alignment horizontal="general" vertical="bottom" textRotation="0" wrapText="false" indent="0" shrinkToFit="false"/>
      <protection locked="true" hidden="false"/>
    </xf>
    <xf numFmtId="164" fontId="36" fillId="35" borderId="0" xfId="55" applyFont="true" applyBorder="true" applyAlignment="true" applyProtection="true">
      <alignment horizontal="left" vertical="center" textRotation="0" wrapText="true" indent="0" shrinkToFit="false"/>
      <protection locked="true" hidden="false"/>
    </xf>
    <xf numFmtId="164" fontId="18" fillId="35" borderId="0" xfId="55" applyFont="true" applyBorder="true" applyAlignment="true" applyProtection="true">
      <alignment horizontal="general" vertical="bottom" textRotation="0" wrapText="false" indent="0" shrinkToFit="false"/>
      <protection locked="true" hidden="false"/>
    </xf>
    <xf numFmtId="164" fontId="37" fillId="35" borderId="0" xfId="55" applyFont="true" applyBorder="true" applyAlignment="true" applyProtection="true">
      <alignment horizontal="left" vertical="top" textRotation="0" wrapText="true" indent="0" shrinkToFit="false"/>
      <protection locked="true" hidden="false"/>
    </xf>
    <xf numFmtId="164" fontId="39" fillId="29" borderId="3" xfId="55" applyFont="true" applyBorder="true" applyAlignment="true" applyProtection="true">
      <alignment horizontal="center" vertical="center" textRotation="0" wrapText="true" indent="0" shrinkToFit="false"/>
      <protection locked="true" hidden="false"/>
    </xf>
    <xf numFmtId="164" fontId="54" fillId="35" borderId="0" xfId="55" applyFont="true" applyBorder="true" applyAlignment="true" applyProtection="true">
      <alignment horizontal="general" vertical="center" textRotation="0" wrapText="false" indent="0" shrinkToFit="false"/>
      <protection locked="true" hidden="false"/>
    </xf>
    <xf numFmtId="164" fontId="26" fillId="36" borderId="3" xfId="55" applyFont="true" applyBorder="true" applyAlignment="true" applyProtection="true">
      <alignment horizontal="left" vertical="center" textRotation="0" wrapText="true" indent="0" shrinkToFit="false"/>
      <protection locked="true" hidden="false"/>
    </xf>
    <xf numFmtId="164" fontId="0" fillId="35" borderId="0" xfId="0" applyFont="false" applyBorder="false" applyAlignment="false" applyProtection="true">
      <alignment horizontal="general" vertical="bottom" textRotation="0" wrapText="false" indent="0" shrinkToFit="false"/>
      <protection locked="true" hidden="false"/>
    </xf>
    <xf numFmtId="164" fontId="55" fillId="35" borderId="0" xfId="0" applyFont="true" applyBorder="false" applyAlignment="false" applyProtection="true">
      <alignment horizontal="general" vertical="bottom" textRotation="0" wrapText="false" indent="0" shrinkToFit="false"/>
      <protection locked="true" hidden="false"/>
    </xf>
    <xf numFmtId="164" fontId="42" fillId="35" borderId="0" xfId="55" applyFont="true" applyBorder="true" applyAlignment="true" applyProtection="false">
      <alignment horizontal="left" vertical="top" textRotation="0" wrapText="false" indent="0" shrinkToFit="false"/>
      <protection locked="true" hidden="false"/>
    </xf>
    <xf numFmtId="164" fontId="45" fillId="35" borderId="0" xfId="55" applyFont="true" applyBorder="true" applyAlignment="true" applyProtection="true">
      <alignment horizontal="left" vertical="center" textRotation="0" wrapText="false" indent="0" shrinkToFit="false"/>
      <protection locked="true" hidden="false"/>
    </xf>
    <xf numFmtId="164" fontId="36" fillId="28" borderId="0" xfId="55" applyFont="true" applyBorder="false" applyAlignment="true" applyProtection="true">
      <alignment horizontal="left" vertical="center" textRotation="0" wrapText="false" indent="0" shrinkToFit="false"/>
      <protection locked="true" hidden="false"/>
    </xf>
    <xf numFmtId="164" fontId="54" fillId="28" borderId="0" xfId="55" applyFont="true" applyBorder="true" applyAlignment="true" applyProtection="true">
      <alignment horizontal="general" vertical="center" textRotation="0" wrapText="false" indent="0" shrinkToFit="false"/>
      <protection locked="true" hidden="false"/>
    </xf>
    <xf numFmtId="164" fontId="56" fillId="28" borderId="0" xfId="55" applyFont="true" applyBorder="false" applyAlignment="true" applyProtection="true">
      <alignment horizontal="general" vertical="bottom" textRotation="0" wrapText="false" indent="0" shrinkToFit="false"/>
      <protection locked="true" hidden="false"/>
    </xf>
    <xf numFmtId="164" fontId="18" fillId="28" borderId="0" xfId="55" applyFont="true" applyBorder="true" applyAlignment="true" applyProtection="false">
      <alignment horizontal="general" vertical="bottom" textRotation="0" wrapText="false" indent="0" shrinkToFit="false"/>
      <protection locked="true" hidden="false"/>
    </xf>
    <xf numFmtId="164" fontId="26" fillId="28" borderId="0" xfId="55" applyFont="true" applyBorder="false" applyAlignment="true" applyProtection="true">
      <alignment horizontal="general" vertical="bottom" textRotation="0" wrapText="false" indent="0" shrinkToFit="false"/>
      <protection locked="true" hidden="false"/>
    </xf>
    <xf numFmtId="164" fontId="57" fillId="28" borderId="0" xfId="55" applyFont="true" applyBorder="true" applyAlignment="true" applyProtection="true">
      <alignment horizontal="general" vertical="bottom" textRotation="0" wrapText="false" indent="0" shrinkToFit="false"/>
      <protection locked="true" hidden="false"/>
    </xf>
    <xf numFmtId="164" fontId="26" fillId="28" borderId="0" xfId="55" applyFont="true" applyBorder="true" applyAlignment="true" applyProtection="true">
      <alignment horizontal="general" vertical="bottom" textRotation="0" wrapText="false" indent="0" shrinkToFit="false"/>
      <protection locked="true" hidden="false"/>
    </xf>
    <xf numFmtId="164" fontId="18" fillId="28" borderId="0" xfId="55" applyFont="true" applyBorder="true" applyAlignment="true" applyProtection="true">
      <alignment horizontal="general" vertical="bottom" textRotation="0" wrapText="false" indent="0" shrinkToFit="false"/>
      <protection locked="true" hidden="false"/>
    </xf>
    <xf numFmtId="164" fontId="36" fillId="28" borderId="0" xfId="55" applyFont="true" applyBorder="false" applyAlignment="true" applyProtection="true">
      <alignment horizontal="left" vertical="top" textRotation="0" wrapText="false" indent="0" shrinkToFit="false"/>
      <protection locked="true" hidden="false"/>
    </xf>
    <xf numFmtId="164" fontId="37" fillId="28" borderId="0" xfId="55" applyFont="true" applyBorder="true" applyAlignment="true" applyProtection="true">
      <alignment horizontal="left" vertical="top" textRotation="0" wrapText="true" indent="0" shrinkToFit="false"/>
      <protection locked="true" hidden="false"/>
    </xf>
    <xf numFmtId="164" fontId="18" fillId="28" borderId="18" xfId="55" applyFont="true" applyBorder="true" applyAlignment="true" applyProtection="false">
      <alignment horizontal="general" vertical="bottom" textRotation="0" wrapText="false" indent="0" shrinkToFit="false"/>
      <protection locked="true" hidden="false"/>
    </xf>
    <xf numFmtId="164" fontId="18" fillId="28" borderId="19" xfId="55" applyFont="true" applyBorder="true" applyAlignment="true" applyProtection="true">
      <alignment horizontal="general" vertical="bottom" textRotation="0" wrapText="false" indent="0" shrinkToFit="false"/>
      <protection locked="true" hidden="false"/>
    </xf>
    <xf numFmtId="164" fontId="47" fillId="28" borderId="20" xfId="55" applyFont="true" applyBorder="true" applyAlignment="true" applyProtection="false">
      <alignment horizontal="right" vertical="top" textRotation="0" wrapText="false" indent="0" shrinkToFit="false"/>
      <protection locked="true" hidden="false"/>
    </xf>
    <xf numFmtId="164" fontId="36" fillId="28" borderId="0" xfId="55" applyFont="true" applyBorder="true" applyAlignment="true" applyProtection="true">
      <alignment horizontal="left" vertical="top" textRotation="0" wrapText="true" indent="0" shrinkToFit="false"/>
      <protection locked="true" hidden="false"/>
    </xf>
    <xf numFmtId="164" fontId="6" fillId="29" borderId="12" xfId="55" applyFont="true" applyBorder="true" applyAlignment="true" applyProtection="true">
      <alignment horizontal="center" vertical="center" textRotation="0" wrapText="true" indent="0" shrinkToFit="false"/>
      <protection locked="true" hidden="false"/>
    </xf>
    <xf numFmtId="164" fontId="6" fillId="29" borderId="14" xfId="55" applyFont="true" applyBorder="true" applyAlignment="true" applyProtection="true">
      <alignment horizontal="center" vertical="center" textRotation="0" wrapText="true" indent="0" shrinkToFit="false"/>
      <protection locked="true" hidden="false"/>
    </xf>
    <xf numFmtId="164" fontId="6" fillId="29" borderId="3" xfId="55" applyFont="true" applyBorder="true" applyAlignment="true" applyProtection="true">
      <alignment horizontal="center" vertical="center" textRotation="0" wrapText="true" indent="0" shrinkToFit="false"/>
      <protection locked="true" hidden="false"/>
    </xf>
    <xf numFmtId="164" fontId="6" fillId="29" borderId="21" xfId="55" applyFont="true" applyBorder="true" applyAlignment="true" applyProtection="true">
      <alignment horizontal="center" vertical="center" textRotation="0" wrapText="true" indent="0" shrinkToFit="false"/>
      <protection locked="true" hidden="false"/>
    </xf>
    <xf numFmtId="164" fontId="6" fillId="29" borderId="22" xfId="55" applyFont="true" applyBorder="true" applyAlignment="true" applyProtection="true">
      <alignment horizontal="center" vertical="center" textRotation="0" wrapText="true" indent="0" shrinkToFit="false"/>
      <protection locked="true" hidden="false"/>
    </xf>
    <xf numFmtId="164" fontId="18" fillId="33" borderId="12" xfId="56" applyFont="true" applyBorder="true" applyAlignment="true" applyProtection="true">
      <alignment horizontal="center" vertical="center" textRotation="0" wrapText="false" indent="0" shrinkToFit="false"/>
      <protection locked="false" hidden="false"/>
    </xf>
    <xf numFmtId="164" fontId="18" fillId="31" borderId="21" xfId="56" applyFont="true" applyBorder="true" applyAlignment="true" applyProtection="true">
      <alignment horizontal="center" vertical="center" textRotation="0" wrapText="false" indent="0" shrinkToFit="false"/>
      <protection locked="true" hidden="false"/>
    </xf>
    <xf numFmtId="164" fontId="18" fillId="31" borderId="3" xfId="56" applyFont="true" applyBorder="true" applyAlignment="true" applyProtection="true">
      <alignment horizontal="center" vertical="center" textRotation="0" wrapText="false" indent="0" shrinkToFit="false"/>
      <protection locked="true" hidden="false"/>
    </xf>
    <xf numFmtId="164" fontId="18" fillId="0" borderId="22" xfId="56" applyFont="true" applyBorder="true" applyAlignment="true" applyProtection="true">
      <alignment horizontal="center" vertical="center" textRotation="0" wrapText="false" indent="0" shrinkToFit="false"/>
      <protection locked="false" hidden="false"/>
    </xf>
    <xf numFmtId="164" fontId="39" fillId="29" borderId="3" xfId="55" applyFont="true" applyBorder="true" applyAlignment="true" applyProtection="true">
      <alignment horizontal="right" vertical="center" textRotation="0" wrapText="true" indent="0" shrinkToFit="false"/>
      <protection locked="true" hidden="false"/>
    </xf>
    <xf numFmtId="167" fontId="18" fillId="38" borderId="12" xfId="56" applyFont="true" applyBorder="true" applyAlignment="true" applyProtection="true">
      <alignment horizontal="center" vertical="center" textRotation="0" wrapText="false" indent="0" shrinkToFit="false"/>
      <protection locked="true" hidden="false"/>
    </xf>
    <xf numFmtId="164" fontId="39" fillId="29" borderId="21" xfId="55" applyFont="true" applyBorder="true" applyAlignment="true" applyProtection="true">
      <alignment horizontal="right" vertical="center" textRotation="0" wrapText="true" indent="0" shrinkToFit="false"/>
      <protection locked="true" hidden="false"/>
    </xf>
    <xf numFmtId="167" fontId="18" fillId="38" borderId="22" xfId="56" applyFont="true" applyBorder="true" applyAlignment="true" applyProtection="true">
      <alignment horizontal="center" vertical="center" textRotation="0" wrapText="false" indent="0" shrinkToFit="false"/>
      <protection locked="true" hidden="false"/>
    </xf>
    <xf numFmtId="164" fontId="18" fillId="28" borderId="15" xfId="55" applyFont="true" applyBorder="true" applyAlignment="true" applyProtection="false">
      <alignment horizontal="general" vertical="bottom" textRotation="0" wrapText="false" indent="0" shrinkToFit="false"/>
      <protection locked="true" hidden="false"/>
    </xf>
    <xf numFmtId="164" fontId="18" fillId="28" borderId="16" xfId="55" applyFont="false" applyBorder="true" applyAlignment="true" applyProtection="false">
      <alignment horizontal="left" vertical="top" textRotation="0" wrapText="false" indent="0" shrinkToFit="false"/>
      <protection locked="true" hidden="false"/>
    </xf>
    <xf numFmtId="164" fontId="26" fillId="28" borderId="17" xfId="55" applyFont="true" applyBorder="true" applyAlignment="true" applyProtection="true">
      <alignment horizontal="general" vertical="bottom" textRotation="0" wrapText="false" indent="0" shrinkToFit="false"/>
      <protection locked="true" hidden="false"/>
    </xf>
    <xf numFmtId="164" fontId="58" fillId="28" borderId="0" xfId="55" applyFont="true" applyBorder="true" applyAlignment="true" applyProtection="true">
      <alignment horizontal="general" vertical="center" textRotation="0" wrapText="false" indent="0" shrinkToFit="false"/>
      <protection locked="true" hidden="false"/>
    </xf>
    <xf numFmtId="164" fontId="18" fillId="28" borderId="0" xfId="55" applyFont="true" applyBorder="true" applyAlignment="true" applyProtection="true">
      <alignment horizontal="left" vertical="bottom" textRotation="0" wrapText="false" indent="0" shrinkToFit="false"/>
      <protection locked="true" hidden="false"/>
    </xf>
    <xf numFmtId="164" fontId="36" fillId="28" borderId="0" xfId="55" applyFont="true" applyBorder="true" applyAlignment="true" applyProtection="true">
      <alignment horizontal="general" vertical="top" textRotation="0" wrapText="true" indent="0" shrinkToFit="false"/>
      <protection locked="true" hidden="false"/>
    </xf>
    <xf numFmtId="164" fontId="36" fillId="28" borderId="0" xfId="55" applyFont="true" applyBorder="true" applyAlignment="true" applyProtection="true">
      <alignment horizontal="general" vertical="center" textRotation="0" wrapText="true" indent="0" shrinkToFit="false"/>
      <protection locked="true" hidden="false"/>
    </xf>
    <xf numFmtId="167" fontId="38" fillId="28" borderId="0" xfId="55" applyFont="true" applyBorder="true" applyAlignment="true" applyProtection="true">
      <alignment horizontal="general" vertical="bottom" textRotation="0" wrapText="false" indent="0" shrinkToFit="false"/>
      <protection locked="true" hidden="false"/>
    </xf>
    <xf numFmtId="164" fontId="59" fillId="28" borderId="0" xfId="55" applyFont="true" applyBorder="false" applyAlignment="true" applyProtection="true">
      <alignment horizontal="left" vertical="center" textRotation="0" wrapText="false" indent="0" shrinkToFit="false"/>
      <protection locked="true" hidden="false"/>
    </xf>
    <xf numFmtId="164" fontId="18" fillId="28" borderId="0" xfId="55" applyFont="true" applyBorder="true" applyAlignment="true" applyProtection="true">
      <alignment horizontal="general" vertical="center" textRotation="0" wrapText="true" indent="0" shrinkToFit="false"/>
      <protection locked="true" hidden="false"/>
    </xf>
    <xf numFmtId="164" fontId="36" fillId="28" borderId="0" xfId="55" applyFont="true" applyBorder="true" applyAlignment="true" applyProtection="true">
      <alignment horizontal="center" vertical="center" textRotation="0" wrapText="false" indent="0" shrinkToFit="false"/>
      <protection locked="true" hidden="false"/>
    </xf>
    <xf numFmtId="164" fontId="60" fillId="28" borderId="0" xfId="55" applyFont="true" applyBorder="true" applyAlignment="true" applyProtection="true">
      <alignment horizontal="center" vertical="center" textRotation="0" wrapText="false" indent="0" shrinkToFit="false"/>
      <protection locked="true" hidden="false"/>
    </xf>
    <xf numFmtId="164" fontId="61" fillId="28" borderId="0" xfId="55" applyFont="true" applyBorder="true" applyAlignment="true" applyProtection="true">
      <alignment horizontal="general" vertical="center" textRotation="0" wrapText="false" indent="0" shrinkToFit="false"/>
      <protection locked="true" hidden="false"/>
    </xf>
    <xf numFmtId="164" fontId="59" fillId="28" borderId="0" xfId="55" applyFont="true" applyBorder="true" applyAlignment="true" applyProtection="true">
      <alignment horizontal="center" vertical="center" textRotation="0" wrapText="false" indent="0" shrinkToFit="false"/>
      <protection locked="true" hidden="false"/>
    </xf>
    <xf numFmtId="164" fontId="59" fillId="35" borderId="0" xfId="55" applyFont="true" applyBorder="false" applyAlignment="true" applyProtection="true">
      <alignment horizontal="left" vertical="center" textRotation="0" wrapText="false" indent="0" shrinkToFit="false"/>
      <protection locked="true" hidden="false"/>
    </xf>
    <xf numFmtId="164" fontId="18" fillId="35" borderId="0" xfId="55" applyFont="true" applyBorder="true" applyAlignment="true" applyProtection="true">
      <alignment horizontal="general" vertical="center" textRotation="0" wrapText="true" indent="0" shrinkToFit="false"/>
      <protection locked="true" hidden="false"/>
    </xf>
    <xf numFmtId="164" fontId="36" fillId="35" borderId="0" xfId="55" applyFont="true" applyBorder="true" applyAlignment="true" applyProtection="true">
      <alignment horizontal="center" vertical="center" textRotation="0" wrapText="false" indent="0" shrinkToFit="false"/>
      <protection locked="true" hidden="false"/>
    </xf>
    <xf numFmtId="164" fontId="60" fillId="35" borderId="0" xfId="55" applyFont="true" applyBorder="true" applyAlignment="true" applyProtection="true">
      <alignment horizontal="center" vertical="center" textRotation="0" wrapText="false" indent="0" shrinkToFit="false"/>
      <protection locked="true" hidden="false"/>
    </xf>
    <xf numFmtId="164" fontId="61" fillId="35" borderId="0" xfId="55" applyFont="true" applyBorder="true" applyAlignment="true" applyProtection="true">
      <alignment horizontal="general" vertical="center" textRotation="0" wrapText="false" indent="0" shrinkToFit="false"/>
      <protection locked="true" hidden="false"/>
    </xf>
    <xf numFmtId="164" fontId="59" fillId="35" borderId="0" xfId="55" applyFont="true" applyBorder="true" applyAlignment="true" applyProtection="true">
      <alignment horizontal="center" vertical="center" textRotation="0" wrapText="false" indent="0" shrinkToFit="false"/>
      <protection locked="true" hidden="false"/>
    </xf>
    <xf numFmtId="164" fontId="58" fillId="35" borderId="0" xfId="55" applyFont="true" applyBorder="false" applyAlignment="true" applyProtection="true">
      <alignment horizontal="general" vertical="bottom" textRotation="0" wrapText="false" indent="0" shrinkToFit="false"/>
      <protection locked="true" hidden="false"/>
    </xf>
    <xf numFmtId="164" fontId="62" fillId="35" borderId="0" xfId="55" applyFont="true" applyBorder="true" applyAlignment="true" applyProtection="false">
      <alignment horizontal="left" vertical="top" textRotation="0" wrapText="false" indent="0" shrinkToFit="false"/>
      <protection locked="true" hidden="false"/>
    </xf>
    <xf numFmtId="164" fontId="63" fillId="35" borderId="0" xfId="55" applyFont="true" applyBorder="false" applyAlignment="true" applyProtection="true">
      <alignment horizontal="general" vertical="bottom" textRotation="0" wrapText="false" indent="0" shrinkToFit="false"/>
      <protection locked="true" hidden="false"/>
    </xf>
    <xf numFmtId="164" fontId="26" fillId="35" borderId="0" xfId="55" applyFont="true" applyBorder="false" applyAlignment="true" applyProtection="true">
      <alignment horizontal="general" vertical="bottom" textRotation="0" wrapText="false" indent="0" shrinkToFit="false"/>
      <protection locked="true" hidden="false"/>
    </xf>
    <xf numFmtId="164" fontId="36" fillId="35" borderId="0" xfId="55" applyFont="true" applyBorder="true" applyAlignment="true" applyProtection="true">
      <alignment horizontal="left" vertical="top" textRotation="0" wrapText="true" indent="0" shrinkToFit="false"/>
      <protection locked="true" hidden="false"/>
    </xf>
    <xf numFmtId="164" fontId="36" fillId="35" borderId="0" xfId="55" applyFont="true" applyBorder="true" applyAlignment="true" applyProtection="true">
      <alignment horizontal="general" vertical="center" textRotation="0" wrapText="true" indent="0" shrinkToFit="false"/>
      <protection locked="true" hidden="false"/>
    </xf>
    <xf numFmtId="164" fontId="39" fillId="29" borderId="3" xfId="55" applyFont="true" applyBorder="true" applyAlignment="true" applyProtection="true">
      <alignment horizontal="left" vertical="center" textRotation="0" wrapText="true" indent="0" shrinkToFit="false"/>
      <protection locked="true" hidden="false"/>
    </xf>
    <xf numFmtId="164" fontId="39" fillId="29" borderId="23" xfId="55" applyFont="true" applyBorder="true" applyAlignment="true" applyProtection="true">
      <alignment horizontal="center" vertical="center" textRotation="0" wrapText="true" indent="0" shrinkToFit="false"/>
      <protection locked="true" hidden="false"/>
    </xf>
    <xf numFmtId="164" fontId="39" fillId="29" borderId="24" xfId="55" applyFont="true" applyBorder="true" applyAlignment="true" applyProtection="true">
      <alignment horizontal="center" vertical="center" textRotation="0" wrapText="true" indent="0" shrinkToFit="false"/>
      <protection locked="true" hidden="false"/>
    </xf>
    <xf numFmtId="164" fontId="39" fillId="29" borderId="25" xfId="55" applyFont="true" applyBorder="true" applyAlignment="true" applyProtection="true">
      <alignment horizontal="center" vertical="center" textRotation="0" wrapText="true" indent="0" shrinkToFit="false"/>
      <protection locked="true" hidden="false"/>
    </xf>
    <xf numFmtId="164" fontId="39" fillId="29" borderId="26" xfId="55" applyFont="true" applyBorder="true" applyAlignment="true" applyProtection="true">
      <alignment horizontal="center" vertical="center" textRotation="0" wrapText="true" indent="0" shrinkToFit="false"/>
      <protection locked="true" hidden="false"/>
    </xf>
    <xf numFmtId="166" fontId="39" fillId="31" borderId="12" xfId="69" applyFont="true" applyBorder="true" applyAlignment="true" applyProtection="true">
      <alignment horizontal="center" vertical="center" textRotation="0" wrapText="true" indent="0" shrinkToFit="false"/>
      <protection locked="false" hidden="false"/>
    </xf>
    <xf numFmtId="164" fontId="64" fillId="0" borderId="27" xfId="55" applyFont="true" applyBorder="true" applyAlignment="true" applyProtection="true">
      <alignment horizontal="left" vertical="center" textRotation="0" wrapText="true" indent="0" shrinkToFit="false"/>
      <protection locked="false" hidden="false"/>
    </xf>
    <xf numFmtId="164" fontId="18" fillId="33" borderId="27" xfId="55" applyFont="true" applyBorder="true" applyAlignment="true" applyProtection="true">
      <alignment horizontal="center" vertical="center" textRotation="0" wrapText="false" indent="0" shrinkToFit="false"/>
      <protection locked="false" hidden="false"/>
    </xf>
    <xf numFmtId="164" fontId="64" fillId="0" borderId="27" xfId="55" applyFont="true" applyBorder="true" applyAlignment="true" applyProtection="true">
      <alignment horizontal="center" vertical="center" textRotation="0" wrapText="false" indent="0" shrinkToFit="false"/>
      <protection locked="false" hidden="false"/>
    </xf>
    <xf numFmtId="164" fontId="64" fillId="0" borderId="27" xfId="55" applyFont="true" applyBorder="true" applyAlignment="true" applyProtection="true">
      <alignment horizontal="general" vertical="center" textRotation="0" wrapText="false" indent="0" shrinkToFit="false"/>
      <protection locked="false" hidden="false"/>
    </xf>
    <xf numFmtId="164" fontId="18" fillId="35" borderId="0" xfId="55" applyFont="true" applyBorder="true" applyAlignment="true" applyProtection="true">
      <alignment horizontal="left" vertical="top" textRotation="0" wrapText="false" indent="0" shrinkToFit="false"/>
      <protection locked="false" hidden="false"/>
    </xf>
    <xf numFmtId="164" fontId="55" fillId="35" borderId="0" xfId="0" applyFont="true" applyBorder="true" applyAlignment="true" applyProtection="true">
      <alignment horizontal="left" vertical="bottom" textRotation="0" wrapText="false" indent="0" shrinkToFit="false"/>
      <protection locked="true" hidden="false"/>
    </xf>
    <xf numFmtId="164" fontId="18" fillId="33" borderId="28" xfId="55" applyFont="true" applyBorder="true" applyAlignment="true" applyProtection="true">
      <alignment horizontal="left" vertical="top" textRotation="0" wrapText="false" indent="0" shrinkToFit="false"/>
      <protection locked="false" hidden="false"/>
    </xf>
    <xf numFmtId="164" fontId="18" fillId="35" borderId="0" xfId="55" applyFont="true" applyBorder="true" applyAlignment="true" applyProtection="true">
      <alignment horizontal="left" vertical="bottom" textRotation="0" wrapText="false" indent="0" shrinkToFit="false"/>
      <protection locked="true" hidden="false"/>
    </xf>
    <xf numFmtId="164" fontId="18" fillId="35" borderId="0" xfId="55" applyFont="true" applyBorder="true" applyAlignment="true" applyProtection="true">
      <alignment horizontal="left" vertical="center" textRotation="0" wrapText="true" indent="0" shrinkToFit="false"/>
      <protection locked="true" hidden="false"/>
    </xf>
    <xf numFmtId="164" fontId="18" fillId="28" borderId="0" xfId="55" applyFont="true" applyBorder="true" applyAlignment="true" applyProtection="true">
      <alignment horizontal="left" vertical="center" textRotation="0" wrapText="true" indent="0" shrinkToFit="false"/>
      <protection locked="true" hidden="false"/>
    </xf>
    <xf numFmtId="164" fontId="36" fillId="28" borderId="18" xfId="55" applyFont="true" applyBorder="true" applyAlignment="true" applyProtection="true">
      <alignment horizontal="left" vertical="top" textRotation="0" wrapText="true" indent="0" shrinkToFit="false"/>
      <protection locked="true" hidden="false"/>
    </xf>
    <xf numFmtId="164" fontId="36" fillId="28" borderId="19" xfId="55" applyFont="true" applyBorder="true" applyAlignment="true" applyProtection="true">
      <alignment horizontal="left" vertical="top" textRotation="0" wrapText="true" indent="0" shrinkToFit="false"/>
      <protection locked="true" hidden="false"/>
    </xf>
    <xf numFmtId="164" fontId="18" fillId="28" borderId="0" xfId="55" applyFont="true" applyBorder="true" applyAlignment="true" applyProtection="true">
      <alignment horizontal="general" vertical="bottom" textRotation="0" wrapText="false" indent="0" shrinkToFit="false"/>
      <protection locked="false" hidden="false"/>
    </xf>
    <xf numFmtId="164" fontId="39" fillId="29" borderId="12" xfId="55" applyFont="true" applyBorder="true" applyAlignment="true" applyProtection="true">
      <alignment horizontal="center" vertical="center" textRotation="0" wrapText="true" indent="0" shrinkToFit="false"/>
      <protection locked="true" hidden="false"/>
    </xf>
    <xf numFmtId="164" fontId="39" fillId="29" borderId="14" xfId="55" applyFont="true" applyBorder="true" applyAlignment="true" applyProtection="true">
      <alignment horizontal="center" vertical="center" textRotation="0" wrapText="true" indent="0" shrinkToFit="false"/>
      <protection locked="true" hidden="false"/>
    </xf>
    <xf numFmtId="164" fontId="36" fillId="28" borderId="0" xfId="55" applyFont="true" applyBorder="true" applyAlignment="true" applyProtection="true">
      <alignment horizontal="left" vertical="center" textRotation="0" wrapText="false" indent="0" shrinkToFit="false"/>
      <protection locked="true" hidden="false"/>
    </xf>
    <xf numFmtId="164" fontId="26" fillId="36" borderId="3" xfId="56" applyFont="true" applyBorder="true" applyAlignment="true" applyProtection="true">
      <alignment horizontal="center" vertical="top" textRotation="0" wrapText="true" indent="0" shrinkToFit="false"/>
      <protection locked="true" hidden="false"/>
    </xf>
    <xf numFmtId="164" fontId="26" fillId="36" borderId="3" xfId="56" applyFont="true" applyBorder="true" applyAlignment="true" applyProtection="true">
      <alignment horizontal="center" vertical="center" textRotation="0" wrapText="true" indent="0" shrinkToFit="false"/>
      <protection locked="true" hidden="false"/>
    </xf>
    <xf numFmtId="167" fontId="26" fillId="33" borderId="12" xfId="56" applyFont="true" applyBorder="true" applyAlignment="true" applyProtection="true">
      <alignment horizontal="center" vertical="center" textRotation="0" wrapText="true" indent="0" shrinkToFit="false"/>
      <protection locked="true" hidden="false"/>
    </xf>
    <xf numFmtId="164" fontId="26" fillId="36" borderId="21" xfId="56" applyFont="true" applyBorder="true" applyAlignment="true" applyProtection="true">
      <alignment horizontal="center" vertical="top" textRotation="0" wrapText="true" indent="0" shrinkToFit="false"/>
      <protection locked="true" hidden="false"/>
    </xf>
    <xf numFmtId="164" fontId="26" fillId="33" borderId="22" xfId="56" applyFont="true" applyBorder="true" applyAlignment="true" applyProtection="true">
      <alignment horizontal="center" vertical="center" textRotation="0" wrapText="true" indent="0" shrinkToFit="false"/>
      <protection locked="true" hidden="false"/>
    </xf>
    <xf numFmtId="164" fontId="42" fillId="28" borderId="0" xfId="55" applyFont="true" applyBorder="true" applyAlignment="true" applyProtection="false">
      <alignment horizontal="left" vertical="top" textRotation="0" wrapText="true" indent="0" shrinkToFit="false"/>
      <protection locked="true" hidden="false"/>
    </xf>
    <xf numFmtId="168" fontId="58" fillId="0" borderId="3" xfId="56" applyFont="true" applyBorder="true" applyAlignment="true" applyProtection="true">
      <alignment horizontal="center" vertical="top" textRotation="0" wrapText="true" indent="0" shrinkToFit="false"/>
      <protection locked="true" hidden="false"/>
    </xf>
    <xf numFmtId="164" fontId="58" fillId="0" borderId="21" xfId="56" applyFont="true" applyBorder="true" applyAlignment="true" applyProtection="true">
      <alignment horizontal="center" vertical="top" textRotation="0" wrapText="true" indent="0" shrinkToFit="false"/>
      <protection locked="true" hidden="false"/>
    </xf>
    <xf numFmtId="164" fontId="36" fillId="28" borderId="15" xfId="55" applyFont="true" applyBorder="true" applyAlignment="true" applyProtection="true">
      <alignment horizontal="left" vertical="top" textRotation="0" wrapText="true" indent="0" shrinkToFit="false"/>
      <protection locked="true" hidden="false"/>
    </xf>
    <xf numFmtId="164" fontId="36" fillId="28" borderId="16" xfId="55" applyFont="true" applyBorder="true" applyAlignment="true" applyProtection="true">
      <alignment horizontal="left" vertical="top" textRotation="0" wrapText="true" indent="0" shrinkToFit="false"/>
      <protection locked="true" hidden="false"/>
    </xf>
    <xf numFmtId="164" fontId="18" fillId="28" borderId="16" xfId="55" applyFont="true" applyBorder="true" applyAlignment="true" applyProtection="false">
      <alignment horizontal="general" vertical="bottom" textRotation="0" wrapText="false" indent="0" shrinkToFit="false"/>
      <protection locked="true" hidden="false"/>
    </xf>
    <xf numFmtId="164" fontId="18" fillId="28" borderId="17" xfId="55" applyFont="true" applyBorder="true" applyAlignment="true" applyProtection="false">
      <alignment horizontal="general" vertical="bottom" textRotation="0" wrapText="false" indent="0" shrinkToFit="false"/>
      <protection locked="true" hidden="false"/>
    </xf>
    <xf numFmtId="164" fontId="43" fillId="28" borderId="0" xfId="55" applyFont="true" applyBorder="true" applyAlignment="true" applyProtection="false">
      <alignment horizontal="general" vertical="center" textRotation="0" wrapText="true" indent="0" shrinkToFit="false"/>
      <protection locked="true" hidden="false"/>
    </xf>
    <xf numFmtId="164" fontId="26" fillId="36" borderId="3" xfId="56" applyFont="true" applyBorder="true" applyAlignment="true" applyProtection="true">
      <alignment horizontal="right" vertical="center" textRotation="0" wrapText="true" indent="0" shrinkToFit="false"/>
      <protection locked="true" hidden="false"/>
    </xf>
    <xf numFmtId="164" fontId="18" fillId="31" borderId="3" xfId="56" applyFont="true" applyBorder="true" applyAlignment="true" applyProtection="true">
      <alignment horizontal="center" vertical="center" textRotation="0" wrapText="false" indent="0" shrinkToFit="false"/>
      <protection locked="false" hidden="false"/>
    </xf>
    <xf numFmtId="164" fontId="18" fillId="31" borderId="3" xfId="56" applyFont="true" applyBorder="true" applyAlignment="true" applyProtection="true">
      <alignment horizontal="center" vertical="center" textRotation="0" wrapText="true" indent="0" shrinkToFit="false"/>
      <protection locked="false" hidden="false"/>
    </xf>
    <xf numFmtId="164" fontId="42" fillId="28" borderId="0" xfId="55" applyFont="true" applyBorder="true" applyAlignment="true" applyProtection="false">
      <alignment horizontal="general" vertical="center" textRotation="0" wrapText="false" indent="0" shrinkToFit="false"/>
      <protection locked="true" hidden="false"/>
    </xf>
    <xf numFmtId="164" fontId="36" fillId="28" borderId="0" xfId="56" applyFont="true" applyBorder="true" applyAlignment="true" applyProtection="true">
      <alignment horizontal="left" vertical="bottom" textRotation="0" wrapText="false" indent="0" shrinkToFit="false"/>
      <protection locked="true" hidden="false"/>
    </xf>
    <xf numFmtId="164" fontId="26" fillId="28" borderId="0" xfId="56" applyFont="true" applyBorder="true" applyAlignment="true" applyProtection="true">
      <alignment horizontal="center" vertical="center" textRotation="0" wrapText="false" indent="0" shrinkToFit="false"/>
      <protection locked="true" hidden="false"/>
    </xf>
    <xf numFmtId="167" fontId="36" fillId="0" borderId="27" xfId="55" applyFont="true" applyBorder="true" applyAlignment="true" applyProtection="true">
      <alignment horizontal="center" vertical="top" textRotation="0" wrapText="true" indent="0" shrinkToFit="false"/>
      <protection locked="true" hidden="false"/>
    </xf>
    <xf numFmtId="164" fontId="26" fillId="36" borderId="3" xfId="56" applyFont="true" applyBorder="true" applyAlignment="true" applyProtection="true">
      <alignment horizontal="left" vertical="center" textRotation="0" wrapText="true" indent="0" shrinkToFit="false"/>
      <protection locked="true" hidden="false"/>
    </xf>
    <xf numFmtId="164" fontId="18" fillId="33" borderId="3" xfId="56" applyFont="true" applyBorder="true" applyAlignment="true" applyProtection="true">
      <alignment horizontal="center" vertical="center" textRotation="0" wrapText="true" indent="0" shrinkToFit="false"/>
      <protection locked="false" hidden="false"/>
    </xf>
    <xf numFmtId="166" fontId="36" fillId="28" borderId="0" xfId="19" applyFont="true" applyBorder="true" applyAlignment="true" applyProtection="true">
      <alignment horizontal="left" vertical="top" textRotation="0" wrapText="true" indent="0" shrinkToFit="false"/>
      <protection locked="true" hidden="false"/>
    </xf>
    <xf numFmtId="164" fontId="26" fillId="36" borderId="3" xfId="56" applyFont="true" applyBorder="true" applyAlignment="true" applyProtection="true">
      <alignment horizontal="left" vertical="center" textRotation="0" wrapText="true" indent="3" shrinkToFit="false"/>
      <protection locked="true" hidden="false"/>
    </xf>
    <xf numFmtId="164" fontId="36" fillId="28" borderId="0" xfId="55" applyFont="true" applyBorder="true" applyAlignment="true" applyProtection="true">
      <alignment horizontal="left" vertical="top" textRotation="0" wrapText="false" indent="0" shrinkToFit="false"/>
      <protection locked="true" hidden="false"/>
    </xf>
    <xf numFmtId="164" fontId="18" fillId="28" borderId="0" xfId="55" applyFont="false" applyBorder="false" applyAlignment="true" applyProtection="false">
      <alignment horizontal="left" vertical="top" textRotation="0" wrapText="false" indent="0" shrinkToFit="false"/>
      <protection locked="true" hidden="false"/>
    </xf>
    <xf numFmtId="164" fontId="36" fillId="28" borderId="0" xfId="55" applyFont="true" applyBorder="true" applyAlignment="true" applyProtection="true">
      <alignment horizontal="center" vertical="center" textRotation="0" wrapText="false" indent="0" shrinkToFit="false"/>
      <protection locked="false" hidden="false"/>
    </xf>
    <xf numFmtId="164" fontId="36" fillId="28" borderId="0" xfId="55" applyFont="true" applyBorder="true" applyAlignment="true" applyProtection="true">
      <alignment horizontal="center" vertical="center" textRotation="0" wrapText="true" indent="0" shrinkToFit="false"/>
      <protection locked="false" hidden="false"/>
    </xf>
    <xf numFmtId="164" fontId="58" fillId="28" borderId="0" xfId="55" applyFont="true" applyBorder="true" applyAlignment="true" applyProtection="true">
      <alignment horizontal="left" vertical="center" textRotation="0" wrapText="false" indent="0" shrinkToFit="false"/>
      <protection locked="true" hidden="false"/>
    </xf>
    <xf numFmtId="164" fontId="36" fillId="28" borderId="0" xfId="55" applyFont="true" applyBorder="true" applyAlignment="true" applyProtection="true">
      <alignment horizontal="center" vertical="top" textRotation="0" wrapText="true" indent="0" shrinkToFit="false"/>
      <protection locked="true" hidden="false"/>
    </xf>
    <xf numFmtId="164" fontId="18" fillId="35" borderId="0" xfId="55" applyFont="true" applyBorder="false" applyAlignment="true" applyProtection="true">
      <alignment horizontal="general" vertical="center" textRotation="0" wrapText="true" indent="0" shrinkToFit="false"/>
      <protection locked="true" hidden="false"/>
    </xf>
    <xf numFmtId="164" fontId="36" fillId="35" borderId="0" xfId="55" applyFont="true" applyBorder="true" applyAlignment="true" applyProtection="true">
      <alignment horizontal="left" vertical="top" textRotation="0" wrapText="false" indent="0" shrinkToFit="false"/>
      <protection locked="true" hidden="false"/>
    </xf>
    <xf numFmtId="164" fontId="18" fillId="35" borderId="0" xfId="55" applyFont="true" applyBorder="false" applyAlignment="true" applyProtection="true">
      <alignment horizontal="general" vertical="bottom" textRotation="0" wrapText="false" indent="0" shrinkToFit="false"/>
      <protection locked="true" hidden="false"/>
    </xf>
    <xf numFmtId="164" fontId="26" fillId="35" borderId="0" xfId="55" applyFont="true" applyBorder="true" applyAlignment="true" applyProtection="true">
      <alignment horizontal="general" vertical="bottom" textRotation="0" wrapText="false" indent="0" shrinkToFit="false"/>
      <protection locked="true" hidden="false"/>
    </xf>
    <xf numFmtId="164" fontId="18" fillId="35" borderId="0" xfId="55" applyFont="true" applyBorder="true" applyAlignment="true" applyProtection="false">
      <alignment horizontal="left" vertical="bottom" textRotation="0" wrapText="false" indent="0" shrinkToFit="false"/>
      <protection locked="true" hidden="false"/>
    </xf>
    <xf numFmtId="164" fontId="34" fillId="29" borderId="0" xfId="20" applyFont="true" applyBorder="true" applyAlignment="true" applyProtection="false">
      <alignment horizontal="right" vertical="center" textRotation="0" wrapText="false" indent="0" shrinkToFit="false"/>
      <protection locked="true" hidden="false"/>
    </xf>
    <xf numFmtId="164" fontId="18" fillId="33" borderId="0" xfId="55" applyFont="true" applyBorder="true" applyAlignment="true" applyProtection="true">
      <alignment horizontal="left" vertical="bottom" textRotation="0" wrapText="false" indent="0" shrinkToFit="false"/>
      <protection locked="false" hidden="false"/>
    </xf>
    <xf numFmtId="164" fontId="18" fillId="33" borderId="0" xfId="55" applyFont="true" applyBorder="true" applyAlignment="true" applyProtection="true">
      <alignment horizontal="general" vertical="bottom" textRotation="0" wrapText="false" indent="0" shrinkToFit="false"/>
      <protection locked="false" hidden="false"/>
    </xf>
    <xf numFmtId="164" fontId="36" fillId="33" borderId="0" xfId="55" applyFont="true" applyBorder="true" applyAlignment="true" applyProtection="false">
      <alignment horizontal="general" vertical="bottom" textRotation="0" wrapText="false" indent="0" shrinkToFit="false"/>
      <protection locked="true" hidden="false"/>
    </xf>
    <xf numFmtId="164" fontId="27" fillId="29" borderId="0" xfId="55" applyFont="true" applyBorder="true" applyAlignment="true" applyProtection="true">
      <alignment horizontal="general" vertical="center" textRotation="0" wrapText="true" indent="0" shrinkToFit="false"/>
      <protection locked="true" hidden="false"/>
    </xf>
    <xf numFmtId="164" fontId="65" fillId="29" borderId="0" xfId="55" applyFont="true" applyBorder="true" applyAlignment="true" applyProtection="true">
      <alignment horizontal="general" vertical="bottom" textRotation="0" wrapText="false" indent="0" shrinkToFit="false"/>
      <protection locked="true" hidden="false"/>
    </xf>
    <xf numFmtId="164" fontId="0" fillId="35" borderId="0" xfId="0" applyFont="true" applyBorder="false" applyAlignment="false" applyProtection="false">
      <alignment horizontal="general" vertical="bottom" textRotation="0" wrapText="false" indent="0" shrinkToFit="false"/>
      <protection locked="true" hidden="false"/>
    </xf>
    <xf numFmtId="164" fontId="18" fillId="35" borderId="0" xfId="0" applyFont="true" applyBorder="true" applyAlignment="true" applyProtection="false">
      <alignment horizontal="left" vertical="center" textRotation="0" wrapText="false" indent="0" shrinkToFit="false"/>
      <protection locked="true" hidden="false"/>
    </xf>
    <xf numFmtId="164" fontId="42" fillId="35" borderId="0" xfId="56" applyFont="true" applyBorder="true" applyAlignment="true" applyProtection="false">
      <alignment horizontal="left" vertical="bottom" textRotation="0" wrapText="false" indent="0" shrinkToFit="false"/>
      <protection locked="true" hidden="false"/>
    </xf>
    <xf numFmtId="164" fontId="66" fillId="35" borderId="0" xfId="56" applyFont="true" applyBorder="true" applyAlignment="true" applyProtection="true">
      <alignment horizontal="general" vertical="center" textRotation="0" wrapText="false" indent="0" shrinkToFit="false"/>
      <protection locked="true" hidden="false"/>
    </xf>
    <xf numFmtId="164" fontId="67" fillId="35" borderId="0" xfId="0" applyFont="true" applyBorder="false" applyAlignment="false" applyProtection="true">
      <alignment horizontal="general" vertical="bottom" textRotation="0" wrapText="false" indent="0" shrinkToFit="false"/>
      <protection locked="true" hidden="false"/>
    </xf>
    <xf numFmtId="164" fontId="68" fillId="35" borderId="0" xfId="55" applyFont="true" applyBorder="true" applyAlignment="true" applyProtection="true">
      <alignment horizontal="general" vertical="center" textRotation="0" wrapText="true" indent="0" shrinkToFit="false"/>
      <protection locked="true" hidden="false"/>
    </xf>
    <xf numFmtId="164" fontId="37" fillId="35" borderId="0" xfId="55" applyFont="true" applyBorder="true" applyAlignment="true" applyProtection="true">
      <alignment horizontal="general" vertical="center" textRotation="0" wrapText="false" indent="0" shrinkToFit="false"/>
      <protection locked="true" hidden="false"/>
    </xf>
    <xf numFmtId="164" fontId="39" fillId="31" borderId="3" xfId="55" applyFont="true" applyBorder="true" applyAlignment="true" applyProtection="true">
      <alignment horizontal="center" vertical="center" textRotation="0" wrapText="false" indent="0" shrinkToFit="false"/>
      <protection locked="false" hidden="false"/>
    </xf>
    <xf numFmtId="164" fontId="69" fillId="35" borderId="0" xfId="55" applyFont="true" applyBorder="true" applyAlignment="true" applyProtection="true">
      <alignment horizontal="general" vertical="bottom" textRotation="0" wrapText="false" indent="0" shrinkToFit="false"/>
      <protection locked="true" hidden="false"/>
    </xf>
    <xf numFmtId="164" fontId="70" fillId="28" borderId="0" xfId="55" applyFont="true" applyBorder="true" applyAlignment="true" applyProtection="true">
      <alignment horizontal="justify" vertical="center" textRotation="0" wrapText="false" indent="0" shrinkToFit="false"/>
      <protection locked="true" hidden="false"/>
    </xf>
    <xf numFmtId="164" fontId="70" fillId="28" borderId="0" xfId="55" applyFont="true" applyBorder="true" applyAlignment="true" applyProtection="true">
      <alignment horizontal="general" vertical="center" textRotation="0" wrapText="false" indent="0" shrinkToFit="false"/>
      <protection locked="true" hidden="false"/>
    </xf>
    <xf numFmtId="164" fontId="69" fillId="28" borderId="0" xfId="55" applyFont="true" applyBorder="true" applyAlignment="true" applyProtection="true">
      <alignment horizontal="general" vertical="bottom" textRotation="0" wrapText="false" indent="0" shrinkToFit="false"/>
      <protection locked="true" hidden="false"/>
    </xf>
    <xf numFmtId="164" fontId="36" fillId="28" borderId="0" xfId="55" applyFont="true" applyBorder="false" applyAlignment="true" applyProtection="true">
      <alignment horizontal="justify" vertical="center" textRotation="0" wrapText="false" indent="0" shrinkToFit="false"/>
      <protection locked="true" hidden="false"/>
    </xf>
    <xf numFmtId="164" fontId="58" fillId="35" borderId="0" xfId="55" applyFont="true" applyBorder="true" applyAlignment="true" applyProtection="true">
      <alignment horizontal="general" vertical="center" textRotation="0" wrapText="false" indent="0" shrinkToFit="false"/>
      <protection locked="true" hidden="false"/>
    </xf>
    <xf numFmtId="164" fontId="36" fillId="35" borderId="0" xfId="55" applyFont="true" applyBorder="false" applyAlignment="true" applyProtection="true">
      <alignment horizontal="general" vertical="center" textRotation="0" wrapText="true" indent="0" shrinkToFit="false"/>
      <protection locked="true" hidden="false"/>
    </xf>
    <xf numFmtId="164" fontId="36" fillId="35" borderId="0" xfId="55" applyFont="true" applyBorder="true" applyAlignment="true" applyProtection="true">
      <alignment horizontal="center" vertical="bottom" textRotation="0" wrapText="false" indent="0" shrinkToFit="false"/>
      <protection locked="true" hidden="false"/>
    </xf>
    <xf numFmtId="164" fontId="36" fillId="35" borderId="0" xfId="55" applyFont="true" applyBorder="true" applyAlignment="true" applyProtection="true">
      <alignment horizontal="general" vertical="bottom" textRotation="0" wrapText="false" indent="0" shrinkToFit="false"/>
      <protection locked="false" hidden="false"/>
    </xf>
    <xf numFmtId="164" fontId="71" fillId="35" borderId="0" xfId="55" applyFont="true" applyBorder="true" applyAlignment="true" applyProtection="true">
      <alignment horizontal="right" vertical="bottom" textRotation="0" wrapText="false" indent="0" shrinkToFit="false"/>
      <protection locked="true" hidden="false"/>
    </xf>
    <xf numFmtId="164" fontId="72" fillId="35" borderId="0" xfId="55" applyFont="true" applyBorder="true" applyAlignment="true" applyProtection="true">
      <alignment horizontal="justify" vertical="center" textRotation="0" wrapText="true" indent="0" shrinkToFit="false"/>
      <protection locked="true" hidden="false"/>
    </xf>
    <xf numFmtId="164" fontId="18" fillId="0" borderId="3" xfId="56" applyFont="true" applyBorder="true" applyAlignment="true" applyProtection="true">
      <alignment horizontal="center" vertical="center" textRotation="0" wrapText="false" indent="0" shrinkToFit="false"/>
      <protection locked="false" hidden="false"/>
    </xf>
    <xf numFmtId="164" fontId="36" fillId="35" borderId="0" xfId="55" applyFont="true" applyBorder="true" applyAlignment="true" applyProtection="true">
      <alignment horizontal="right" vertical="center" textRotation="0" wrapText="false" indent="0" shrinkToFit="false"/>
      <protection locked="true" hidden="false"/>
    </xf>
    <xf numFmtId="164" fontId="36" fillId="33" borderId="3" xfId="56" applyFont="true" applyBorder="true" applyAlignment="true" applyProtection="true">
      <alignment horizontal="center" vertical="center" textRotation="0" wrapText="false" indent="0" shrinkToFit="false"/>
      <protection locked="true" hidden="false"/>
    </xf>
    <xf numFmtId="164" fontId="73" fillId="28" borderId="0" xfId="55" applyFont="true" applyBorder="true" applyAlignment="true" applyProtection="true">
      <alignment horizontal="justify" vertical="center" textRotation="0" wrapText="true" indent="0" shrinkToFit="false"/>
      <protection locked="true" hidden="false"/>
    </xf>
    <xf numFmtId="164" fontId="36" fillId="28" borderId="0" xfId="55" applyFont="true" applyBorder="false" applyAlignment="true" applyProtection="true">
      <alignment horizontal="general" vertical="center" textRotation="0" wrapText="true" indent="0" shrinkToFit="false"/>
      <protection locked="true" hidden="false"/>
    </xf>
    <xf numFmtId="164" fontId="37" fillId="28" borderId="0" xfId="55" applyFont="true" applyBorder="true" applyAlignment="true" applyProtection="true">
      <alignment horizontal="general" vertical="center" textRotation="0" wrapText="false" indent="0" shrinkToFit="false"/>
      <protection locked="true" hidden="false"/>
    </xf>
    <xf numFmtId="164" fontId="36" fillId="28" borderId="0" xfId="55" applyFont="true" applyBorder="true" applyAlignment="true" applyProtection="true">
      <alignment horizontal="general" vertical="bottom" textRotation="0" wrapText="false" indent="0" shrinkToFit="false"/>
      <protection locked="false" hidden="false"/>
    </xf>
    <xf numFmtId="164" fontId="36" fillId="28" borderId="0" xfId="55" applyFont="true" applyBorder="true" applyAlignment="true" applyProtection="true">
      <alignment horizontal="left" vertical="center" textRotation="0" wrapText="true" indent="0" shrinkToFit="false"/>
      <protection locked="true" hidden="false"/>
    </xf>
    <xf numFmtId="164" fontId="73" fillId="28" borderId="0" xfId="55" applyFont="true" applyBorder="true" applyAlignment="true" applyProtection="true">
      <alignment horizontal="general" vertical="center" textRotation="0" wrapText="false" indent="0" shrinkToFit="false"/>
      <protection locked="true" hidden="false"/>
    </xf>
    <xf numFmtId="164" fontId="72" fillId="28" borderId="0" xfId="55" applyFont="true" applyBorder="true" applyAlignment="true" applyProtection="true">
      <alignment horizontal="justify" vertical="center" textRotation="0" wrapText="true" indent="0" shrinkToFit="false"/>
      <protection locked="true" hidden="false"/>
    </xf>
    <xf numFmtId="164" fontId="75" fillId="28" borderId="0" xfId="55" applyFont="true" applyBorder="true" applyAlignment="true" applyProtection="true">
      <alignment horizontal="general" vertical="bottom" textRotation="0" wrapText="false" indent="0" shrinkToFit="false"/>
      <protection locked="true" hidden="false"/>
    </xf>
    <xf numFmtId="164" fontId="76" fillId="28" borderId="0" xfId="55" applyFont="true" applyBorder="false" applyAlignment="true" applyProtection="true">
      <alignment horizontal="general" vertical="center" textRotation="0" wrapText="true" indent="0" shrinkToFit="false"/>
      <protection locked="true" hidden="false"/>
    </xf>
    <xf numFmtId="164" fontId="77" fillId="35" borderId="0" xfId="55" applyFont="true" applyBorder="false" applyAlignment="true" applyProtection="true">
      <alignment horizontal="general" vertical="center" textRotation="0" wrapText="true" indent="0" shrinkToFit="false"/>
      <protection locked="true" hidden="false"/>
    </xf>
    <xf numFmtId="164" fontId="36" fillId="35" borderId="0" xfId="55" applyFont="true" applyBorder="true" applyAlignment="true" applyProtection="true">
      <alignment horizontal="general" vertical="top" textRotation="0" wrapText="false" indent="0" shrinkToFit="false"/>
      <protection locked="true" hidden="false"/>
    </xf>
    <xf numFmtId="164" fontId="36" fillId="35" borderId="29" xfId="55" applyFont="true" applyBorder="true" applyAlignment="true" applyProtection="true">
      <alignment horizontal="left" vertical="top" textRotation="0" wrapText="true" indent="0" shrinkToFit="false"/>
      <protection locked="true" hidden="false"/>
    </xf>
    <xf numFmtId="164" fontId="36" fillId="33" borderId="0" xfId="55" applyFont="true" applyBorder="true" applyAlignment="true" applyProtection="true">
      <alignment horizontal="general" vertical="center" textRotation="0" wrapText="false" indent="0" shrinkToFit="false"/>
      <protection locked="true" hidden="false"/>
    </xf>
    <xf numFmtId="164" fontId="36" fillId="33" borderId="0" xfId="55" applyFont="true" applyBorder="false" applyAlignment="true" applyProtection="true">
      <alignment horizontal="general" vertical="center" textRotation="0" wrapText="true" indent="0" shrinkToFit="false"/>
      <protection locked="true" hidden="false"/>
    </xf>
    <xf numFmtId="164" fontId="36" fillId="33" borderId="0" xfId="55" applyFont="true" applyBorder="true" applyAlignment="true" applyProtection="true">
      <alignment horizontal="general" vertical="bottom" textRotation="0" wrapText="false" indent="0" shrinkToFit="false"/>
      <protection locked="true" hidden="false"/>
    </xf>
    <xf numFmtId="164" fontId="36" fillId="33" borderId="0" xfId="55" applyFont="true" applyBorder="true" applyAlignment="true" applyProtection="true">
      <alignment horizontal="left" vertical="center" textRotation="0" wrapText="true" indent="0" shrinkToFit="false"/>
      <protection locked="true" hidden="false"/>
    </xf>
    <xf numFmtId="164" fontId="58" fillId="35" borderId="0" xfId="55" applyFont="true" applyBorder="true" applyAlignment="true" applyProtection="true">
      <alignment horizontal="justify" vertical="center" textRotation="0" wrapText="true" indent="0" shrinkToFit="false"/>
      <protection locked="true" hidden="false"/>
    </xf>
    <xf numFmtId="164" fontId="78" fillId="35" borderId="0" xfId="55" applyFont="true" applyBorder="true" applyAlignment="true" applyProtection="true">
      <alignment horizontal="general" vertical="center" textRotation="0" wrapText="false" indent="0" shrinkToFit="false"/>
      <protection locked="true" hidden="false"/>
    </xf>
    <xf numFmtId="164" fontId="75" fillId="35" borderId="0" xfId="55" applyFont="true" applyBorder="true" applyAlignment="true" applyProtection="true">
      <alignment horizontal="general" vertical="center" textRotation="0" wrapText="false" indent="0" shrinkToFit="false"/>
      <protection locked="true" hidden="false"/>
    </xf>
    <xf numFmtId="164" fontId="79" fillId="35" borderId="0" xfId="55" applyFont="true" applyBorder="true" applyAlignment="true" applyProtection="true">
      <alignment horizontal="general" vertical="center" textRotation="0" wrapText="false" indent="0" shrinkToFit="false"/>
      <protection locked="true" hidden="false"/>
    </xf>
    <xf numFmtId="164" fontId="36" fillId="35" borderId="0" xfId="55" applyFont="true" applyBorder="true" applyAlignment="true" applyProtection="false">
      <alignment horizontal="general" vertical="center" textRotation="0" wrapText="false" indent="0" shrinkToFit="false"/>
      <protection locked="true" hidden="false"/>
    </xf>
    <xf numFmtId="164" fontId="58" fillId="28" borderId="0" xfId="55" applyFont="true" applyBorder="false" applyAlignment="true" applyProtection="true">
      <alignment horizontal="justify" vertical="center" textRotation="0" wrapText="true" indent="0" shrinkToFit="false"/>
      <protection locked="true" hidden="false"/>
    </xf>
    <xf numFmtId="164" fontId="78" fillId="28" borderId="0" xfId="55" applyFont="true" applyBorder="true" applyAlignment="true" applyProtection="true">
      <alignment horizontal="general" vertical="center" textRotation="0" wrapText="false" indent="0" shrinkToFit="false"/>
      <protection locked="true" hidden="false"/>
    </xf>
    <xf numFmtId="164" fontId="75" fillId="28" borderId="0" xfId="55" applyFont="true" applyBorder="true" applyAlignment="true" applyProtection="true">
      <alignment horizontal="general" vertical="center" textRotation="0" wrapText="false" indent="0" shrinkToFit="false"/>
      <protection locked="true" hidden="false"/>
    </xf>
    <xf numFmtId="164" fontId="79" fillId="28" borderId="0" xfId="55" applyFont="true" applyBorder="true" applyAlignment="true" applyProtection="true">
      <alignment horizontal="general" vertical="center" textRotation="0" wrapText="false" indent="0" shrinkToFit="false"/>
      <protection locked="true" hidden="false"/>
    </xf>
    <xf numFmtId="164" fontId="36" fillId="28" borderId="0" xfId="55" applyFont="true" applyBorder="true" applyAlignment="true" applyProtection="false">
      <alignment horizontal="general" vertical="center" textRotation="0" wrapText="false" indent="0" shrinkToFit="false"/>
      <protection locked="true" hidden="false"/>
    </xf>
    <xf numFmtId="164" fontId="39" fillId="29" borderId="30" xfId="55" applyFont="true" applyBorder="true" applyAlignment="true" applyProtection="true">
      <alignment horizontal="center" vertical="center" textRotation="0" wrapText="true" indent="0" shrinkToFit="false"/>
      <protection locked="true" hidden="false"/>
    </xf>
    <xf numFmtId="164" fontId="18" fillId="28" borderId="0" xfId="55" applyFont="true" applyBorder="true" applyAlignment="true" applyProtection="true">
      <alignment horizontal="general" vertical="top" textRotation="0" wrapText="false" indent="0" shrinkToFit="false"/>
      <protection locked="false" hidden="false"/>
    </xf>
    <xf numFmtId="164" fontId="18" fillId="28" borderId="0" xfId="55" applyFont="true" applyBorder="true" applyAlignment="true" applyProtection="false">
      <alignment horizontal="general" vertical="top" textRotation="0" wrapText="false" indent="0" shrinkToFit="false"/>
      <protection locked="true" hidden="false"/>
    </xf>
    <xf numFmtId="164" fontId="18" fillId="0" borderId="0" xfId="55" applyFont="true" applyBorder="true" applyAlignment="true" applyProtection="false">
      <alignment horizontal="general" vertical="top" textRotation="0" wrapText="false" indent="0" shrinkToFit="false"/>
      <protection locked="true" hidden="false"/>
    </xf>
    <xf numFmtId="164" fontId="18" fillId="0" borderId="0" xfId="55" applyFont="true" applyBorder="true" applyAlignment="true" applyProtection="false">
      <alignment horizontal="general" vertical="bottom" textRotation="0" wrapText="false" indent="0" shrinkToFit="false"/>
      <protection locked="true" hidden="false"/>
    </xf>
    <xf numFmtId="164" fontId="80" fillId="28" borderId="0" xfId="55" applyFont="true" applyBorder="true" applyAlignment="true" applyProtection="true">
      <alignment horizontal="general" vertical="bottom" textRotation="0" wrapText="false" indent="0" shrinkToFit="false"/>
      <protection locked="false" hidden="false"/>
    </xf>
    <xf numFmtId="164" fontId="39" fillId="29" borderId="30" xfId="55" applyFont="true" applyBorder="true" applyAlignment="true" applyProtection="true">
      <alignment horizontal="general" vertical="center" textRotation="0" wrapText="false" indent="0" shrinkToFit="false"/>
      <protection locked="true" hidden="false"/>
    </xf>
    <xf numFmtId="164" fontId="81" fillId="29" borderId="30" xfId="55" applyFont="true" applyBorder="true" applyAlignment="true" applyProtection="true">
      <alignment horizontal="center" vertical="bottom" textRotation="0" wrapText="false" indent="0" shrinkToFit="false"/>
      <protection locked="true" hidden="false"/>
    </xf>
    <xf numFmtId="164" fontId="82" fillId="36" borderId="30" xfId="55" applyFont="true" applyBorder="true" applyAlignment="true" applyProtection="true">
      <alignment horizontal="left" vertical="center" textRotation="0" wrapText="false" indent="0" shrinkToFit="false"/>
      <protection locked="true" hidden="false"/>
    </xf>
    <xf numFmtId="167" fontId="26" fillId="39" borderId="30" xfId="55" applyFont="true" applyBorder="true" applyAlignment="true" applyProtection="true">
      <alignment horizontal="center" vertical="center" textRotation="0" wrapText="false" indent="0" shrinkToFit="false"/>
      <protection locked="true" hidden="false"/>
    </xf>
    <xf numFmtId="167" fontId="39" fillId="31" borderId="30" xfId="55" applyFont="true" applyBorder="true" applyAlignment="true" applyProtection="true">
      <alignment horizontal="center" vertical="center" textRotation="0" wrapText="false" indent="0" shrinkToFit="false"/>
      <protection locked="true" hidden="false"/>
    </xf>
    <xf numFmtId="164" fontId="18" fillId="40" borderId="30" xfId="55" applyFont="true" applyBorder="true" applyAlignment="true" applyProtection="false">
      <alignment horizontal="center" vertical="bottom" textRotation="0" wrapText="false" indent="0" shrinkToFit="false"/>
      <protection locked="true" hidden="false"/>
    </xf>
    <xf numFmtId="164" fontId="82" fillId="40" borderId="30" xfId="55" applyFont="true" applyBorder="true" applyAlignment="true" applyProtection="true">
      <alignment horizontal="general" vertical="center" textRotation="0" wrapText="false" indent="0" shrinkToFit="false"/>
      <protection locked="true" hidden="false"/>
    </xf>
    <xf numFmtId="164" fontId="18" fillId="0" borderId="30" xfId="55" applyFont="true" applyBorder="true" applyAlignment="true" applyProtection="true">
      <alignment horizontal="center" vertical="center" textRotation="0" wrapText="false" indent="0" shrinkToFit="false"/>
      <protection locked="false" hidden="false"/>
    </xf>
    <xf numFmtId="167" fontId="83" fillId="0" borderId="30" xfId="55" applyFont="true" applyBorder="true" applyAlignment="true" applyProtection="true">
      <alignment horizontal="center" vertical="center" textRotation="0" wrapText="false" indent="0" shrinkToFit="false"/>
      <protection locked="false" hidden="false"/>
    </xf>
    <xf numFmtId="164" fontId="18" fillId="40" borderId="30" xfId="55" applyFont="true" applyBorder="true" applyAlignment="true" applyProtection="true">
      <alignment horizontal="general" vertical="center" textRotation="0" wrapText="false" indent="0" shrinkToFit="false"/>
      <protection locked="true" hidden="false"/>
    </xf>
    <xf numFmtId="164" fontId="82" fillId="36" borderId="30" xfId="55" applyFont="true" applyBorder="true" applyAlignment="true" applyProtection="true">
      <alignment horizontal="left" vertical="center" textRotation="0" wrapText="true" indent="0" shrinkToFit="false"/>
      <protection locked="true" hidden="false"/>
    </xf>
    <xf numFmtId="164" fontId="82" fillId="40" borderId="30" xfId="55" applyFont="true" applyBorder="true" applyAlignment="true" applyProtection="true">
      <alignment horizontal="center" vertical="center" textRotation="0" wrapText="true" indent="0" shrinkToFit="false"/>
      <protection locked="true" hidden="false"/>
    </xf>
    <xf numFmtId="164" fontId="18" fillId="40" borderId="30" xfId="55" applyFont="true" applyBorder="true" applyAlignment="true" applyProtection="false">
      <alignment horizontal="general" vertical="bottom" textRotation="0" wrapText="false" indent="0" shrinkToFit="false"/>
      <protection locked="true" hidden="false"/>
    </xf>
    <xf numFmtId="167" fontId="39" fillId="31" borderId="30" xfId="55" applyFont="true" applyBorder="true" applyAlignment="true" applyProtection="true">
      <alignment horizontal="center" vertical="center" textRotation="0" wrapText="false" indent="0" shrinkToFit="false"/>
      <protection locked="false" hidden="false"/>
    </xf>
    <xf numFmtId="164" fontId="82" fillId="36" borderId="31" xfId="55" applyFont="true" applyBorder="true" applyAlignment="true" applyProtection="true">
      <alignment horizontal="general" vertical="center" textRotation="0" wrapText="true" indent="0" shrinkToFit="false"/>
      <protection locked="true" hidden="false"/>
    </xf>
    <xf numFmtId="167" fontId="26" fillId="33" borderId="30" xfId="55" applyFont="true" applyBorder="true" applyAlignment="true" applyProtection="true">
      <alignment horizontal="center" vertical="center" textRotation="0" wrapText="false" indent="0" shrinkToFit="false"/>
      <protection locked="false" hidden="false"/>
    </xf>
    <xf numFmtId="164" fontId="82" fillId="36" borderId="32" xfId="55" applyFont="true" applyBorder="true" applyAlignment="true" applyProtection="true">
      <alignment horizontal="general" vertical="center" textRotation="0" wrapText="false" indent="0" shrinkToFit="false"/>
      <protection locked="true" hidden="false"/>
    </xf>
    <xf numFmtId="164" fontId="18" fillId="36" borderId="30" xfId="55" applyFont="true" applyBorder="true" applyAlignment="true" applyProtection="true">
      <alignment horizontal="left" vertical="center" textRotation="0" wrapText="true" indent="0" shrinkToFit="false"/>
      <protection locked="true" hidden="false"/>
    </xf>
    <xf numFmtId="164" fontId="39" fillId="41" borderId="30" xfId="55" applyFont="true" applyBorder="true" applyAlignment="true" applyProtection="true">
      <alignment horizontal="right" vertical="center" textRotation="0" wrapText="false" indent="0" shrinkToFit="false"/>
      <protection locked="true" hidden="false"/>
    </xf>
    <xf numFmtId="164" fontId="58" fillId="28" borderId="0" xfId="55" applyFont="true" applyBorder="true" applyAlignment="true" applyProtection="true">
      <alignment horizontal="general" vertical="center" textRotation="0" wrapText="false" indent="0" shrinkToFit="false"/>
      <protection locked="false" hidden="false"/>
    </xf>
    <xf numFmtId="167" fontId="26" fillId="39" borderId="30" xfId="55" applyFont="true" applyBorder="true" applyAlignment="true" applyProtection="true">
      <alignment horizontal="center" vertical="center" textRotation="0" wrapText="false" indent="0" shrinkToFit="false"/>
      <protection locked="false" hidden="false"/>
    </xf>
    <xf numFmtId="164" fontId="82" fillId="40" borderId="30" xfId="55" applyFont="true" applyBorder="true" applyAlignment="true" applyProtection="true">
      <alignment horizontal="center" vertical="center" textRotation="0" wrapText="false" indent="0" shrinkToFit="false"/>
      <protection locked="true" hidden="false"/>
    </xf>
    <xf numFmtId="164" fontId="18" fillId="40" borderId="30" xfId="55" applyFont="true" applyBorder="true" applyAlignment="true" applyProtection="true">
      <alignment horizontal="left" vertical="center" textRotation="0" wrapText="false" indent="0" shrinkToFit="false"/>
      <protection locked="true" hidden="false"/>
    </xf>
    <xf numFmtId="164" fontId="18" fillId="36" borderId="30" xfId="55" applyFont="true" applyBorder="true" applyAlignment="true" applyProtection="true">
      <alignment horizontal="left" vertical="center" textRotation="0" wrapText="false" indent="0" shrinkToFit="false"/>
      <protection locked="true" hidden="false"/>
    </xf>
    <xf numFmtId="164" fontId="86" fillId="28" borderId="0" xfId="55" applyFont="true" applyBorder="true" applyAlignment="true" applyProtection="true">
      <alignment horizontal="left" vertical="center" textRotation="0" wrapText="true" indent="0" shrinkToFit="false"/>
      <protection locked="true" hidden="false"/>
    </xf>
    <xf numFmtId="164" fontId="87" fillId="28" borderId="0" xfId="55" applyFont="true" applyBorder="true" applyAlignment="true" applyProtection="true">
      <alignment horizontal="left" vertical="center" textRotation="0" wrapText="false" indent="0" shrinkToFit="false"/>
      <protection locked="true" hidden="false"/>
    </xf>
    <xf numFmtId="164" fontId="88" fillId="28" borderId="0" xfId="55" applyFont="true" applyBorder="true" applyAlignment="true" applyProtection="true">
      <alignment horizontal="left" vertical="center" textRotation="0" wrapText="true" indent="0" shrinkToFit="false"/>
      <protection locked="true" hidden="false"/>
    </xf>
    <xf numFmtId="164" fontId="86" fillId="33" borderId="0" xfId="55" applyFont="true" applyBorder="true" applyAlignment="true" applyProtection="true">
      <alignment horizontal="left" vertical="center" textRotation="0" wrapText="true" indent="0" shrinkToFit="false"/>
      <protection locked="true" hidden="false"/>
    </xf>
    <xf numFmtId="164" fontId="89" fillId="35" borderId="0" xfId="55" applyFont="true" applyBorder="true" applyAlignment="true" applyProtection="true">
      <alignment horizontal="left" vertical="center" textRotation="0" wrapText="false" indent="0" shrinkToFit="false"/>
      <protection locked="true" hidden="false"/>
    </xf>
    <xf numFmtId="164" fontId="89" fillId="35" borderId="0" xfId="55" applyFont="true" applyBorder="true" applyAlignment="true" applyProtection="true">
      <alignment horizontal="general" vertical="center" textRotation="0" wrapText="false" indent="0" shrinkToFit="false"/>
      <protection locked="true" hidden="false"/>
    </xf>
    <xf numFmtId="164" fontId="58" fillId="35" borderId="0" xfId="55" applyFont="true" applyBorder="true" applyAlignment="true" applyProtection="false">
      <alignment horizontal="general" vertical="center" textRotation="0" wrapText="false" indent="0" shrinkToFit="false"/>
      <protection locked="true" hidden="false"/>
    </xf>
    <xf numFmtId="164" fontId="58" fillId="28" borderId="0" xfId="55" applyFont="true" applyBorder="true" applyAlignment="true" applyProtection="true">
      <alignment horizontal="general" vertical="bottom" textRotation="0" wrapText="false" indent="0" shrinkToFit="false"/>
      <protection locked="true" hidden="false"/>
    </xf>
    <xf numFmtId="164" fontId="42" fillId="28" borderId="0" xfId="55" applyFont="true" applyBorder="true" applyAlignment="true" applyProtection="false">
      <alignment horizontal="left" vertical="bottom" textRotation="0" wrapText="false" indent="0" shrinkToFit="false"/>
      <protection locked="true" hidden="false"/>
    </xf>
    <xf numFmtId="164" fontId="36" fillId="28" borderId="0" xfId="55" applyFont="true" applyBorder="true" applyAlignment="true" applyProtection="true">
      <alignment horizontal="left" vertical="bottom" textRotation="0" wrapText="false" indent="0" shrinkToFit="false"/>
      <protection locked="true" hidden="false"/>
    </xf>
    <xf numFmtId="164" fontId="36" fillId="28" borderId="0" xfId="55" applyFont="true" applyBorder="true" applyAlignment="true" applyProtection="true">
      <alignment horizontal="justify" vertical="bottom" textRotation="0" wrapText="false" indent="0" shrinkToFit="false"/>
      <protection locked="true" hidden="false"/>
    </xf>
    <xf numFmtId="164" fontId="58" fillId="28" borderId="0" xfId="55" applyFont="true" applyBorder="true" applyAlignment="true" applyProtection="true">
      <alignment horizontal="justify" vertical="bottom" textRotation="0" wrapText="false" indent="0" shrinkToFit="false"/>
      <protection locked="true" hidden="false"/>
    </xf>
    <xf numFmtId="164" fontId="39" fillId="29" borderId="30" xfId="55" applyFont="true" applyBorder="true" applyAlignment="true" applyProtection="true">
      <alignment horizontal="center" vertical="center" textRotation="0" wrapText="false" indent="0" shrinkToFit="false"/>
      <protection locked="true" hidden="false"/>
    </xf>
    <xf numFmtId="164" fontId="40" fillId="36" borderId="30" xfId="55" applyFont="true" applyBorder="true" applyAlignment="true" applyProtection="true">
      <alignment horizontal="general" vertical="center" textRotation="0" wrapText="true" indent="0" shrinkToFit="false"/>
      <protection locked="true" hidden="false"/>
    </xf>
    <xf numFmtId="164" fontId="39" fillId="0" borderId="30" xfId="55" applyFont="true" applyBorder="true" applyAlignment="true" applyProtection="true">
      <alignment horizontal="center" vertical="center" textRotation="0" wrapText="true" indent="0" shrinkToFit="false"/>
      <protection locked="false" hidden="false"/>
    </xf>
    <xf numFmtId="164" fontId="58" fillId="28" borderId="0" xfId="55" applyFont="true" applyBorder="true" applyAlignment="true" applyProtection="false">
      <alignment horizontal="general" vertical="bottom" textRotation="0" wrapText="false" indent="0" shrinkToFit="false"/>
      <protection locked="true" hidden="false"/>
    </xf>
    <xf numFmtId="164" fontId="26" fillId="28" borderId="0" xfId="55" applyFont="true" applyBorder="true" applyAlignment="true" applyProtection="true">
      <alignment horizontal="center" vertical="center" textRotation="0" wrapText="false" indent="0" shrinkToFit="false"/>
      <protection locked="false" hidden="false"/>
    </xf>
    <xf numFmtId="164" fontId="26" fillId="28" borderId="0" xfId="55" applyFont="true" applyBorder="true" applyAlignment="true" applyProtection="true">
      <alignment horizontal="center" vertical="center" textRotation="0" wrapText="true" indent="0" shrinkToFit="false"/>
      <protection locked="false" hidden="false"/>
    </xf>
    <xf numFmtId="164" fontId="83" fillId="36" borderId="30" xfId="55" applyFont="true" applyBorder="true" applyAlignment="true" applyProtection="true">
      <alignment horizontal="left" vertical="center" textRotation="0" wrapText="false" indent="0" shrinkToFit="false"/>
      <protection locked="true" hidden="false"/>
    </xf>
    <xf numFmtId="169" fontId="18" fillId="33" borderId="30" xfId="55" applyFont="true" applyBorder="true" applyAlignment="true" applyProtection="true">
      <alignment horizontal="center" vertical="center" textRotation="0" wrapText="false" indent="0" shrinkToFit="false"/>
      <protection locked="false" hidden="false"/>
    </xf>
    <xf numFmtId="167" fontId="18" fillId="38" borderId="30" xfId="55" applyFont="true" applyBorder="true" applyAlignment="true" applyProtection="true">
      <alignment horizontal="center" vertical="center" textRotation="0" wrapText="false" indent="0" shrinkToFit="false"/>
      <protection locked="false" hidden="false"/>
    </xf>
    <xf numFmtId="164" fontId="18" fillId="28" borderId="0" xfId="55" applyFont="true" applyBorder="true" applyAlignment="true" applyProtection="true">
      <alignment horizontal="center" vertical="bottom" textRotation="0" wrapText="false" indent="0" shrinkToFit="false"/>
      <protection locked="false" hidden="false"/>
    </xf>
    <xf numFmtId="164" fontId="26" fillId="28" borderId="0" xfId="55" applyFont="true" applyBorder="true" applyAlignment="true" applyProtection="true">
      <alignment horizontal="center" vertical="bottom" textRotation="0" wrapText="true" indent="0" shrinkToFit="false"/>
      <protection locked="false" hidden="false"/>
    </xf>
    <xf numFmtId="164" fontId="63" fillId="28" borderId="0" xfId="55" applyFont="true" applyBorder="true" applyAlignment="true" applyProtection="true">
      <alignment horizontal="center" vertical="bottom" textRotation="0" wrapText="false" indent="0" shrinkToFit="false"/>
      <protection locked="false" hidden="false"/>
    </xf>
    <xf numFmtId="164" fontId="26" fillId="36" borderId="30" xfId="55" applyFont="true" applyBorder="true" applyAlignment="true" applyProtection="true">
      <alignment horizontal="left" vertical="center" textRotation="0" wrapText="false" indent="0" shrinkToFit="false"/>
      <protection locked="true" hidden="false"/>
    </xf>
    <xf numFmtId="164" fontId="26" fillId="42" borderId="30" xfId="55" applyFont="true" applyBorder="true" applyAlignment="true" applyProtection="true">
      <alignment horizontal="center" vertical="center" textRotation="0" wrapText="false" indent="0" shrinkToFit="false"/>
      <protection locked="true" hidden="false"/>
    </xf>
    <xf numFmtId="167" fontId="26" fillId="38" borderId="30" xfId="55" applyFont="true" applyBorder="true" applyAlignment="true" applyProtection="true">
      <alignment horizontal="center" vertical="center" textRotation="0" wrapText="false" indent="0" shrinkToFit="false"/>
      <protection locked="false" hidden="false"/>
    </xf>
    <xf numFmtId="164" fontId="26" fillId="28" borderId="0" xfId="55" applyFont="true" applyBorder="true" applyAlignment="true" applyProtection="true">
      <alignment horizontal="center" vertical="bottom" textRotation="0" wrapText="false" indent="0" shrinkToFit="false"/>
      <protection locked="false" hidden="false"/>
    </xf>
    <xf numFmtId="164" fontId="72" fillId="28" borderId="0" xfId="55" applyFont="true" applyBorder="true" applyAlignment="true" applyProtection="true">
      <alignment horizontal="left" vertical="center" textRotation="0" wrapText="true" indent="0" shrinkToFit="false"/>
      <protection locked="true" hidden="false"/>
    </xf>
    <xf numFmtId="164" fontId="72" fillId="33" borderId="0" xfId="55" applyFont="true" applyBorder="true" applyAlignment="true" applyProtection="true">
      <alignment horizontal="left" vertical="center" textRotation="0" wrapText="true" indent="0" shrinkToFit="false"/>
      <protection locked="true" hidden="false"/>
    </xf>
    <xf numFmtId="164" fontId="58" fillId="35" borderId="0" xfId="55" applyFont="true" applyBorder="true" applyAlignment="true" applyProtection="true">
      <alignment horizontal="left" vertical="center" textRotation="0" wrapText="false" indent="0" shrinkToFit="false"/>
      <protection locked="true" hidden="false"/>
    </xf>
    <xf numFmtId="164" fontId="72" fillId="35" borderId="0" xfId="55" applyFont="true" applyBorder="true" applyAlignment="true" applyProtection="true">
      <alignment horizontal="left" vertical="center" textRotation="0" wrapText="true" indent="0" shrinkToFit="false"/>
      <protection locked="true" hidden="false"/>
    </xf>
    <xf numFmtId="164" fontId="58" fillId="28" borderId="0" xfId="55" applyFont="true" applyBorder="true" applyAlignment="true" applyProtection="true">
      <alignment horizontal="left" vertical="bottom" textRotation="0" wrapText="false" indent="0" shrinkToFit="false"/>
      <protection locked="true" hidden="false"/>
    </xf>
    <xf numFmtId="164" fontId="72" fillId="43" borderId="0" xfId="55" applyFont="true" applyBorder="true" applyAlignment="true" applyProtection="true">
      <alignment horizontal="left" vertical="center" textRotation="0" wrapText="true" indent="0" shrinkToFit="false"/>
      <protection locked="true" hidden="false"/>
    </xf>
    <xf numFmtId="164" fontId="72" fillId="28" borderId="0" xfId="55" applyFont="true" applyBorder="true" applyAlignment="true" applyProtection="true">
      <alignment horizontal="left" vertical="center" textRotation="0" wrapText="false" indent="0" shrinkToFit="false"/>
      <protection locked="true" hidden="false"/>
    </xf>
    <xf numFmtId="164" fontId="18" fillId="28" borderId="0" xfId="55" applyFont="false" applyBorder="false" applyAlignment="false" applyProtection="true">
      <alignment horizontal="general" vertical="bottom" textRotation="0" wrapText="false" indent="0" shrinkToFit="false"/>
      <protection locked="true" hidden="false"/>
    </xf>
    <xf numFmtId="164" fontId="18" fillId="43" borderId="0" xfId="55" applyFont="false" applyBorder="false" applyAlignment="false" applyProtection="true">
      <alignment horizontal="general" vertical="bottom" textRotation="0" wrapText="false" indent="0" shrinkToFit="false"/>
      <protection locked="true" hidden="false"/>
    </xf>
    <xf numFmtId="164" fontId="57" fillId="43" borderId="0" xfId="20" applyFont="true" applyBorder="true" applyAlignment="false" applyProtection="false">
      <alignment horizontal="general" vertical="center" textRotation="0" wrapText="false" indent="0" shrinkToFit="false"/>
      <protection locked="true" hidden="false"/>
    </xf>
    <xf numFmtId="164" fontId="92" fillId="43" borderId="0" xfId="20" applyFont="true" applyBorder="true" applyAlignment="false" applyProtection="false">
      <alignment horizontal="general" vertical="center" textRotation="0" wrapText="false" indent="0" shrinkToFit="false"/>
      <protection locked="true" hidden="false"/>
    </xf>
    <xf numFmtId="164" fontId="43" fillId="43" borderId="0" xfId="0" applyFont="true" applyBorder="false" applyAlignment="false" applyProtection="false">
      <alignment horizontal="general" vertical="bottom" textRotation="0" wrapText="false" indent="0" shrinkToFit="false"/>
      <protection locked="true" hidden="false"/>
    </xf>
    <xf numFmtId="164" fontId="86" fillId="43" borderId="0" xfId="55" applyFont="true" applyBorder="true" applyAlignment="true" applyProtection="true">
      <alignment horizontal="left" vertical="center" textRotation="0" wrapText="true" indent="0" shrinkToFit="false"/>
      <protection locked="true" hidden="false"/>
    </xf>
    <xf numFmtId="164" fontId="68" fillId="29" borderId="30" xfId="55" applyFont="true" applyBorder="true" applyAlignment="true" applyProtection="true">
      <alignment horizontal="center" vertical="center" textRotation="0" wrapText="true" indent="0" shrinkToFit="false"/>
      <protection locked="true" hidden="false"/>
    </xf>
    <xf numFmtId="164" fontId="93" fillId="29" borderId="30" xfId="55" applyFont="true" applyBorder="true" applyAlignment="true" applyProtection="true">
      <alignment horizontal="center" vertical="center" textRotation="0" wrapText="false" indent="0" shrinkToFit="false"/>
      <protection locked="true" hidden="false"/>
    </xf>
    <xf numFmtId="164" fontId="93" fillId="29" borderId="30" xfId="55" applyFont="true" applyBorder="true" applyAlignment="true" applyProtection="true">
      <alignment horizontal="center" vertical="center" textRotation="0" wrapText="true" indent="0" shrinkToFit="false"/>
      <protection locked="true" hidden="false"/>
    </xf>
    <xf numFmtId="164" fontId="94" fillId="28" borderId="0" xfId="55" applyFont="true" applyBorder="true" applyAlignment="true" applyProtection="true">
      <alignment horizontal="general" vertical="bottom" textRotation="0" wrapText="false" indent="0" shrinkToFit="false"/>
      <protection locked="false" hidden="false"/>
    </xf>
    <xf numFmtId="169" fontId="39" fillId="31" borderId="30" xfId="55" applyFont="true" applyBorder="true" applyAlignment="true" applyProtection="true">
      <alignment horizontal="center" vertical="center" textRotation="0" wrapText="false" indent="0" shrinkToFit="false"/>
      <protection locked="false" hidden="false"/>
    </xf>
    <xf numFmtId="164" fontId="95" fillId="28" borderId="0" xfId="55" applyFont="true" applyBorder="true" applyAlignment="true" applyProtection="true">
      <alignment horizontal="left" vertical="bottom" textRotation="0" wrapText="false" indent="0" shrinkToFit="false"/>
      <protection locked="false" hidden="false"/>
    </xf>
    <xf numFmtId="164" fontId="58" fillId="28" borderId="0" xfId="55" applyFont="true" applyBorder="false" applyAlignment="true" applyProtection="true">
      <alignment horizontal="left" vertical="bottom" textRotation="0" wrapText="false" indent="0" shrinkToFit="false"/>
      <protection locked="true" hidden="false"/>
    </xf>
    <xf numFmtId="164" fontId="96" fillId="28" borderId="0" xfId="55" applyFont="true" applyBorder="false" applyAlignment="true" applyProtection="true">
      <alignment horizontal="left" vertical="bottom" textRotation="0" wrapText="false" indent="0" shrinkToFit="false"/>
      <protection locked="true" hidden="false"/>
    </xf>
    <xf numFmtId="164" fontId="94" fillId="28" borderId="0" xfId="55" applyFont="true" applyBorder="true" applyAlignment="true" applyProtection="true">
      <alignment horizontal="general" vertical="bottom" textRotation="0" wrapText="false" indent="0" shrinkToFit="false"/>
      <protection locked="true" hidden="false"/>
    </xf>
    <xf numFmtId="164" fontId="39" fillId="29" borderId="30" xfId="55" applyFont="true" applyBorder="true" applyAlignment="true" applyProtection="true">
      <alignment horizontal="left" vertical="center" textRotation="0" wrapText="false" indent="0" shrinkToFit="false"/>
      <protection locked="true" hidden="false"/>
    </xf>
    <xf numFmtId="164" fontId="39" fillId="29" borderId="30" xfId="55" applyFont="true" applyBorder="true" applyAlignment="true" applyProtection="true">
      <alignment horizontal="center" vertical="bottom" textRotation="0" wrapText="true" indent="0" shrinkToFit="false"/>
      <protection locked="true" hidden="false"/>
    </xf>
    <xf numFmtId="164" fontId="58" fillId="28" borderId="0" xfId="55" applyFont="true" applyBorder="false" applyAlignment="true" applyProtection="true">
      <alignment horizontal="left" vertical="bottom" textRotation="0" wrapText="false" indent="0" shrinkToFit="false"/>
      <protection locked="false" hidden="false"/>
    </xf>
    <xf numFmtId="164" fontId="96" fillId="28" borderId="0" xfId="55" applyFont="true" applyBorder="false" applyAlignment="true" applyProtection="true">
      <alignment horizontal="left" vertical="bottom" textRotation="0" wrapText="false" indent="0" shrinkToFit="false"/>
      <protection locked="false" hidden="false"/>
    </xf>
    <xf numFmtId="164" fontId="36" fillId="33" borderId="30" xfId="55" applyFont="true" applyBorder="true" applyAlignment="true" applyProtection="true">
      <alignment horizontal="general" vertical="bottom" textRotation="0" wrapText="false" indent="0" shrinkToFit="false"/>
      <protection locked="false" hidden="false"/>
    </xf>
    <xf numFmtId="164" fontId="58" fillId="33" borderId="30" xfId="55" applyFont="true" applyBorder="true" applyAlignment="true" applyProtection="true">
      <alignment horizontal="left" vertical="bottom" textRotation="0" wrapText="false" indent="0" shrinkToFit="false"/>
      <protection locked="false" hidden="false"/>
    </xf>
    <xf numFmtId="164" fontId="18" fillId="28" borderId="0" xfId="55" applyFont="true" applyBorder="true" applyAlignment="true" applyProtection="true">
      <alignment horizontal="general" vertical="center" textRotation="0" wrapText="false" indent="0" shrinkToFit="false"/>
      <protection locked="true" hidden="false"/>
    </xf>
    <xf numFmtId="164" fontId="18" fillId="28" borderId="0" xfId="55" applyFont="false" applyBorder="true" applyAlignment="true" applyProtection="true">
      <alignment horizontal="general" vertical="bottom" textRotation="0" wrapText="false" indent="0" shrinkToFit="false"/>
      <protection locked="true" hidden="false"/>
    </xf>
    <xf numFmtId="164" fontId="58" fillId="33" borderId="0" xfId="55" applyFont="true" applyBorder="false" applyAlignment="true" applyProtection="true">
      <alignment horizontal="left" vertical="bottom" textRotation="0" wrapText="false" indent="0" shrinkToFit="false"/>
      <protection locked="true" hidden="false"/>
    </xf>
    <xf numFmtId="164" fontId="96" fillId="33" borderId="0" xfId="55" applyFont="true" applyBorder="false" applyAlignment="true" applyProtection="true">
      <alignment horizontal="left" vertical="bottom" textRotation="0" wrapText="false" indent="0" shrinkToFit="false"/>
      <protection locked="true" hidden="false"/>
    </xf>
    <xf numFmtId="164" fontId="94" fillId="33" borderId="0" xfId="55" applyFont="true" applyBorder="true" applyAlignment="true" applyProtection="true">
      <alignment horizontal="general" vertical="bottom" textRotation="0" wrapText="false" indent="0" shrinkToFit="false"/>
      <protection locked="true" hidden="false"/>
    </xf>
    <xf numFmtId="164" fontId="18" fillId="33" borderId="0" xfId="55" applyFont="true" applyBorder="true" applyAlignment="true" applyProtection="true">
      <alignment horizontal="general" vertical="center" textRotation="0" wrapText="false" indent="0" shrinkToFit="false"/>
      <protection locked="true" hidden="false"/>
    </xf>
    <xf numFmtId="164" fontId="58" fillId="35" borderId="0" xfId="55" applyFont="true" applyBorder="false" applyAlignment="true" applyProtection="true">
      <alignment horizontal="left" vertical="center" textRotation="0" wrapText="false" indent="0" shrinkToFit="false"/>
      <protection locked="true" hidden="false"/>
    </xf>
    <xf numFmtId="164" fontId="58" fillId="35" borderId="0" xfId="55" applyFont="true" applyBorder="false" applyAlignment="true" applyProtection="true">
      <alignment horizontal="left" vertical="bottom" textRotation="0" wrapText="false" indent="0" shrinkToFit="false"/>
      <protection locked="true" hidden="false"/>
    </xf>
    <xf numFmtId="164" fontId="96" fillId="35" borderId="0" xfId="55" applyFont="true" applyBorder="false" applyAlignment="true" applyProtection="true">
      <alignment horizontal="left" vertical="bottom" textRotation="0" wrapText="false" indent="0" shrinkToFit="false"/>
      <protection locked="true" hidden="false"/>
    </xf>
    <xf numFmtId="164" fontId="94" fillId="35" borderId="0" xfId="55" applyFont="true" applyBorder="true" applyAlignment="true" applyProtection="true">
      <alignment horizontal="general" vertical="bottom" textRotation="0" wrapText="false" indent="0" shrinkToFit="false"/>
      <protection locked="true" hidden="false"/>
    </xf>
    <xf numFmtId="164" fontId="18" fillId="35" borderId="0" xfId="55" applyFont="true" applyBorder="true" applyAlignment="true" applyProtection="true">
      <alignment horizontal="general" vertical="center" textRotation="0" wrapText="false" indent="0" shrinkToFit="false"/>
      <protection locked="true" hidden="false"/>
    </xf>
    <xf numFmtId="164" fontId="42" fillId="28" borderId="0" xfId="56" applyFont="true" applyBorder="true" applyAlignment="true" applyProtection="false">
      <alignment horizontal="left" vertical="bottom" textRotation="0" wrapText="false" indent="0" shrinkToFit="false"/>
      <protection locked="true" hidden="false"/>
    </xf>
    <xf numFmtId="164" fontId="18" fillId="33" borderId="33" xfId="55" applyFont="true" applyBorder="true" applyAlignment="true" applyProtection="true">
      <alignment horizontal="left" vertical="top" textRotation="0" wrapText="false" indent="0" shrinkToFit="false"/>
      <protection locked="false" hidden="false"/>
    </xf>
    <xf numFmtId="164" fontId="34" fillId="29" borderId="0" xfId="20" applyFont="true" applyBorder="true" applyAlignment="false" applyProtection="false">
      <alignment horizontal="general" vertical="center" textRotation="0" wrapText="false" indent="0" shrinkToFit="false"/>
      <protection locked="true" hidden="false"/>
    </xf>
    <xf numFmtId="164" fontId="34" fillId="29" borderId="0" xfId="20" applyFont="true" applyBorder="true" applyAlignment="true" applyProtection="false">
      <alignment horizontal="center" vertical="center" textRotation="0" wrapText="false" indent="0" shrinkToFit="false"/>
      <protection locked="true" hidden="false"/>
    </xf>
    <xf numFmtId="164" fontId="34" fillId="29" borderId="0" xfId="20" applyFont="true" applyBorder="true" applyAlignment="true" applyProtection="false">
      <alignment horizontal="left" vertical="center" textRotation="0" wrapText="false" indent="0" shrinkToFit="false"/>
      <protection locked="true" hidden="false"/>
    </xf>
    <xf numFmtId="164" fontId="42" fillId="35" borderId="0" xfId="55" applyFont="true" applyBorder="true" applyAlignment="true" applyProtection="false">
      <alignment horizontal="left" vertical="bottom" textRotation="0" wrapText="false" indent="0" shrinkToFit="false"/>
      <protection locked="true" hidden="false"/>
    </xf>
    <xf numFmtId="164" fontId="34" fillId="35" borderId="0" xfId="55" applyFont="true" applyBorder="true" applyAlignment="true" applyProtection="true">
      <alignment horizontal="general" vertical="center" textRotation="0" wrapText="false" indent="0" shrinkToFit="false"/>
      <protection locked="true" hidden="false"/>
    </xf>
    <xf numFmtId="164" fontId="35" fillId="35" borderId="0" xfId="55" applyFont="true" applyBorder="true" applyAlignment="true" applyProtection="true">
      <alignment horizontal="general" vertical="bottom" textRotation="0" wrapText="false" indent="0" shrinkToFit="false"/>
      <protection locked="true" hidden="false"/>
    </xf>
    <xf numFmtId="164" fontId="39" fillId="44" borderId="3" xfId="55" applyFont="true" applyBorder="true" applyAlignment="true" applyProtection="true">
      <alignment horizontal="center" vertical="center" textRotation="0" wrapText="false" indent="0" shrinkToFit="false"/>
      <protection locked="false" hidden="false"/>
    </xf>
    <xf numFmtId="167" fontId="18" fillId="45" borderId="3" xfId="55" applyFont="true" applyBorder="true" applyAlignment="true" applyProtection="true">
      <alignment horizontal="left" vertical="top" textRotation="0" wrapText="false" indent="0" shrinkToFit="false"/>
      <protection locked="false" hidden="false"/>
    </xf>
    <xf numFmtId="164" fontId="18" fillId="28" borderId="0" xfId="55" applyFont="true" applyBorder="true" applyAlignment="true" applyProtection="true">
      <alignment horizontal="general" vertical="top" textRotation="0" wrapText="false" indent="0" shrinkToFit="false"/>
      <protection locked="true" hidden="false"/>
    </xf>
    <xf numFmtId="164" fontId="26" fillId="36" borderId="30" xfId="55" applyFont="true" applyBorder="true" applyAlignment="true" applyProtection="true">
      <alignment horizontal="center" vertical="center" textRotation="0" wrapText="true" indent="0" shrinkToFit="false"/>
      <protection locked="true" hidden="false"/>
    </xf>
    <xf numFmtId="164" fontId="39" fillId="46" borderId="30" xfId="55" applyFont="true" applyBorder="true" applyAlignment="true" applyProtection="true">
      <alignment horizontal="general" vertical="center" textRotation="0" wrapText="false" indent="0" shrinkToFit="false"/>
      <protection locked="true" hidden="false"/>
    </xf>
    <xf numFmtId="164" fontId="81" fillId="46" borderId="30" xfId="55" applyFont="true" applyBorder="true" applyAlignment="true" applyProtection="true">
      <alignment horizontal="center" vertical="bottom" textRotation="0" wrapText="false" indent="0" shrinkToFit="false"/>
      <protection locked="true" hidden="false"/>
    </xf>
    <xf numFmtId="164" fontId="82" fillId="0" borderId="30" xfId="55" applyFont="true" applyBorder="true" applyAlignment="true" applyProtection="true">
      <alignment horizontal="left" vertical="center" textRotation="0" wrapText="false" indent="0" shrinkToFit="false"/>
      <protection locked="true" hidden="false"/>
    </xf>
    <xf numFmtId="167" fontId="39" fillId="44" borderId="30" xfId="55" applyFont="true" applyBorder="true" applyAlignment="true" applyProtection="true">
      <alignment horizontal="center" vertical="center" textRotation="0" wrapText="false" indent="0" shrinkToFit="false"/>
      <protection locked="false" hidden="false"/>
    </xf>
    <xf numFmtId="164" fontId="82" fillId="0" borderId="30" xfId="55" applyFont="true" applyBorder="true" applyAlignment="true" applyProtection="true">
      <alignment horizontal="left" vertical="center" textRotation="0" wrapText="true" indent="0" shrinkToFit="false"/>
      <protection locked="true" hidden="false"/>
    </xf>
    <xf numFmtId="164" fontId="82" fillId="0" borderId="30" xfId="55" applyFont="true" applyBorder="true" applyAlignment="true" applyProtection="true">
      <alignment horizontal="left" vertical="center" textRotation="0" wrapText="false" indent="0" shrinkToFit="false"/>
      <protection locked="true" hidden="false"/>
    </xf>
    <xf numFmtId="164" fontId="82" fillId="0" borderId="30" xfId="55" applyFont="true" applyBorder="true" applyAlignment="true" applyProtection="true">
      <alignment horizontal="left" vertical="center" textRotation="0" wrapText="true" indent="0" shrinkToFit="false"/>
      <protection locked="true" hidden="false"/>
    </xf>
    <xf numFmtId="164" fontId="39" fillId="36" borderId="30" xfId="55" applyFont="true" applyBorder="true" applyAlignment="true" applyProtection="true">
      <alignment horizontal="left" vertical="center" textRotation="0" wrapText="false" indent="0" shrinkToFit="false"/>
      <protection locked="true" hidden="false"/>
    </xf>
    <xf numFmtId="164" fontId="36" fillId="46" borderId="30" xfId="55" applyFont="true" applyBorder="true" applyAlignment="true" applyProtection="true">
      <alignment horizontal="center" vertical="bottom" textRotation="0" wrapText="false" indent="0" shrinkToFit="false"/>
      <protection locked="true" hidden="false"/>
    </xf>
    <xf numFmtId="164" fontId="82" fillId="33" borderId="30" xfId="55" applyFont="true" applyBorder="true" applyAlignment="true" applyProtection="true">
      <alignment horizontal="left" vertical="center" textRotation="0" wrapText="false" indent="0" shrinkToFit="false"/>
      <protection locked="true" hidden="false"/>
    </xf>
    <xf numFmtId="164" fontId="18" fillId="33" borderId="30" xfId="55" applyFont="true" applyBorder="true" applyAlignment="true" applyProtection="true">
      <alignment horizontal="center" vertical="center" textRotation="0" wrapText="false" indent="0" shrinkToFit="false"/>
      <protection locked="false" hidden="false"/>
    </xf>
    <xf numFmtId="164" fontId="26" fillId="36" borderId="30" xfId="55" applyFont="true" applyBorder="true" applyAlignment="true" applyProtection="true">
      <alignment horizontal="center" vertical="center" textRotation="0" wrapText="false" indent="0" shrinkToFit="false"/>
      <protection locked="true" hidden="false"/>
    </xf>
    <xf numFmtId="164" fontId="40" fillId="33" borderId="30" xfId="55" applyFont="true" applyBorder="true" applyAlignment="true" applyProtection="true">
      <alignment horizontal="left" vertical="center" textRotation="0" wrapText="false" indent="0" shrinkToFit="false"/>
      <protection locked="true" hidden="false"/>
    </xf>
    <xf numFmtId="164" fontId="39" fillId="44" borderId="30" xfId="55" applyFont="true" applyBorder="true" applyAlignment="true" applyProtection="true">
      <alignment horizontal="center" vertical="center" textRotation="0" wrapText="true" indent="0" shrinkToFit="false"/>
      <protection locked="false" hidden="false"/>
    </xf>
    <xf numFmtId="164" fontId="83" fillId="0" borderId="30" xfId="55" applyFont="true" applyBorder="true" applyAlignment="true" applyProtection="true">
      <alignment horizontal="left" vertical="center" textRotation="0" wrapText="false" indent="0" shrinkToFit="false"/>
      <protection locked="true" hidden="false"/>
    </xf>
    <xf numFmtId="164" fontId="26" fillId="0" borderId="30" xfId="55" applyFont="true" applyBorder="true" applyAlignment="true" applyProtection="true">
      <alignment horizontal="left" vertical="center" textRotation="0" wrapText="false" indent="0" shrinkToFit="false"/>
      <protection locked="true" hidden="false"/>
    </xf>
    <xf numFmtId="164" fontId="18" fillId="33" borderId="30" xfId="55" applyFont="true" applyBorder="true" applyAlignment="true" applyProtection="true">
      <alignment horizontal="general" vertical="center" textRotation="0" wrapText="false" indent="0" shrinkToFit="false"/>
      <protection locked="false" hidden="false"/>
    </xf>
    <xf numFmtId="164" fontId="18" fillId="0" borderId="30" xfId="55" applyFont="true" applyBorder="true" applyAlignment="true" applyProtection="true">
      <alignment horizontal="center" vertical="center" textRotation="0" wrapText="true" indent="0" shrinkToFit="false"/>
      <protection locked="false" hidden="false"/>
    </xf>
    <xf numFmtId="164" fontId="18" fillId="33" borderId="30" xfId="55" applyFont="true" applyBorder="true" applyAlignment="true" applyProtection="true">
      <alignment horizontal="center" vertical="bottom" textRotation="0" wrapText="false" indent="0" shrinkToFit="false"/>
      <protection locked="false" hidden="false"/>
    </xf>
    <xf numFmtId="164" fontId="98" fillId="43" borderId="0" xfId="20" applyFont="true" applyBorder="true" applyAlignment="false" applyProtection="false">
      <alignment horizontal="general" vertical="center" textRotation="0" wrapText="false" indent="0" shrinkToFit="false"/>
      <protection locked="true" hidden="false"/>
    </xf>
    <xf numFmtId="164" fontId="99" fillId="28" borderId="0" xfId="52" applyFont="true" applyBorder="true" applyAlignment="true" applyProtection="true">
      <alignment horizontal="left" vertical="center" textRotation="0" wrapText="true" indent="0" shrinkToFit="false"/>
      <protection locked="true" hidden="false"/>
    </xf>
    <xf numFmtId="164" fontId="58" fillId="36" borderId="30" xfId="55" applyFont="true" applyBorder="true" applyAlignment="true" applyProtection="true">
      <alignment horizontal="center" vertical="center" textRotation="0" wrapText="true" indent="0" shrinkToFit="false"/>
      <protection locked="true" hidden="false"/>
    </xf>
    <xf numFmtId="164" fontId="100" fillId="36" borderId="30" xfId="55" applyFont="true" applyBorder="true" applyAlignment="true" applyProtection="true">
      <alignment horizontal="center" vertical="center" textRotation="0" wrapText="false" indent="0" shrinkToFit="false"/>
      <protection locked="true" hidden="false"/>
    </xf>
    <xf numFmtId="164" fontId="100" fillId="36" borderId="30" xfId="55" applyFont="true" applyBorder="true" applyAlignment="true" applyProtection="true">
      <alignment horizontal="center" vertical="center" textRotation="0" wrapText="true" indent="0" shrinkToFit="false"/>
      <protection locked="true" hidden="false"/>
    </xf>
    <xf numFmtId="164" fontId="58" fillId="28" borderId="0" xfId="55" applyFont="true" applyBorder="true" applyAlignment="true" applyProtection="true">
      <alignment horizontal="right" vertical="bottom" textRotation="0" wrapText="false" indent="0" shrinkToFit="false"/>
      <protection locked="true" hidden="false"/>
    </xf>
    <xf numFmtId="169" fontId="26" fillId="45" borderId="30" xfId="55" applyFont="true" applyBorder="true" applyAlignment="true" applyProtection="true">
      <alignment horizontal="center" vertical="center" textRotation="0" wrapText="false" indent="0" shrinkToFit="false"/>
      <protection locked="true" hidden="false"/>
    </xf>
    <xf numFmtId="169" fontId="39" fillId="44" borderId="30" xfId="55" applyFont="true" applyBorder="true" applyAlignment="true" applyProtection="true">
      <alignment horizontal="center" vertical="center" textRotation="0" wrapText="false" indent="0" shrinkToFit="false"/>
      <protection locked="false" hidden="false"/>
    </xf>
    <xf numFmtId="164" fontId="26" fillId="36" borderId="30" xfId="55" applyFont="true" applyBorder="true" applyAlignment="true" applyProtection="true">
      <alignment horizontal="center" vertical="bottom" textRotation="0" wrapText="true" indent="0" shrinkToFit="false"/>
      <protection locked="true" hidden="false"/>
    </xf>
    <xf numFmtId="164" fontId="101" fillId="33" borderId="30" xfId="55" applyFont="true" applyBorder="true" applyAlignment="true" applyProtection="true">
      <alignment horizontal="center" vertical="center" textRotation="0" wrapText="false" indent="0" shrinkToFit="false"/>
      <protection locked="false" hidden="false"/>
    </xf>
    <xf numFmtId="164" fontId="18" fillId="28" borderId="0" xfId="55" applyFont="true" applyBorder="true" applyAlignment="true" applyProtection="true">
      <alignment horizontal="general" vertical="center" textRotation="0" wrapText="false" indent="0" shrinkToFit="false"/>
      <protection locked="false" hidden="false"/>
    </xf>
    <xf numFmtId="164" fontId="18" fillId="28" borderId="0" xfId="55" applyFont="true" applyBorder="true" applyAlignment="true" applyProtection="false">
      <alignment horizontal="general" vertical="center" textRotation="0" wrapText="false" indent="0" shrinkToFit="false"/>
      <protection locked="true" hidden="false"/>
    </xf>
    <xf numFmtId="164" fontId="18" fillId="0" borderId="0" xfId="55" applyFont="true" applyBorder="true" applyAlignment="true" applyProtection="false">
      <alignment horizontal="general" vertical="center" textRotation="0" wrapText="false" indent="0" shrinkToFit="false"/>
      <protection locked="true" hidden="false"/>
    </xf>
    <xf numFmtId="164" fontId="68" fillId="46" borderId="30" xfId="55" applyFont="true" applyBorder="true" applyAlignment="true" applyProtection="true">
      <alignment horizontal="center" vertical="center" textRotation="0" wrapText="false" indent="0" shrinkToFit="false"/>
      <protection locked="true" hidden="false"/>
    </xf>
    <xf numFmtId="170" fontId="18" fillId="38" borderId="30" xfId="55" applyFont="true" applyBorder="true" applyAlignment="true" applyProtection="true">
      <alignment horizontal="center" vertical="center" textRotation="0" wrapText="false" indent="0" shrinkToFit="false"/>
      <protection locked="false" hidden="false"/>
    </xf>
    <xf numFmtId="170" fontId="26" fillId="38" borderId="30" xfId="55" applyFont="true" applyBorder="true" applyAlignment="true" applyProtection="true">
      <alignment horizontal="center" vertical="center" textRotation="0" wrapText="false" indent="0" shrinkToFit="false"/>
      <protection locked="false" hidden="false"/>
    </xf>
    <xf numFmtId="164" fontId="39" fillId="36" borderId="30" xfId="55" applyFont="true" applyBorder="true" applyAlignment="true" applyProtection="true">
      <alignment horizontal="general" vertical="center" textRotation="0" wrapText="false" indent="0" shrinkToFit="false"/>
      <protection locked="true" hidden="false"/>
    </xf>
    <xf numFmtId="170" fontId="26" fillId="46" borderId="30" xfId="55" applyFont="true" applyBorder="true" applyAlignment="true" applyProtection="true">
      <alignment horizontal="center" vertical="center" textRotation="0" wrapText="false" indent="0" shrinkToFit="false"/>
      <protection locked="true" hidden="false"/>
    </xf>
    <xf numFmtId="170" fontId="18" fillId="42" borderId="30" xfId="55" applyFont="true" applyBorder="true" applyAlignment="true" applyProtection="true">
      <alignment horizontal="center" vertical="center" textRotation="0" wrapText="false" indent="0" shrinkToFit="false"/>
      <protection locked="true" hidden="false"/>
    </xf>
    <xf numFmtId="164" fontId="18" fillId="28" borderId="0" xfId="55" applyFont="true" applyBorder="false" applyAlignment="true" applyProtection="true">
      <alignment horizontal="general" vertical="center" textRotation="0" wrapText="true" indent="0" shrinkToFit="false"/>
      <protection locked="true" hidden="false"/>
    </xf>
    <xf numFmtId="167" fontId="18" fillId="45" borderId="33" xfId="55" applyFont="true" applyBorder="true" applyAlignment="true" applyProtection="true">
      <alignment horizontal="left" vertical="top"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7" fillId="29" borderId="0" xfId="0" applyFont="true" applyBorder="false" applyAlignment="true" applyProtection="false">
      <alignment horizontal="left" vertical="center" textRotation="0" wrapText="false" indent="0" shrinkToFit="false"/>
      <protection locked="true" hidden="false"/>
    </xf>
    <xf numFmtId="164" fontId="27" fillId="29" borderId="0" xfId="0" applyFont="true" applyBorder="false" applyAlignment="true" applyProtection="false">
      <alignment horizontal="general" vertical="center" textRotation="0" wrapText="false" indent="0" shrinkToFit="false"/>
      <protection locked="true" hidden="false"/>
    </xf>
    <xf numFmtId="164" fontId="81" fillId="29" borderId="0" xfId="0" applyFont="true" applyBorder="false" applyAlignment="true" applyProtection="false">
      <alignment horizontal="general" vertical="center" textRotation="0" wrapText="false" indent="0" shrinkToFit="false"/>
      <protection locked="true" hidden="false"/>
    </xf>
    <xf numFmtId="164" fontId="33" fillId="29" borderId="0" xfId="20" applyFont="true" applyBorder="true" applyAlignment="true" applyProtection="true">
      <alignment horizontal="right" vertical="center" textRotation="0" wrapText="false" indent="0" shrinkToFit="false"/>
      <protection locked="false" hidden="false"/>
    </xf>
    <xf numFmtId="164" fontId="0" fillId="15" borderId="0" xfId="0" applyFont="true" applyBorder="false" applyAlignment="false" applyProtection="false">
      <alignment horizontal="general" vertical="bottom" textRotation="0" wrapText="false" indent="0" shrinkToFit="false"/>
      <protection locked="true" hidden="false"/>
    </xf>
    <xf numFmtId="164" fontId="27" fillId="15" borderId="0" xfId="0" applyFont="true" applyBorder="false" applyAlignment="true" applyProtection="false">
      <alignment horizontal="left" vertical="center" textRotation="0" wrapText="false" indent="0" shrinkToFit="false"/>
      <protection locked="true" hidden="false"/>
    </xf>
    <xf numFmtId="164" fontId="33" fillId="15" borderId="0" xfId="20" applyFont="true" applyBorder="true" applyAlignment="true" applyProtection="false">
      <alignment horizontal="center" vertical="center" textRotation="0" wrapText="false" indent="0" shrinkToFit="false"/>
      <protection locked="true" hidden="false"/>
    </xf>
    <xf numFmtId="164" fontId="0" fillId="47" borderId="0" xfId="0" applyFont="true" applyBorder="false" applyAlignment="false" applyProtection="false">
      <alignment horizontal="general" vertical="bottom" textRotation="0" wrapText="false" indent="0" shrinkToFit="false"/>
      <protection locked="true" hidden="false"/>
    </xf>
    <xf numFmtId="164" fontId="27" fillId="47" borderId="0" xfId="0" applyFont="true" applyBorder="false" applyAlignment="true" applyProtection="false">
      <alignment horizontal="left" vertical="center" textRotation="0" wrapText="false" indent="0" shrinkToFit="false"/>
      <protection locked="true" hidden="false"/>
    </xf>
    <xf numFmtId="164" fontId="33" fillId="47" borderId="0" xfId="20" applyFont="true" applyBorder="true" applyAlignment="true" applyProtection="false">
      <alignment horizontal="center" vertical="center" textRotation="0" wrapText="false" indent="0" shrinkToFit="false"/>
      <protection locked="true" hidden="false"/>
    </xf>
    <xf numFmtId="164" fontId="0" fillId="31" borderId="0" xfId="0" applyFont="true" applyBorder="false" applyAlignment="false" applyProtection="false">
      <alignment horizontal="general" vertical="bottom" textRotation="0" wrapText="false" indent="0" shrinkToFit="false"/>
      <protection locked="true" hidden="false"/>
    </xf>
    <xf numFmtId="164" fontId="27" fillId="31" borderId="0" xfId="0" applyFont="true" applyBorder="false" applyAlignment="true" applyProtection="false">
      <alignment horizontal="left" vertical="center" textRotation="0" wrapText="false" indent="0" shrinkToFit="false"/>
      <protection locked="true" hidden="false"/>
    </xf>
    <xf numFmtId="164" fontId="33" fillId="31" borderId="0" xfId="20" applyFont="true" applyBorder="true" applyAlignment="true" applyProtection="false">
      <alignment horizontal="center" vertical="center" textRotation="0" wrapText="false" indent="0" shrinkToFit="false"/>
      <protection locked="true" hidden="false"/>
    </xf>
    <xf numFmtId="164" fontId="0" fillId="29" borderId="0" xfId="0" applyFont="true" applyBorder="false" applyAlignment="true" applyProtection="false">
      <alignment horizontal="left" vertical="center" textRotation="0" wrapText="false" indent="0" shrinkToFit="false"/>
      <protection locked="true" hidden="false"/>
    </xf>
    <xf numFmtId="164" fontId="102" fillId="29" borderId="0" xfId="0" applyFont="true" applyBorder="true" applyAlignment="true" applyProtection="false">
      <alignment horizontal="left" vertical="center" textRotation="0" wrapText="false" indent="0" shrinkToFit="false"/>
      <protection locked="true" hidden="false"/>
    </xf>
    <xf numFmtId="164" fontId="0" fillId="29" borderId="0" xfId="0" applyFont="true" applyBorder="false" applyAlignment="false" applyProtection="false">
      <alignment horizontal="general" vertical="bottom" textRotation="0" wrapText="false" indent="0" shrinkToFit="false"/>
      <protection locked="true" hidden="false"/>
    </xf>
    <xf numFmtId="164" fontId="103" fillId="31" borderId="0" xfId="55" applyFont="true" applyBorder="true" applyAlignment="true" applyProtection="true">
      <alignment horizontal="general" vertical="center" textRotation="0" wrapText="false" indent="0" shrinkToFit="false"/>
      <protection locked="true" hidden="false"/>
    </xf>
    <xf numFmtId="164" fontId="34" fillId="0" borderId="0" xfId="55" applyFont="true" applyBorder="true" applyAlignment="true" applyProtection="true">
      <alignment horizontal="general" vertical="center" textRotation="0" wrapText="false" indent="0" shrinkToFit="false"/>
      <protection locked="true" hidden="false"/>
    </xf>
    <xf numFmtId="164" fontId="104" fillId="35" borderId="0" xfId="55" applyFont="true" applyBorder="true" applyAlignment="true" applyProtection="true">
      <alignment horizontal="general" vertical="center" textRotation="0" wrapText="false" indent="0" shrinkToFit="false"/>
      <protection locked="true" hidden="false"/>
    </xf>
    <xf numFmtId="164" fontId="105" fillId="35" borderId="0" xfId="55" applyFont="true" applyBorder="true" applyAlignment="true" applyProtection="true">
      <alignment horizontal="left" vertical="center" textRotation="0" wrapText="true" indent="0" shrinkToFit="false"/>
      <protection locked="true" hidden="false"/>
    </xf>
    <xf numFmtId="164" fontId="104" fillId="0" borderId="0" xfId="55" applyFont="true" applyBorder="true" applyAlignment="true" applyProtection="true">
      <alignment horizontal="general" vertical="center" textRotation="0" wrapText="false" indent="0" shrinkToFit="false"/>
      <protection locked="true" hidden="false"/>
    </xf>
    <xf numFmtId="164" fontId="104" fillId="31" borderId="0" xfId="55" applyFont="true" applyBorder="true" applyAlignment="true" applyProtection="true">
      <alignment horizontal="general" vertical="center" textRotation="0" wrapText="false" indent="0" shrinkToFit="false"/>
      <protection locked="true" hidden="false"/>
    </xf>
    <xf numFmtId="164" fontId="107" fillId="31" borderId="0" xfId="55" applyFont="true" applyBorder="true" applyAlignment="true" applyProtection="true">
      <alignment horizontal="general" vertical="bottom" textRotation="0" wrapText="false" indent="0" shrinkToFit="false"/>
      <protection locked="true" hidden="false"/>
    </xf>
    <xf numFmtId="164" fontId="67" fillId="35" borderId="0" xfId="0" applyFont="true" applyBorder="false" applyAlignment="true" applyProtection="false">
      <alignment horizontal="left" vertical="center" textRotation="0" wrapText="false" indent="0" shrinkToFit="false"/>
      <protection locked="true" hidden="false"/>
    </xf>
    <xf numFmtId="164" fontId="108" fillId="35" borderId="0" xfId="55" applyFont="true" applyBorder="true" applyAlignment="true" applyProtection="false">
      <alignment horizontal="left" vertical="top" textRotation="0" wrapText="true" indent="0" shrinkToFit="false"/>
      <protection locked="true" hidden="false"/>
    </xf>
    <xf numFmtId="164" fontId="110" fillId="35" borderId="0" xfId="0" applyFont="true" applyBorder="true" applyAlignment="true" applyProtection="false">
      <alignment horizontal="left" vertical="center" textRotation="0" wrapText="false" indent="0" shrinkToFit="false"/>
      <protection locked="true" hidden="false"/>
    </xf>
    <xf numFmtId="164" fontId="67" fillId="0" borderId="0" xfId="0" applyFont="true" applyBorder="false" applyAlignment="true" applyProtection="false">
      <alignment horizontal="left" vertical="center" textRotation="0" wrapText="false" indent="0" shrinkToFit="false"/>
      <protection locked="true" hidden="false"/>
    </xf>
    <xf numFmtId="164" fontId="67" fillId="35" borderId="0" xfId="0" applyFont="true" applyBorder="false" applyAlignment="false" applyProtection="false">
      <alignment horizontal="general" vertical="bottom" textRotation="0" wrapText="false" indent="0" shrinkToFit="false"/>
      <protection locked="true" hidden="false"/>
    </xf>
    <xf numFmtId="164" fontId="67" fillId="0" borderId="0" xfId="0" applyFont="true" applyBorder="false" applyAlignment="false" applyProtection="false">
      <alignment horizontal="general" vertical="bottom" textRotation="0" wrapText="false" indent="0" shrinkToFit="false"/>
      <protection locked="true" hidden="false"/>
    </xf>
    <xf numFmtId="164" fontId="43" fillId="35" borderId="0" xfId="55" applyFont="true" applyBorder="true" applyAlignment="true" applyProtection="true">
      <alignment horizontal="general" vertical="center" textRotation="0" wrapText="false" indent="0" shrinkToFit="false"/>
      <protection locked="true" hidden="false"/>
    </xf>
    <xf numFmtId="164" fontId="66" fillId="35" borderId="0" xfId="55" applyFont="true" applyBorder="true" applyAlignment="true" applyProtection="false">
      <alignment horizontal="left" vertical="center" textRotation="0" wrapText="false" indent="0" shrinkToFit="false"/>
      <protection locked="true" hidden="false"/>
    </xf>
    <xf numFmtId="164" fontId="111" fillId="35" borderId="0" xfId="55" applyFont="true" applyBorder="true" applyAlignment="true" applyProtection="true">
      <alignment horizontal="general" vertical="center" textRotation="0" wrapText="false" indent="0" shrinkToFit="false"/>
      <protection locked="true" hidden="false"/>
    </xf>
    <xf numFmtId="164" fontId="35" fillId="35" borderId="0" xfId="55" applyFont="true" applyBorder="true" applyAlignment="true" applyProtection="true">
      <alignment horizontal="general" vertical="center" textRotation="0" wrapText="false" indent="0" shrinkToFit="false"/>
      <protection locked="true" hidden="false"/>
    </xf>
    <xf numFmtId="164" fontId="66" fillId="35" borderId="0" xfId="55" applyFont="true" applyBorder="true" applyAlignment="true" applyProtection="true">
      <alignment horizontal="general" vertical="center" textRotation="0" wrapText="false" indent="0" shrinkToFit="false"/>
      <protection locked="true" hidden="false"/>
    </xf>
    <xf numFmtId="164" fontId="43" fillId="33" borderId="0" xfId="55" applyFont="true" applyBorder="true" applyAlignment="true" applyProtection="true">
      <alignment horizontal="general" vertical="center" textRotation="0" wrapText="false" indent="0" shrinkToFit="false"/>
      <protection locked="true" hidden="false"/>
    </xf>
    <xf numFmtId="164" fontId="43" fillId="33" borderId="0" xfId="55" applyFont="true" applyBorder="true" applyAlignment="true" applyProtection="false">
      <alignment horizontal="general" vertical="center" textRotation="0" wrapText="false" indent="0" shrinkToFit="false"/>
      <protection locked="true" hidden="false"/>
    </xf>
    <xf numFmtId="164" fontId="55" fillId="35" borderId="0" xfId="0" applyFont="true" applyBorder="false" applyAlignment="true" applyProtection="false">
      <alignment horizontal="general" vertical="center" textRotation="0" wrapText="false" indent="0" shrinkToFit="false"/>
      <protection locked="true" hidden="false"/>
    </xf>
    <xf numFmtId="164" fontId="112" fillId="29" borderId="3" xfId="0" applyFont="true" applyBorder="true" applyAlignment="true" applyProtection="false">
      <alignment horizontal="center" vertical="center" textRotation="0" wrapText="true" indent="0" shrinkToFit="false"/>
      <protection locked="true" hidden="false"/>
    </xf>
    <xf numFmtId="164" fontId="39" fillId="29" borderId="3" xfId="0" applyFont="true" applyBorder="true" applyAlignment="true" applyProtection="false">
      <alignment horizontal="center" vertical="center" textRotation="0" wrapText="false" indent="0" shrinkToFit="false"/>
      <protection locked="true" hidden="false"/>
    </xf>
    <xf numFmtId="164" fontId="113" fillId="35" borderId="0" xfId="0" applyFont="true" applyBorder="false" applyAlignment="true" applyProtection="false">
      <alignment horizontal="general" vertical="top" textRotation="0" wrapText="true" indent="0" shrinkToFit="false"/>
      <protection locked="true" hidden="false"/>
    </xf>
    <xf numFmtId="164" fontId="39" fillId="29" borderId="3" xfId="0" applyFont="true" applyBorder="true" applyAlignment="true" applyProtection="false">
      <alignment horizontal="center" vertical="center" textRotation="0" wrapText="true" indent="0" shrinkToFit="false"/>
      <protection locked="true" hidden="false"/>
    </xf>
    <xf numFmtId="164" fontId="112" fillId="29" borderId="3" xfId="0" applyFont="true" applyBorder="true" applyAlignment="true" applyProtection="true">
      <alignment horizontal="center" vertical="center" textRotation="0" wrapText="true" indent="0" shrinkToFit="false"/>
      <protection locked="false" hidden="false"/>
    </xf>
    <xf numFmtId="164" fontId="108" fillId="28" borderId="3" xfId="55" applyFont="true" applyBorder="true" applyAlignment="true" applyProtection="false">
      <alignment horizontal="left" vertical="top" textRotation="0" wrapText="true" indent="0" shrinkToFit="false"/>
      <protection locked="true" hidden="false"/>
    </xf>
    <xf numFmtId="164" fontId="115" fillId="28" borderId="3" xfId="55" applyFont="true" applyBorder="true" applyAlignment="true" applyProtection="true">
      <alignment horizontal="center" vertical="bottom" textRotation="0" wrapText="false" indent="0" shrinkToFit="false"/>
      <protection locked="true" hidden="false"/>
    </xf>
    <xf numFmtId="164" fontId="116" fillId="28" borderId="3" xfId="0" applyFont="true" applyBorder="true" applyAlignment="true" applyProtection="false">
      <alignment horizontal="center" vertical="top" textRotation="0" wrapText="true" indent="0" shrinkToFit="false"/>
      <protection locked="true" hidden="false"/>
    </xf>
    <xf numFmtId="164" fontId="0" fillId="35" borderId="0" xfId="0" applyFont="true" applyBorder="false" applyAlignment="false" applyProtection="true">
      <alignment horizontal="general" vertical="bottom" textRotation="0" wrapText="false" indent="0" shrinkToFit="false"/>
      <protection locked="false" hidden="false"/>
    </xf>
    <xf numFmtId="164" fontId="0" fillId="35" borderId="0" xfId="0" applyFont="true" applyBorder="true" applyAlignment="true" applyProtection="true">
      <alignment horizontal="right" vertical="center" textRotation="0" wrapText="false" indent="0" shrinkToFit="false"/>
      <protection locked="false" hidden="false"/>
    </xf>
    <xf numFmtId="164" fontId="118" fillId="36" borderId="3" xfId="0" applyFont="true" applyBorder="true" applyAlignment="true" applyProtection="true">
      <alignment horizontal="left" vertical="center" textRotation="0" wrapText="true" indent="0" shrinkToFit="false"/>
      <protection locked="false" hidden="false"/>
    </xf>
    <xf numFmtId="164" fontId="109" fillId="31" borderId="3" xfId="0" applyFont="true" applyBorder="true" applyAlignment="true" applyProtection="true">
      <alignment horizontal="center" vertical="center" textRotation="0" wrapText="tru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4" fontId="119" fillId="36" borderId="3" xfId="85" applyFont="true" applyBorder="true" applyAlignment="true" applyProtection="true">
      <alignment horizontal="left" vertical="center" textRotation="0" wrapText="true" indent="0" shrinkToFit="false"/>
      <protection locked="false" hidden="false"/>
    </xf>
    <xf numFmtId="164" fontId="0" fillId="35" borderId="0" xfId="0" applyFont="true" applyBorder="true" applyAlignment="false" applyProtection="true">
      <alignment horizontal="general" vertical="bottom" textRotation="0" wrapText="false" indent="0" shrinkToFit="false"/>
      <protection locked="false" hidden="false"/>
    </xf>
    <xf numFmtId="164" fontId="120" fillId="40" borderId="3" xfId="0" applyFont="true" applyBorder="true" applyAlignment="true" applyProtection="true">
      <alignment horizontal="right" vertical="center" textRotation="0" wrapText="true" indent="0" shrinkToFit="false"/>
      <protection locked="false" hidden="false"/>
    </xf>
    <xf numFmtId="164" fontId="109" fillId="0" borderId="3" xfId="0" applyFont="true" applyBorder="true" applyAlignment="true" applyProtection="true">
      <alignment horizontal="center" vertical="center" textRotation="0" wrapText="true" indent="0" shrinkToFit="false"/>
      <protection locked="false" hidden="false"/>
    </xf>
    <xf numFmtId="164" fontId="109" fillId="33" borderId="3" xfId="0" applyFont="true" applyBorder="true" applyAlignment="true" applyProtection="true">
      <alignment horizontal="center" vertical="center" textRotation="0" wrapText="true" indent="0" shrinkToFit="false"/>
      <protection locked="false" hidden="false"/>
    </xf>
    <xf numFmtId="164" fontId="118" fillId="36" borderId="3" xfId="85" applyFont="true" applyBorder="true" applyAlignment="true" applyProtection="true">
      <alignment horizontal="left" vertical="center" textRotation="0" wrapText="true" indent="0" shrinkToFit="false"/>
      <protection locked="false" hidden="false"/>
    </xf>
    <xf numFmtId="164" fontId="55" fillId="35" borderId="0" xfId="85" applyFont="false" applyBorder="true" applyAlignment="true" applyProtection="true">
      <alignment horizontal="general" vertical="bottom" textRotation="0" wrapText="false" indent="0" shrinkToFit="false"/>
      <protection locked="false" hidden="false"/>
    </xf>
    <xf numFmtId="164" fontId="55" fillId="35" borderId="0" xfId="85" applyFont="false" applyBorder="true" applyAlignment="true" applyProtection="true">
      <alignment horizontal="right" vertical="center" textRotation="0" wrapText="false" indent="0" shrinkToFit="false"/>
      <protection locked="false" hidden="false"/>
    </xf>
    <xf numFmtId="164" fontId="55" fillId="35" borderId="0" xfId="85" applyFont="false" applyBorder="true" applyAlignment="true" applyProtection="true">
      <alignment horizontal="general" vertical="bottom" textRotation="0" wrapText="false" indent="0" shrinkToFit="false"/>
      <protection locked="true" hidden="false"/>
    </xf>
    <xf numFmtId="164" fontId="55" fillId="0" borderId="0" xfId="85" applyFont="false" applyBorder="true" applyAlignment="true" applyProtection="true">
      <alignment horizontal="general" vertical="bottom" textRotation="0" wrapText="false" indent="0" shrinkToFit="false"/>
      <protection locked="false" hidden="false"/>
    </xf>
    <xf numFmtId="164" fontId="0" fillId="35" borderId="0" xfId="0" applyFont="false" applyBorder="false" applyAlignment="false" applyProtection="true">
      <alignment horizontal="general" vertical="bottom" textRotation="0" wrapText="false" indent="0" shrinkToFit="false"/>
      <protection locked="false" hidden="false"/>
    </xf>
    <xf numFmtId="164" fontId="0" fillId="35" borderId="0" xfId="0" applyFont="false" applyBorder="true" applyAlignment="true" applyProtection="true">
      <alignment horizontal="right" vertical="center" textRotation="0" wrapText="false" indent="0" shrinkToFit="false"/>
      <protection locked="false" hidden="false"/>
    </xf>
    <xf numFmtId="164" fontId="83" fillId="36" borderId="3" xfId="0" applyFont="true" applyBorder="true" applyAlignment="true" applyProtection="true">
      <alignment horizontal="left" vertical="center" textRotation="0" wrapText="true" indent="0" shrinkToFit="false"/>
      <protection locked="false" hidden="false"/>
    </xf>
    <xf numFmtId="164" fontId="101" fillId="40" borderId="3" xfId="0" applyFont="true" applyBorder="true" applyAlignment="true" applyProtection="true">
      <alignment horizontal="right" vertical="center" textRotation="0" wrapText="true" indent="0" shrinkToFit="false"/>
      <protection locked="false" hidden="false"/>
    </xf>
    <xf numFmtId="164" fontId="0" fillId="35" borderId="0" xfId="0" applyFont="fals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67" fillId="35" borderId="0" xfId="0" applyFont="true" applyBorder="false" applyAlignment="true" applyProtection="true">
      <alignment horizontal="general" vertical="center" textRotation="0" wrapText="false" indent="0" shrinkToFit="false"/>
      <protection locked="false" hidden="false"/>
    </xf>
    <xf numFmtId="164" fontId="67" fillId="35" borderId="0" xfId="0" applyFont="true" applyBorder="true" applyAlignment="true" applyProtection="true">
      <alignment horizontal="general" vertical="center" textRotation="0" wrapText="false" indent="0" shrinkToFit="false"/>
      <protection locked="false" hidden="false"/>
    </xf>
    <xf numFmtId="164" fontId="36" fillId="35" borderId="0" xfId="0" applyFont="true" applyBorder="true" applyAlignment="true" applyProtection="false">
      <alignment horizontal="left" vertical="center" textRotation="0" wrapText="true" indent="0" shrinkToFit="false"/>
      <protection locked="true" hidden="false"/>
    </xf>
    <xf numFmtId="164" fontId="67" fillId="35" borderId="0" xfId="0" applyFont="true" applyBorder="true" applyAlignment="true" applyProtection="false">
      <alignment horizontal="left" vertical="center" textRotation="0" wrapText="true" indent="0" shrinkToFit="false"/>
      <protection locked="true" hidden="false"/>
    </xf>
    <xf numFmtId="164" fontId="67" fillId="0" borderId="0" xfId="0" applyFont="true" applyBorder="false" applyAlignment="true" applyProtection="true">
      <alignment horizontal="general" vertical="center" textRotation="0" wrapText="false" indent="0" shrinkToFit="false"/>
      <protection locked="false" hidden="false"/>
    </xf>
    <xf numFmtId="164" fontId="39" fillId="29" borderId="26" xfId="0" applyFont="true" applyBorder="true" applyAlignment="true" applyProtection="false">
      <alignment horizontal="center" vertical="center" textRotation="0" wrapText="true" indent="0" shrinkToFit="false"/>
      <protection locked="true" hidden="false"/>
    </xf>
    <xf numFmtId="164" fontId="39" fillId="29" borderId="23" xfId="0" applyFont="true" applyBorder="true" applyAlignment="true" applyProtection="false">
      <alignment horizontal="center" vertical="center" textRotation="0" wrapText="true" indent="0" shrinkToFit="false"/>
      <protection locked="true" hidden="false"/>
    </xf>
    <xf numFmtId="164" fontId="39" fillId="29" borderId="34" xfId="0" applyFont="true" applyBorder="true" applyAlignment="true" applyProtection="false">
      <alignment horizontal="center" vertical="center" textRotation="0" wrapText="true" indent="0" shrinkToFit="false"/>
      <protection locked="true" hidden="false"/>
    </xf>
    <xf numFmtId="164" fontId="108" fillId="28" borderId="34" xfId="55" applyFont="true" applyBorder="true" applyAlignment="true" applyProtection="false">
      <alignment horizontal="center" vertical="top" textRotation="0" wrapText="true" indent="0" shrinkToFit="false"/>
      <protection locked="true" hidden="false"/>
    </xf>
    <xf numFmtId="164" fontId="115" fillId="28" borderId="28" xfId="0" applyFont="true" applyBorder="true" applyAlignment="true" applyProtection="false">
      <alignment horizontal="center" vertical="top" textRotation="0" wrapText="true" indent="0" shrinkToFit="false"/>
      <protection locked="true" hidden="false"/>
    </xf>
    <xf numFmtId="164" fontId="116" fillId="28" borderId="28" xfId="0" applyFont="true" applyBorder="true" applyAlignment="true" applyProtection="false">
      <alignment horizontal="center" vertical="top" textRotation="0" wrapText="true" indent="0" shrinkToFit="false"/>
      <protection locked="true" hidden="false"/>
    </xf>
    <xf numFmtId="164" fontId="117" fillId="28" borderId="28" xfId="0" applyFont="true" applyBorder="true" applyAlignment="true" applyProtection="false">
      <alignment horizontal="center" vertical="top" textRotation="0" wrapText="true" indent="0" shrinkToFit="false"/>
      <protection locked="true" hidden="false"/>
    </xf>
    <xf numFmtId="164" fontId="55" fillId="36" borderId="3" xfId="85" applyFont="true" applyBorder="true" applyAlignment="true" applyProtection="true">
      <alignment horizontal="center" vertical="center" textRotation="0" wrapText="true" indent="0" shrinkToFit="false"/>
      <protection locked="false" hidden="false"/>
    </xf>
    <xf numFmtId="164" fontId="109" fillId="31" borderId="12" xfId="0" applyFont="true" applyBorder="true" applyAlignment="true" applyProtection="true">
      <alignment horizontal="center" vertical="center" textRotation="0" wrapText="true" indent="0" shrinkToFit="false"/>
      <protection locked="false" hidden="false"/>
    </xf>
    <xf numFmtId="164" fontId="109" fillId="0" borderId="34" xfId="0" applyFont="true" applyBorder="true" applyAlignment="true" applyProtection="true">
      <alignment horizontal="center" vertical="center" textRotation="0" wrapText="true" indent="0" shrinkToFit="false"/>
      <protection locked="false" hidden="false"/>
    </xf>
    <xf numFmtId="164" fontId="55" fillId="36" borderId="3" xfId="85" applyFont="true" applyBorder="true" applyAlignment="true" applyProtection="true">
      <alignment horizontal="left" vertical="center" textRotation="0" wrapText="true" indent="0" shrinkToFit="false"/>
      <protection locked="false" hidden="false"/>
    </xf>
    <xf numFmtId="164" fontId="0" fillId="40" borderId="3" xfId="85" applyFont="true" applyBorder="true" applyAlignment="true" applyProtection="true">
      <alignment horizontal="right" vertical="center" textRotation="0" wrapText="true" indent="0" shrinkToFit="false"/>
      <protection locked="false" hidden="false"/>
    </xf>
    <xf numFmtId="164" fontId="122" fillId="35" borderId="35" xfId="55" applyFont="true" applyBorder="true" applyAlignment="true" applyProtection="false">
      <alignment horizontal="left" vertical="top" textRotation="0" wrapText="true" indent="0" shrinkToFit="false"/>
      <protection locked="true" hidden="false"/>
    </xf>
    <xf numFmtId="164" fontId="112" fillId="29" borderId="26" xfId="0" applyFont="true" applyBorder="true" applyAlignment="true" applyProtection="false">
      <alignment horizontal="center" vertical="center" textRotation="0" wrapText="true" indent="0" shrinkToFit="false"/>
      <protection locked="true" hidden="false"/>
    </xf>
    <xf numFmtId="164" fontId="115" fillId="28" borderId="28" xfId="0" applyFont="true" applyBorder="true" applyAlignment="true" applyProtection="true">
      <alignment horizontal="center" vertical="bottom" textRotation="0" wrapText="false" indent="0" shrinkToFit="false"/>
      <protection locked="false" hidden="false"/>
    </xf>
    <xf numFmtId="164" fontId="124" fillId="20" borderId="0" xfId="55" applyFont="true" applyBorder="true" applyAlignment="true" applyProtection="false">
      <alignment horizontal="general" vertical="center" textRotation="0" wrapText="true" indent="0" shrinkToFit="false"/>
      <protection locked="true" hidden="false"/>
    </xf>
    <xf numFmtId="164" fontId="100" fillId="36" borderId="3" xfId="0" applyFont="true" applyBorder="true" applyAlignment="true" applyProtection="true">
      <alignment horizontal="left" vertical="center" textRotation="0" wrapText="true" indent="0" shrinkToFit="false"/>
      <protection locked="false" hidden="false"/>
    </xf>
    <xf numFmtId="164" fontId="125" fillId="20" borderId="3" xfId="0" applyFont="true" applyBorder="true" applyAlignment="true" applyProtection="true">
      <alignment horizontal="center" vertical="center" textRotation="0" wrapText="true" indent="0" shrinkToFit="false"/>
      <protection locked="false" hidden="false"/>
    </xf>
    <xf numFmtId="164" fontId="109" fillId="0" borderId="12" xfId="0" applyFont="true" applyBorder="true" applyAlignment="true" applyProtection="true">
      <alignment horizontal="center" vertical="center" textRotation="0" wrapText="true" indent="0" shrinkToFit="false"/>
      <protection locked="false" hidden="false"/>
    </xf>
    <xf numFmtId="164" fontId="100" fillId="36" borderId="3" xfId="0" applyFont="true" applyBorder="true" applyAlignment="true" applyProtection="false">
      <alignment horizontal="left" vertical="center" textRotation="0" wrapText="true" indent="0" shrinkToFit="false"/>
      <protection locked="true" hidden="false"/>
    </xf>
    <xf numFmtId="164" fontId="100" fillId="36" borderId="3" xfId="0" applyFont="true" applyBorder="true" applyAlignment="true" applyProtection="true">
      <alignment horizontal="left" vertical="center" textRotation="0" wrapText="false" indent="0" shrinkToFit="false"/>
      <protection locked="false" hidden="false"/>
    </xf>
    <xf numFmtId="164" fontId="58" fillId="36" borderId="3" xfId="0" applyFont="true" applyBorder="true" applyAlignment="true" applyProtection="true">
      <alignment horizontal="left" vertical="center" textRotation="0" wrapText="false" indent="0" shrinkToFit="false"/>
      <protection locked="false" hidden="false"/>
    </xf>
    <xf numFmtId="164" fontId="58" fillId="36" borderId="3" xfId="0" applyFont="true" applyBorder="true" applyAlignment="true" applyProtection="true">
      <alignment horizontal="left" vertical="center" textRotation="0" wrapText="true" indent="0" shrinkToFit="false"/>
      <protection locked="false" hidden="false"/>
    </xf>
    <xf numFmtId="164" fontId="0" fillId="35" borderId="0" xfId="0" applyFont="true" applyBorder="true" applyAlignment="true" applyProtection="true">
      <alignment horizontal="general" vertical="center" textRotation="0" wrapText="false" indent="0" shrinkToFit="false"/>
      <protection locked="false" hidden="false"/>
    </xf>
    <xf numFmtId="164" fontId="36" fillId="35" borderId="0" xfId="0" applyFont="true" applyBorder="true" applyAlignment="true" applyProtection="true">
      <alignment horizontal="general" vertical="center" textRotation="0" wrapText="false" indent="0" shrinkToFit="false"/>
      <protection locked="false" hidden="false"/>
    </xf>
    <xf numFmtId="164" fontId="0" fillId="0" borderId="0" xfId="0" applyFont="true" applyBorder="false" applyAlignment="true" applyProtection="true">
      <alignment horizontal="general" vertical="center" textRotation="0" wrapText="false" indent="0" shrinkToFit="false"/>
      <protection locked="false" hidden="false"/>
    </xf>
    <xf numFmtId="164" fontId="115" fillId="28" borderId="3" xfId="0" applyFont="true" applyBorder="true" applyAlignment="true" applyProtection="true">
      <alignment horizontal="center" vertical="bottom" textRotation="0" wrapText="false" indent="0" shrinkToFit="false"/>
      <protection locked="false" hidden="false"/>
    </xf>
    <xf numFmtId="164" fontId="111" fillId="35" borderId="36" xfId="55" applyFont="true" applyBorder="true" applyAlignment="true" applyProtection="true">
      <alignment horizontal="left" vertical="center" textRotation="0" wrapText="false" indent="0" shrinkToFit="false"/>
      <protection locked="true" hidden="false"/>
    </xf>
    <xf numFmtId="164" fontId="0" fillId="33" borderId="3" xfId="0" applyFont="true" applyBorder="true" applyAlignment="true" applyProtection="true">
      <alignment horizontal="center" vertical="bottom" textRotation="0" wrapText="false" indent="0" shrinkToFit="false"/>
      <protection locked="false" hidden="false"/>
    </xf>
    <xf numFmtId="164" fontId="55" fillId="36" borderId="37" xfId="85" applyFont="true" applyBorder="true" applyAlignment="true" applyProtection="true">
      <alignment horizontal="left" vertical="center" textRotation="0" wrapText="true" indent="0" shrinkToFit="false"/>
      <protection locked="false" hidden="false"/>
    </xf>
    <xf numFmtId="164" fontId="0" fillId="33" borderId="38" xfId="0" applyFont="true" applyBorder="true" applyAlignment="false" applyProtection="true">
      <alignment horizontal="general" vertical="bottom" textRotation="0" wrapText="false" indent="0" shrinkToFit="false"/>
      <protection locked="false" hidden="false"/>
    </xf>
    <xf numFmtId="164" fontId="55" fillId="36" borderId="39" xfId="85" applyFont="false" applyBorder="true" applyAlignment="true" applyProtection="true">
      <alignment horizontal="left" vertical="center" textRotation="0" wrapText="true" indent="0" shrinkToFit="false"/>
      <protection locked="false" hidden="false"/>
    </xf>
    <xf numFmtId="164" fontId="55" fillId="36" borderId="40" xfId="85" applyFont="true" applyBorder="true" applyAlignment="true" applyProtection="true">
      <alignment horizontal="left" vertical="center" textRotation="0" wrapText="true" indent="0" shrinkToFit="false"/>
      <protection locked="false" hidden="false"/>
    </xf>
    <xf numFmtId="164" fontId="0" fillId="33" borderId="27" xfId="0" applyFont="true" applyBorder="true" applyAlignment="false" applyProtection="true">
      <alignment horizontal="general" vertical="bottom" textRotation="0" wrapText="false" indent="0" shrinkToFit="false"/>
      <protection locked="false" hidden="false"/>
    </xf>
    <xf numFmtId="164" fontId="126" fillId="35" borderId="0" xfId="0" applyFont="true" applyBorder="true" applyAlignment="true" applyProtection="false">
      <alignment horizontal="left" vertical="top" textRotation="0" wrapText="true" indent="0" shrinkToFit="false"/>
      <protection locked="true" hidden="false"/>
    </xf>
    <xf numFmtId="164" fontId="18" fillId="33" borderId="0" xfId="55" applyFont="true" applyBorder="true" applyAlignment="true" applyProtection="false">
      <alignment horizontal="general" vertical="center" textRotation="0" wrapText="false" indent="0" shrinkToFit="false"/>
      <protection locked="true" hidden="false"/>
    </xf>
    <xf numFmtId="164" fontId="26" fillId="33" borderId="0" xfId="55" applyFont="true" applyBorder="true" applyAlignment="true" applyProtection="false">
      <alignment horizontal="general" vertical="center" textRotation="0" wrapText="false" indent="0" shrinkToFit="false"/>
      <protection locked="true" hidden="false"/>
    </xf>
    <xf numFmtId="164" fontId="65" fillId="29" borderId="0" xfId="55" applyFont="true" applyBorder="true" applyAlignment="true" applyProtection="false">
      <alignment horizontal="general" vertical="center" textRotation="0" wrapText="false" indent="0" shrinkToFit="false"/>
      <protection locked="true" hidden="false"/>
    </xf>
    <xf numFmtId="164" fontId="27" fillId="29" borderId="0" xfId="55" applyFont="true" applyBorder="true" applyAlignment="true" applyProtection="false">
      <alignment horizontal="general" vertical="center" textRotation="0" wrapText="true" indent="0" shrinkToFit="false"/>
      <protection locked="true" hidden="false"/>
    </xf>
    <xf numFmtId="164" fontId="39" fillId="31" borderId="0" xfId="55" applyFont="true" applyBorder="true" applyAlignment="true" applyProtection="false">
      <alignment horizontal="general" vertical="center" textRotation="0" wrapText="false" indent="0" shrinkToFit="false"/>
      <protection locked="true" hidden="false"/>
    </xf>
    <xf numFmtId="164" fontId="34" fillId="31" borderId="0" xfId="55" applyFont="true" applyBorder="true" applyAlignment="true" applyProtection="false">
      <alignment horizontal="general" vertical="center" textRotation="0" wrapText="false" indent="0" shrinkToFit="false"/>
      <protection locked="true" hidden="false"/>
    </xf>
    <xf numFmtId="164" fontId="35" fillId="31" borderId="0" xfId="55" applyFont="true" applyBorder="true" applyAlignment="true" applyProtection="false">
      <alignment horizontal="general" vertical="center" textRotation="0" wrapText="false" indent="0" shrinkToFit="false"/>
      <protection locked="true" hidden="false"/>
    </xf>
    <xf numFmtId="164" fontId="0" fillId="35" borderId="0" xfId="0" applyFont="true" applyBorder="false" applyAlignment="true" applyProtection="false">
      <alignment horizontal="general" vertical="center" textRotation="0" wrapText="false" indent="0" shrinkToFit="false"/>
      <protection locked="true" hidden="false"/>
    </xf>
    <xf numFmtId="164" fontId="36" fillId="35" borderId="0" xfId="0" applyFont="true" applyBorder="false" applyAlignment="true" applyProtection="true">
      <alignment horizontal="left" vertical="center" textRotation="0" wrapText="false" indent="0" shrinkToFit="false"/>
      <protection locked="false" hidden="false"/>
    </xf>
    <xf numFmtId="164" fontId="81" fillId="35" borderId="0" xfId="0" applyFont="true" applyBorder="false" applyAlignment="true" applyProtection="true">
      <alignment horizontal="left" vertical="center" textRotation="0" wrapText="false" indent="0" shrinkToFit="false"/>
      <protection locked="false" hidden="false"/>
    </xf>
    <xf numFmtId="164" fontId="81" fillId="35" borderId="0" xfId="0" applyFont="true" applyBorder="false" applyAlignment="true" applyProtection="false">
      <alignment horizontal="general" vertical="center" textRotation="0" wrapText="false" indent="0" shrinkToFit="false"/>
      <protection locked="true" hidden="false"/>
    </xf>
    <xf numFmtId="164" fontId="127" fillId="35" borderId="0" xfId="55" applyFont="true" applyBorder="true" applyAlignment="true" applyProtection="true">
      <alignment horizontal="general" vertical="center" textRotation="0" wrapText="false" indent="0" shrinkToFit="false"/>
      <protection locked="true" hidden="false"/>
    </xf>
    <xf numFmtId="164" fontId="26" fillId="35" borderId="0" xfId="55" applyFont="true" applyBorder="true" applyAlignment="true" applyProtection="true">
      <alignment horizontal="general" vertical="center" textRotation="0" wrapText="false" indent="0" shrinkToFit="false"/>
      <protection locked="true" hidden="false"/>
    </xf>
    <xf numFmtId="164" fontId="18" fillId="35" borderId="0" xfId="55" applyFont="true" applyBorder="true" applyAlignment="true" applyProtection="false">
      <alignment horizontal="general" vertical="center" textRotation="0" wrapText="false" indent="0" shrinkToFit="false"/>
      <protection locked="true" hidden="false"/>
    </xf>
    <xf numFmtId="164" fontId="128" fillId="35" borderId="0" xfId="0" applyFont="true" applyBorder="false" applyAlignment="true" applyProtection="true">
      <alignment horizontal="left" vertical="center" textRotation="0" wrapText="false" indent="0" shrinkToFit="false"/>
      <protection locked="false" hidden="false"/>
    </xf>
    <xf numFmtId="164" fontId="39" fillId="29" borderId="3" xfId="0" applyFont="true" applyBorder="true" applyAlignment="true" applyProtection="true">
      <alignment horizontal="center" vertical="center" textRotation="0" wrapText="false" indent="0" shrinkToFit="false"/>
      <protection locked="false" hidden="false"/>
    </xf>
    <xf numFmtId="164" fontId="46" fillId="31" borderId="3" xfId="55" applyFont="true" applyBorder="true" applyAlignment="true" applyProtection="true">
      <alignment horizontal="left" vertical="center" textRotation="0" wrapText="true" indent="0" shrinkToFit="false"/>
      <protection locked="false" hidden="false"/>
    </xf>
    <xf numFmtId="164" fontId="36" fillId="31" borderId="3" xfId="0" applyFont="true" applyBorder="true" applyAlignment="true" applyProtection="true">
      <alignment horizontal="center" vertical="center" textRotation="0" wrapText="false" indent="0" shrinkToFit="false"/>
      <protection locked="false" hidden="false"/>
    </xf>
    <xf numFmtId="164" fontId="36" fillId="37" borderId="3" xfId="0" applyFont="true" applyBorder="true" applyAlignment="true" applyProtection="true">
      <alignment horizontal="center" vertical="center" textRotation="0" wrapText="false" indent="0" shrinkToFit="false"/>
      <protection locked="false" hidden="false"/>
    </xf>
    <xf numFmtId="164" fontId="46" fillId="31" borderId="3" xfId="55" applyFont="true" applyBorder="true" applyAlignment="true" applyProtection="true">
      <alignment horizontal="center" vertical="center" textRotation="0" wrapText="true" indent="0" shrinkToFit="false"/>
      <protection locked="false" hidden="false"/>
    </xf>
    <xf numFmtId="164" fontId="36" fillId="31" borderId="3" xfId="0" applyFont="true" applyBorder="true" applyAlignment="true" applyProtection="true">
      <alignment horizontal="left" vertical="center" textRotation="0" wrapText="false" indent="0" shrinkToFit="false"/>
      <protection locked="false" hidden="false"/>
    </xf>
    <xf numFmtId="164" fontId="36" fillId="31" borderId="3" xfId="55" applyFont="true" applyBorder="true" applyAlignment="true" applyProtection="false">
      <alignment horizontal="center" vertical="center" textRotation="0" wrapText="false" indent="0" shrinkToFit="false"/>
      <protection locked="true" hidden="false"/>
    </xf>
    <xf numFmtId="164" fontId="0" fillId="37" borderId="3" xfId="0" applyFont="true" applyBorder="true" applyAlignment="true" applyProtection="false">
      <alignment horizontal="general" vertical="center" textRotation="0" wrapText="false" indent="0" shrinkToFit="false"/>
      <protection locked="true" hidden="false"/>
    </xf>
    <xf numFmtId="164" fontId="36" fillId="37" borderId="3" xfId="0" applyFont="true" applyBorder="true" applyAlignment="true" applyProtection="true">
      <alignment horizontal="left" vertical="center" textRotation="0" wrapText="false" indent="0" shrinkToFit="false"/>
      <protection locked="false" hidden="false"/>
    </xf>
    <xf numFmtId="164" fontId="36" fillId="37" borderId="3" xfId="55" applyFont="true" applyBorder="true" applyAlignment="true" applyProtection="false">
      <alignment horizontal="center" vertical="center" textRotation="0" wrapText="false" indent="0" shrinkToFit="false"/>
      <protection locked="true" hidden="false"/>
    </xf>
    <xf numFmtId="164" fontId="130" fillId="35" borderId="0" xfId="0" applyFont="true" applyBorder="false" applyAlignment="true" applyProtection="true">
      <alignment horizontal="left" vertical="center" textRotation="0" wrapText="false" indent="0" shrinkToFit="false"/>
      <protection locked="false" hidden="false"/>
    </xf>
    <xf numFmtId="164" fontId="39" fillId="29" borderId="3" xfId="0" applyFont="true" applyBorder="true" applyAlignment="true" applyProtection="true">
      <alignment horizontal="center" vertical="center" textRotation="0" wrapText="true" indent="0" shrinkToFit="false"/>
      <protection locked="false" hidden="false"/>
    </xf>
    <xf numFmtId="164" fontId="36" fillId="33" borderId="3" xfId="0" applyFont="true" applyBorder="true" applyAlignment="true" applyProtection="true">
      <alignment horizontal="center" vertical="center" textRotation="0" wrapText="false" indent="0" shrinkToFit="false"/>
      <protection locked="false" hidden="false"/>
    </xf>
    <xf numFmtId="164" fontId="62" fillId="35" borderId="0" xfId="55" applyFont="true" applyBorder="true" applyAlignment="true" applyProtection="false">
      <alignment horizontal="left" vertical="center" textRotation="0" wrapText="false" indent="0" shrinkToFit="false"/>
      <protection locked="true" hidden="false"/>
    </xf>
    <xf numFmtId="164" fontId="18" fillId="33" borderId="3" xfId="55" applyFont="true" applyBorder="true" applyAlignment="true" applyProtection="true">
      <alignment horizontal="center" vertical="top" textRotation="0" wrapText="false" indent="0" shrinkToFit="false"/>
      <protection locked="false" hidden="false"/>
    </xf>
    <xf numFmtId="164" fontId="81" fillId="35" borderId="0" xfId="55" applyFont="true" applyBorder="true" applyAlignment="true" applyProtection="true">
      <alignment horizontal="general" vertical="bottom" textRotation="0" wrapText="false" indent="0" shrinkToFit="false"/>
      <protection locked="true" hidden="false"/>
    </xf>
    <xf numFmtId="164" fontId="127" fillId="35" borderId="0" xfId="55" applyFont="true" applyBorder="true" applyAlignment="true" applyProtection="false">
      <alignment horizontal="general" vertical="bottom" textRotation="0" wrapText="false" indent="0" shrinkToFit="false"/>
      <protection locked="true" hidden="false"/>
    </xf>
    <xf numFmtId="164" fontId="127" fillId="35" borderId="0" xfId="55" applyFont="true" applyBorder="true" applyAlignment="true" applyProtection="true">
      <alignment horizontal="center" vertical="center" textRotation="0" wrapText="false" indent="0" shrinkToFit="false"/>
      <protection locked="true" hidden="false"/>
    </xf>
    <xf numFmtId="167" fontId="133" fillId="35" borderId="0" xfId="0" applyFont="true" applyBorder="false" applyAlignment="true" applyProtection="true">
      <alignment horizontal="left" vertical="center" textRotation="0" wrapText="false" indent="0" shrinkToFit="false"/>
      <protection locked="false" hidden="false"/>
    </xf>
    <xf numFmtId="164" fontId="81" fillId="35" borderId="0" xfId="55" applyFont="true" applyBorder="true" applyAlignment="true" applyProtection="false">
      <alignment horizontal="general" vertical="center" textRotation="0" wrapText="false" indent="0" shrinkToFit="false"/>
      <protection locked="true" hidden="false"/>
    </xf>
    <xf numFmtId="164" fontId="134" fillId="28" borderId="0" xfId="55" applyFont="true" applyBorder="true" applyAlignment="true" applyProtection="true">
      <alignment horizontal="general" vertical="center" textRotation="0" wrapText="false" indent="0" shrinkToFit="false"/>
      <protection locked="true" hidden="false"/>
    </xf>
    <xf numFmtId="164" fontId="42" fillId="28" borderId="0" xfId="55" applyFont="true" applyBorder="true" applyAlignment="true" applyProtection="false">
      <alignment horizontal="left" vertical="center" textRotation="0" wrapText="false" indent="0" shrinkToFit="false"/>
      <protection locked="true" hidden="false"/>
    </xf>
    <xf numFmtId="164" fontId="135" fillId="28" borderId="0" xfId="55" applyFont="true" applyBorder="false" applyAlignment="true" applyProtection="true">
      <alignment horizontal="left" vertical="center" textRotation="0" wrapText="false" indent="0" shrinkToFit="false"/>
      <protection locked="true" hidden="false"/>
    </xf>
    <xf numFmtId="164" fontId="134" fillId="28" borderId="0" xfId="55" applyFont="true" applyBorder="false" applyAlignment="true" applyProtection="true">
      <alignment horizontal="justify" vertical="center" textRotation="0" wrapText="false" indent="0" shrinkToFit="false"/>
      <protection locked="true" hidden="false"/>
    </xf>
    <xf numFmtId="164" fontId="26" fillId="28" borderId="0" xfId="55" applyFont="true" applyBorder="true" applyAlignment="true" applyProtection="true">
      <alignment horizontal="general" vertical="center" textRotation="0" wrapText="false" indent="0" shrinkToFit="false"/>
      <protection locked="true" hidden="false"/>
    </xf>
    <xf numFmtId="164" fontId="36" fillId="28" borderId="18" xfId="55" applyFont="true" applyBorder="true" applyAlignment="true" applyProtection="true">
      <alignment horizontal="justify" vertical="center" textRotation="0" wrapText="false" indent="0" shrinkToFit="false"/>
      <protection locked="true" hidden="false"/>
    </xf>
    <xf numFmtId="164" fontId="47" fillId="28" borderId="41" xfId="55" applyFont="true" applyBorder="true" applyAlignment="true" applyProtection="false">
      <alignment horizontal="right" vertical="center" textRotation="0" wrapText="false" indent="0" shrinkToFit="false"/>
      <protection locked="true" hidden="false"/>
    </xf>
    <xf numFmtId="164" fontId="134" fillId="28" borderId="0" xfId="56" applyFont="true" applyBorder="false" applyAlignment="true" applyProtection="true">
      <alignment horizontal="justify" vertical="center" textRotation="0" wrapText="false" indent="0" shrinkToFit="false"/>
      <protection locked="true" hidden="false"/>
    </xf>
    <xf numFmtId="164" fontId="39" fillId="29" borderId="14" xfId="56" applyFont="true" applyBorder="true" applyAlignment="true" applyProtection="true">
      <alignment horizontal="center" vertical="center" textRotation="0" wrapText="true" indent="0" shrinkToFit="false"/>
      <protection locked="true" hidden="false"/>
    </xf>
    <xf numFmtId="164" fontId="112" fillId="29" borderId="3" xfId="56" applyFont="true" applyBorder="true" applyAlignment="true" applyProtection="true">
      <alignment horizontal="center" vertical="center" textRotation="0" wrapText="true" indent="0" shrinkToFit="false"/>
      <protection locked="true" hidden="false"/>
    </xf>
    <xf numFmtId="164" fontId="36" fillId="31" borderId="3" xfId="56" applyFont="true" applyBorder="true" applyAlignment="true" applyProtection="true">
      <alignment horizontal="center" vertical="center" textRotation="0" wrapText="true" indent="0" shrinkToFit="false"/>
      <protection locked="false" hidden="false"/>
    </xf>
    <xf numFmtId="164" fontId="39" fillId="29" borderId="21" xfId="56" applyFont="true" applyBorder="true" applyAlignment="true" applyProtection="true">
      <alignment horizontal="center" vertical="center" textRotation="0" wrapText="true" indent="0" shrinkToFit="false"/>
      <protection locked="true" hidden="false"/>
    </xf>
    <xf numFmtId="164" fontId="39" fillId="29" borderId="3" xfId="56" applyFont="true" applyBorder="true" applyAlignment="true" applyProtection="true">
      <alignment horizontal="center" vertical="center" textRotation="0" wrapText="true" indent="0" shrinkToFit="false"/>
      <protection locked="true" hidden="false"/>
    </xf>
    <xf numFmtId="164" fontId="39" fillId="29" borderId="22" xfId="56" applyFont="true" applyBorder="true" applyAlignment="true" applyProtection="true">
      <alignment horizontal="center" vertical="center" textRotation="0" wrapText="true" indent="0" shrinkToFit="false"/>
      <protection locked="true" hidden="false"/>
    </xf>
    <xf numFmtId="164" fontId="136" fillId="28" borderId="0" xfId="55" applyFont="true" applyBorder="false" applyAlignment="true" applyProtection="true">
      <alignment horizontal="justify" vertical="center" textRotation="0" wrapText="false" indent="0" shrinkToFit="false"/>
      <protection locked="true" hidden="false"/>
    </xf>
    <xf numFmtId="164" fontId="136" fillId="37" borderId="21" xfId="55" applyFont="true" applyBorder="true" applyAlignment="true" applyProtection="true">
      <alignment horizontal="center" vertical="center" textRotation="0" wrapText="false" indent="0" shrinkToFit="false"/>
      <protection locked="true" hidden="false"/>
    </xf>
    <xf numFmtId="164" fontId="136" fillId="37" borderId="3" xfId="55" applyFont="true" applyBorder="true" applyAlignment="true" applyProtection="true">
      <alignment horizontal="center" vertical="center" textRotation="0" wrapText="false" indent="0" shrinkToFit="false"/>
      <protection locked="true" hidden="false"/>
    </xf>
    <xf numFmtId="164" fontId="136" fillId="37" borderId="22" xfId="55" applyFont="true" applyBorder="true" applyAlignment="true" applyProtection="true">
      <alignment horizontal="center" vertical="center" textRotation="0" wrapText="false" indent="0" shrinkToFit="false"/>
      <protection locked="true" hidden="false"/>
    </xf>
    <xf numFmtId="164" fontId="35" fillId="31" borderId="3" xfId="55" applyFont="true" applyBorder="true" applyAlignment="true" applyProtection="true">
      <alignment horizontal="center" vertical="center" textRotation="0" wrapText="false" indent="0" shrinkToFit="false"/>
      <protection locked="true" hidden="false"/>
    </xf>
    <xf numFmtId="164" fontId="18" fillId="37" borderId="42" xfId="55" applyFont="true" applyBorder="true" applyAlignment="true" applyProtection="true">
      <alignment horizontal="center" vertical="center" textRotation="0" wrapText="false" indent="0" shrinkToFit="false"/>
      <protection locked="true" hidden="false"/>
    </xf>
    <xf numFmtId="164" fontId="82" fillId="36" borderId="43" xfId="55" applyFont="true" applyBorder="true" applyAlignment="true" applyProtection="true">
      <alignment horizontal="left" vertical="center" textRotation="0" wrapText="true" indent="0" shrinkToFit="false"/>
      <protection locked="true" hidden="false"/>
    </xf>
    <xf numFmtId="164" fontId="18" fillId="36" borderId="3" xfId="55" applyFont="true" applyBorder="true" applyAlignment="true" applyProtection="true">
      <alignment horizontal="general" vertical="center" textRotation="0" wrapText="false" indent="0" shrinkToFit="false"/>
      <protection locked="true" hidden="false"/>
    </xf>
    <xf numFmtId="164" fontId="18" fillId="36" borderId="3" xfId="56" applyFont="true" applyBorder="true" applyAlignment="true" applyProtection="true">
      <alignment horizontal="left" vertical="center" textRotation="0" wrapText="true" indent="0" shrinkToFit="false"/>
      <protection locked="true" hidden="false"/>
    </xf>
    <xf numFmtId="164" fontId="18" fillId="28" borderId="0" xfId="55" applyFont="true" applyBorder="true" applyAlignment="true" applyProtection="true">
      <alignment horizontal="center" vertical="center" textRotation="0" wrapText="false" indent="0" shrinkToFit="false"/>
      <protection locked="false" hidden="false"/>
    </xf>
    <xf numFmtId="164" fontId="18" fillId="33" borderId="0" xfId="55" applyFont="true" applyBorder="true" applyAlignment="true" applyProtection="true">
      <alignment horizontal="center" vertical="center" textRotation="0" wrapText="false" indent="0" shrinkToFit="false"/>
      <protection locked="false" hidden="false"/>
    </xf>
    <xf numFmtId="164" fontId="134" fillId="28" borderId="0" xfId="55" applyFont="true" applyBorder="true" applyAlignment="true" applyProtection="true">
      <alignment horizontal="center" vertical="center" textRotation="0" wrapText="false" indent="0" shrinkToFit="false"/>
      <protection locked="true" hidden="false"/>
    </xf>
    <xf numFmtId="164" fontId="18" fillId="36" borderId="44" xfId="56" applyFont="true" applyBorder="true" applyAlignment="true" applyProtection="true">
      <alignment horizontal="left" vertical="center" textRotation="0" wrapText="true" indent="0" shrinkToFit="false"/>
      <protection locked="true" hidden="false"/>
    </xf>
    <xf numFmtId="164" fontId="39" fillId="41" borderId="32" xfId="55" applyFont="true" applyBorder="true" applyAlignment="true" applyProtection="true">
      <alignment horizontal="right" vertical="center" textRotation="0" wrapText="false" indent="0" shrinkToFit="false"/>
      <protection locked="true" hidden="false"/>
    </xf>
    <xf numFmtId="167" fontId="34" fillId="39" borderId="3" xfId="55" applyFont="true" applyBorder="true" applyAlignment="true" applyProtection="true">
      <alignment horizontal="center" vertical="center" textRotation="0" wrapText="false" indent="0" shrinkToFit="false"/>
      <protection locked="true" hidden="false"/>
    </xf>
    <xf numFmtId="164" fontId="134" fillId="28" borderId="15" xfId="55" applyFont="true" applyBorder="true" applyAlignment="true" applyProtection="true">
      <alignment horizontal="center" vertical="center" textRotation="0" wrapText="false" indent="0" shrinkToFit="false"/>
      <protection locked="true" hidden="false"/>
    </xf>
    <xf numFmtId="164" fontId="134" fillId="28" borderId="16" xfId="55" applyFont="true" applyBorder="true" applyAlignment="true" applyProtection="true">
      <alignment horizontal="center" vertical="center" textRotation="0" wrapText="false" indent="0" shrinkToFit="false"/>
      <protection locked="true" hidden="false"/>
    </xf>
    <xf numFmtId="164" fontId="134" fillId="28" borderId="17" xfId="55" applyFont="true" applyBorder="true" applyAlignment="true" applyProtection="true">
      <alignment horizontal="center" vertical="center" textRotation="0" wrapText="false" indent="0" shrinkToFit="false"/>
      <protection locked="true" hidden="false"/>
    </xf>
    <xf numFmtId="167" fontId="58" fillId="39" borderId="3" xfId="55" applyFont="true" applyBorder="true" applyAlignment="true" applyProtection="true">
      <alignment horizontal="center" vertical="center" textRotation="0" wrapText="false" indent="0" shrinkToFit="false"/>
      <protection locked="true" hidden="false"/>
    </xf>
    <xf numFmtId="164" fontId="58" fillId="28" borderId="0" xfId="55" applyFont="true" applyBorder="true" applyAlignment="true" applyProtection="true">
      <alignment horizontal="center" vertical="center" textRotation="0" wrapText="false" indent="0" shrinkToFit="false"/>
      <protection locked="true" hidden="false"/>
    </xf>
    <xf numFmtId="164" fontId="134" fillId="28" borderId="18" xfId="55" applyFont="true" applyBorder="true" applyAlignment="true" applyProtection="true">
      <alignment horizontal="center" vertical="center" textRotation="0" wrapText="false" indent="0" shrinkToFit="false"/>
      <protection locked="true" hidden="false"/>
    </xf>
    <xf numFmtId="164" fontId="82" fillId="36" borderId="3" xfId="55" applyFont="true" applyBorder="true" applyAlignment="true" applyProtection="true">
      <alignment horizontal="left" vertical="center" textRotation="0" wrapText="false" indent="0" shrinkToFit="false"/>
      <protection locked="true" hidden="false"/>
    </xf>
    <xf numFmtId="164" fontId="36" fillId="37" borderId="3" xfId="55" applyFont="true" applyBorder="true" applyAlignment="true" applyProtection="true">
      <alignment horizontal="center" vertical="center" textRotation="0" wrapText="false" indent="0" shrinkToFit="false"/>
      <protection locked="true" hidden="false"/>
    </xf>
    <xf numFmtId="164" fontId="36" fillId="37" borderId="21" xfId="55" applyFont="true" applyBorder="true" applyAlignment="true" applyProtection="true">
      <alignment horizontal="center" vertical="center" textRotation="0" wrapText="false" indent="0" shrinkToFit="false"/>
      <protection locked="true" hidden="false"/>
    </xf>
    <xf numFmtId="164" fontId="36" fillId="37" borderId="22" xfId="55" applyFont="true" applyBorder="true" applyAlignment="true" applyProtection="true">
      <alignment horizontal="center" vertical="center" textRotation="0" wrapText="false" indent="0" shrinkToFit="false"/>
      <protection locked="true" hidden="false"/>
    </xf>
    <xf numFmtId="164" fontId="18" fillId="36" borderId="3" xfId="55" applyFont="true" applyBorder="true" applyAlignment="true" applyProtection="true">
      <alignment horizontal="left" vertical="center" textRotation="0" wrapText="false" indent="0" shrinkToFit="false"/>
      <protection locked="true" hidden="false"/>
    </xf>
    <xf numFmtId="164" fontId="18" fillId="29" borderId="0" xfId="55" applyFont="true" applyBorder="true" applyAlignment="true" applyProtection="false">
      <alignment horizontal="general" vertical="center" textRotation="0" wrapText="false" indent="0" shrinkToFit="false"/>
      <protection locked="true" hidden="false"/>
    </xf>
    <xf numFmtId="164" fontId="26" fillId="29" borderId="0" xfId="55" applyFont="true" applyBorder="true" applyAlignment="true" applyProtection="false">
      <alignment horizontal="general" vertical="center" textRotation="0" wrapText="false" indent="0" shrinkToFit="false"/>
      <protection locked="true" hidden="false"/>
    </xf>
    <xf numFmtId="164" fontId="36" fillId="0" borderId="0" xfId="0" applyFont="true" applyBorder="false" applyAlignment="true" applyProtection="false">
      <alignment horizontal="general" vertical="center"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4" fontId="36" fillId="29" borderId="0" xfId="0" applyFont="true" applyBorder="false" applyAlignment="true" applyProtection="false">
      <alignment horizontal="general" vertical="center" textRotation="0" wrapText="true" indent="0" shrinkToFit="false"/>
      <protection locked="true" hidden="false"/>
    </xf>
    <xf numFmtId="164" fontId="137" fillId="29" borderId="0" xfId="56" applyFont="true" applyBorder="true" applyAlignment="true" applyProtection="true">
      <alignment horizontal="general" vertical="center" textRotation="0" wrapText="true" indent="0" shrinkToFit="false"/>
      <protection locked="true" hidden="false"/>
    </xf>
    <xf numFmtId="164" fontId="65" fillId="29" borderId="0" xfId="56" applyFont="true" applyBorder="true" applyAlignment="true" applyProtection="false">
      <alignment horizontal="general" vertical="center" textRotation="0" wrapText="false" indent="0" shrinkToFit="false"/>
      <protection locked="true" hidden="false"/>
    </xf>
    <xf numFmtId="164" fontId="138" fillId="29" borderId="0" xfId="20" applyFont="true" applyBorder="true" applyAlignment="true" applyProtection="true">
      <alignment horizontal="center" vertical="center" textRotation="0" wrapText="false" indent="0" shrinkToFit="false"/>
      <protection locked="false" hidden="false"/>
    </xf>
    <xf numFmtId="164" fontId="137" fillId="29" borderId="0" xfId="56" applyFont="true" applyBorder="true" applyAlignment="true" applyProtection="true">
      <alignment horizontal="left" vertical="center" textRotation="0" wrapText="true" indent="0" shrinkToFit="false"/>
      <protection locked="true" hidden="false"/>
    </xf>
    <xf numFmtId="164" fontId="137" fillId="29" borderId="0" xfId="56" applyFont="true" applyBorder="true" applyAlignment="true" applyProtection="false">
      <alignment horizontal="general" vertical="center" textRotation="0" wrapText="true" indent="0" shrinkToFit="false"/>
      <protection locked="true" hidden="false"/>
    </xf>
    <xf numFmtId="164" fontId="36" fillId="30" borderId="0" xfId="56" applyFont="true" applyBorder="true" applyAlignment="true" applyProtection="false">
      <alignment horizontal="general" vertical="center" textRotation="0" wrapText="false" indent="0" shrinkToFit="false"/>
      <protection locked="true" hidden="false"/>
    </xf>
    <xf numFmtId="164" fontId="137" fillId="30" borderId="0" xfId="56" applyFont="true" applyBorder="true" applyAlignment="true" applyProtection="false">
      <alignment horizontal="left" vertical="center" textRotation="0" wrapText="true" indent="0" shrinkToFit="false"/>
      <protection locked="true" hidden="false"/>
    </xf>
    <xf numFmtId="164" fontId="18" fillId="30" borderId="0" xfId="56" applyFont="true" applyBorder="false" applyAlignment="true" applyProtection="false">
      <alignment horizontal="general" vertical="bottom" textRotation="0" wrapText="false" indent="0" shrinkToFit="false"/>
      <protection locked="true" hidden="false"/>
    </xf>
    <xf numFmtId="164" fontId="36" fillId="31" borderId="0" xfId="56" applyFont="true" applyBorder="true" applyAlignment="true" applyProtection="false">
      <alignment horizontal="general" vertical="center" textRotation="0" wrapText="false" indent="0" shrinkToFit="false"/>
      <protection locked="true" hidden="false"/>
    </xf>
    <xf numFmtId="164" fontId="137" fillId="31" borderId="0" xfId="56" applyFont="true" applyBorder="true" applyAlignment="true" applyProtection="false">
      <alignment horizontal="left" vertical="center" textRotation="0" wrapText="true" indent="0" shrinkToFit="false"/>
      <protection locked="true" hidden="false"/>
    </xf>
    <xf numFmtId="164" fontId="18" fillId="31" borderId="0" xfId="56" applyFont="true" applyBorder="false" applyAlignment="true" applyProtection="false">
      <alignment horizontal="general" vertical="bottom" textRotation="0" wrapText="false" indent="0" shrinkToFit="false"/>
      <protection locked="true" hidden="false"/>
    </xf>
    <xf numFmtId="164" fontId="36" fillId="15" borderId="0" xfId="56" applyFont="true" applyBorder="true" applyAlignment="true" applyProtection="false">
      <alignment horizontal="general" vertical="center" textRotation="0" wrapText="false" indent="0" shrinkToFit="false"/>
      <protection locked="true" hidden="false"/>
    </xf>
    <xf numFmtId="164" fontId="137" fillId="15" borderId="0" xfId="56" applyFont="true" applyBorder="true" applyAlignment="true" applyProtection="false">
      <alignment horizontal="left" vertical="center" textRotation="0" wrapText="true" indent="0" shrinkToFit="false"/>
      <protection locked="true" hidden="false"/>
    </xf>
    <xf numFmtId="164" fontId="18" fillId="15" borderId="0" xfId="56" applyFont="true" applyBorder="false" applyAlignment="true" applyProtection="false">
      <alignment horizontal="general" vertical="bottom" textRotation="0" wrapText="false" indent="0" shrinkToFit="false"/>
      <protection locked="true" hidden="false"/>
    </xf>
    <xf numFmtId="164" fontId="36" fillId="32" borderId="0" xfId="56" applyFont="true" applyBorder="true" applyAlignment="true" applyProtection="false">
      <alignment horizontal="general" vertical="center" textRotation="0" wrapText="false" indent="0" shrinkToFit="false"/>
      <protection locked="true" hidden="false"/>
    </xf>
    <xf numFmtId="164" fontId="137" fillId="32" borderId="0" xfId="56" applyFont="true" applyBorder="true" applyAlignment="true" applyProtection="false">
      <alignment horizontal="left" vertical="top" textRotation="0" wrapText="true" indent="0" shrinkToFit="false"/>
      <protection locked="true" hidden="false"/>
    </xf>
    <xf numFmtId="164" fontId="137" fillId="32" borderId="0" xfId="56" applyFont="true" applyBorder="true" applyAlignment="true" applyProtection="false">
      <alignment horizontal="general" vertical="top" textRotation="0" wrapText="true" indent="0" shrinkToFit="false"/>
      <protection locked="true" hidden="false"/>
    </xf>
    <xf numFmtId="164" fontId="139" fillId="31" borderId="0" xfId="56" applyFont="true" applyBorder="true" applyAlignment="true" applyProtection="true">
      <alignment horizontal="general" vertical="center" textRotation="0" wrapText="false" indent="0" shrinkToFit="false"/>
      <protection locked="false" hidden="false"/>
    </xf>
    <xf numFmtId="164" fontId="140" fillId="31" borderId="0" xfId="56" applyFont="true" applyBorder="true" applyAlignment="true" applyProtection="true">
      <alignment horizontal="general" vertical="center" textRotation="0" wrapText="false" indent="0" shrinkToFit="false"/>
      <protection locked="false" hidden="false"/>
    </xf>
    <xf numFmtId="164" fontId="52" fillId="31" borderId="0" xfId="56" applyFont="true" applyBorder="true" applyAlignment="true" applyProtection="true">
      <alignment horizontal="general" vertical="center" textRotation="0" wrapText="false" indent="0" shrinkToFit="false"/>
      <protection locked="true" hidden="false"/>
    </xf>
    <xf numFmtId="164" fontId="26" fillId="31" borderId="0" xfId="56" applyFont="true" applyBorder="true" applyAlignment="true" applyProtection="false">
      <alignment horizontal="general" vertical="center" textRotation="0" wrapText="false" indent="0" shrinkToFit="false"/>
      <protection locked="true" hidden="false"/>
    </xf>
    <xf numFmtId="164" fontId="52" fillId="31" borderId="0" xfId="56" applyFont="true" applyBorder="true" applyAlignment="true" applyProtection="false">
      <alignment horizontal="general" vertical="center" textRotation="0" wrapText="false" indent="0" shrinkToFit="false"/>
      <protection locked="true" hidden="false"/>
    </xf>
    <xf numFmtId="164" fontId="35" fillId="31" borderId="0" xfId="56" applyFont="true" applyBorder="true" applyAlignment="true" applyProtection="false">
      <alignment horizontal="general" vertical="center" textRotation="0" wrapText="false" indent="0" shrinkToFit="false"/>
      <protection locked="true" hidden="false"/>
    </xf>
    <xf numFmtId="164" fontId="36" fillId="35" borderId="0" xfId="0" applyFont="true" applyBorder="false" applyAlignment="true" applyProtection="true">
      <alignment horizontal="general" vertical="center" textRotation="0" wrapText="false" indent="0" shrinkToFit="false"/>
      <protection locked="true" hidden="false"/>
    </xf>
    <xf numFmtId="164" fontId="36" fillId="35" borderId="0" xfId="0" applyFont="true" applyBorder="false" applyAlignment="false" applyProtection="true">
      <alignment horizontal="general" vertical="bottom" textRotation="0" wrapText="false" indent="0" shrinkToFit="false"/>
      <protection locked="true" hidden="false"/>
    </xf>
    <xf numFmtId="164" fontId="36" fillId="35" borderId="0" xfId="0" applyFont="true" applyBorder="false" applyAlignment="true" applyProtection="false">
      <alignment horizontal="left" vertical="top" textRotation="0" wrapText="false" indent="0" shrinkToFit="false"/>
      <protection locked="true" hidden="false"/>
    </xf>
    <xf numFmtId="164" fontId="36" fillId="35" borderId="0" xfId="0" applyFont="true" applyBorder="false" applyAlignment="true" applyProtection="true">
      <alignment horizontal="left" vertical="center" textRotation="0" wrapText="false" indent="0" shrinkToFit="false"/>
      <protection locked="true" hidden="false"/>
    </xf>
    <xf numFmtId="164" fontId="36" fillId="35" borderId="0" xfId="0" applyFont="true" applyBorder="false" applyAlignment="true" applyProtection="false">
      <alignment horizontal="left" vertical="center" textRotation="0" wrapText="false" indent="0" shrinkToFit="false"/>
      <protection locked="true" hidden="false"/>
    </xf>
    <xf numFmtId="164" fontId="0" fillId="35" borderId="0" xfId="0" applyFont="false" applyBorder="false" applyAlignment="true" applyProtection="true">
      <alignment horizontal="general" vertical="bottom" textRotation="0" wrapText="false" indent="0" shrinkToFit="false"/>
      <protection locked="true" hidden="false"/>
    </xf>
    <xf numFmtId="164" fontId="36" fillId="35" borderId="0" xfId="56" applyFont="true" applyBorder="true" applyAlignment="true" applyProtection="true">
      <alignment horizontal="general" vertical="center" textRotation="0" wrapText="false" indent="0" shrinkToFit="false"/>
      <protection locked="true" hidden="false"/>
    </xf>
    <xf numFmtId="164" fontId="122" fillId="35" borderId="0" xfId="56" applyFont="true" applyBorder="true" applyAlignment="true" applyProtection="false">
      <alignment horizontal="left" vertical="bottom" textRotation="0" wrapText="false" indent="0" shrinkToFit="false"/>
      <protection locked="true" hidden="false"/>
    </xf>
    <xf numFmtId="164" fontId="36" fillId="28" borderId="0" xfId="0" applyFont="true" applyBorder="false" applyAlignment="true" applyProtection="true">
      <alignment horizontal="left" vertical="center" textRotation="0" wrapText="false" indent="0" shrinkToFit="false"/>
      <protection locked="true" hidden="false"/>
    </xf>
    <xf numFmtId="164" fontId="36" fillId="28" borderId="0" xfId="0" applyFont="true" applyBorder="false" applyAlignment="true" applyProtection="false">
      <alignment horizontal="left" vertical="center" textRotation="0" wrapText="false" indent="0" shrinkToFit="false"/>
      <protection locked="true" hidden="false"/>
    </xf>
    <xf numFmtId="164" fontId="36" fillId="28" borderId="0" xfId="0" applyFont="true" applyBorder="false" applyAlignment="false" applyProtection="true">
      <alignment horizontal="general" vertical="bottom" textRotation="0" wrapText="false" indent="0" shrinkToFit="false"/>
      <protection locked="true" hidden="false"/>
    </xf>
    <xf numFmtId="164" fontId="46" fillId="31" borderId="3" xfId="56" applyFont="true" applyBorder="true" applyAlignment="true" applyProtection="true">
      <alignment horizontal="center" vertical="center" textRotation="0" wrapText="false" indent="0" shrinkToFit="false"/>
      <protection locked="false" hidden="false"/>
    </xf>
    <xf numFmtId="164" fontId="50" fillId="28" borderId="0" xfId="0" applyFont="true" applyBorder="false" applyAlignment="true" applyProtection="true">
      <alignment horizontal="general" vertical="bottom" textRotation="0" wrapText="false" indent="0" shrinkToFit="false"/>
      <protection locked="true" hidden="false"/>
    </xf>
    <xf numFmtId="164" fontId="18" fillId="31" borderId="12" xfId="56" applyFont="true" applyBorder="true" applyAlignment="true" applyProtection="true">
      <alignment horizontal="center" vertical="center" textRotation="0" wrapText="false" indent="0" shrinkToFit="false"/>
      <protection locked="false" hidden="false"/>
    </xf>
    <xf numFmtId="164" fontId="18" fillId="31" borderId="34" xfId="56" applyFont="true" applyBorder="true" applyAlignment="true" applyProtection="true">
      <alignment horizontal="center" vertical="top" textRotation="0" wrapText="true" indent="0" shrinkToFit="false"/>
      <protection locked="false" hidden="false"/>
    </xf>
    <xf numFmtId="167" fontId="141" fillId="28" borderId="0" xfId="0" applyFont="true" applyBorder="false" applyAlignment="true" applyProtection="true">
      <alignment horizontal="general" vertical="bottom" textRotation="0" wrapText="false" indent="0" shrinkToFit="false"/>
      <protection locked="true" hidden="false"/>
    </xf>
    <xf numFmtId="164" fontId="36" fillId="28" borderId="0" xfId="0" applyFont="true" applyBorder="false" applyAlignment="true" applyProtection="false">
      <alignment horizontal="left" vertical="top" textRotation="0" wrapText="false" indent="0" shrinkToFit="false"/>
      <protection locked="true" hidden="false"/>
    </xf>
    <xf numFmtId="164" fontId="142" fillId="28" borderId="0" xfId="0" applyFont="true" applyBorder="false" applyAlignment="true" applyProtection="false">
      <alignment horizontal="right" vertical="bottom" textRotation="0" wrapText="false" indent="0" shrinkToFit="false"/>
      <protection locked="true" hidden="false"/>
    </xf>
    <xf numFmtId="164" fontId="18" fillId="31" borderId="26" xfId="0" applyFont="true" applyBorder="true" applyAlignment="true" applyProtection="true">
      <alignment horizontal="center" vertical="center" textRotation="0" wrapText="true" indent="0" shrinkToFit="false"/>
      <protection locked="false" hidden="false"/>
    </xf>
    <xf numFmtId="164" fontId="18" fillId="28" borderId="0" xfId="56" applyFont="true" applyBorder="true" applyAlignment="true" applyProtection="true">
      <alignment horizontal="left" vertical="center" textRotation="0" wrapText="false" indent="0" shrinkToFit="false"/>
      <protection locked="false" hidden="false"/>
    </xf>
    <xf numFmtId="164" fontId="58" fillId="28" borderId="0" xfId="0" applyFont="true" applyBorder="true" applyAlignment="false" applyProtection="true">
      <alignment horizontal="general" vertical="bottom" textRotation="0" wrapText="false" indent="0" shrinkToFit="false"/>
      <protection locked="true" hidden="false"/>
    </xf>
    <xf numFmtId="164" fontId="18" fillId="31" borderId="3" xfId="0" applyFont="true" applyBorder="true" applyAlignment="true" applyProtection="true">
      <alignment horizontal="center" vertical="center" textRotation="0" wrapText="true" indent="0" shrinkToFit="false"/>
      <protection locked="false" hidden="false"/>
    </xf>
    <xf numFmtId="164" fontId="36" fillId="28" borderId="0" xfId="0" applyFont="true" applyBorder="true" applyAlignment="false" applyProtection="true">
      <alignment horizontal="general" vertical="bottom" textRotation="0" wrapText="false" indent="0" shrinkToFit="false"/>
      <protection locked="true" hidden="false"/>
    </xf>
    <xf numFmtId="164" fontId="36" fillId="28" borderId="0" xfId="0" applyFont="true" applyBorder="false" applyAlignment="true" applyProtection="false">
      <alignment horizontal="left" vertical="bottom" textRotation="0" wrapText="false" indent="0" shrinkToFit="false"/>
      <protection locked="true" hidden="false"/>
    </xf>
    <xf numFmtId="164" fontId="36" fillId="28" borderId="0" xfId="0" applyFont="true" applyBorder="false" applyAlignment="false" applyProtection="true">
      <alignment horizontal="general" vertical="bottom" textRotation="0" wrapText="false" indent="0" shrinkToFit="false"/>
      <protection locked="false" hidden="false"/>
    </xf>
    <xf numFmtId="164" fontId="143" fillId="28" borderId="0" xfId="0" applyFont="true" applyBorder="true" applyAlignment="false" applyProtection="true">
      <alignment horizontal="general" vertical="bottom" textRotation="0" wrapText="false" indent="0" shrinkToFit="false"/>
      <protection locked="true" hidden="false"/>
    </xf>
    <xf numFmtId="164" fontId="36" fillId="33" borderId="27" xfId="0" applyFont="true" applyBorder="true" applyAlignment="true" applyProtection="false">
      <alignment horizontal="center" vertical="center" textRotation="0" wrapText="false" indent="0" shrinkToFit="false"/>
      <protection locked="true" hidden="false"/>
    </xf>
    <xf numFmtId="164" fontId="46" fillId="31" borderId="3" xfId="0" applyFont="true" applyBorder="true" applyAlignment="true" applyProtection="true">
      <alignment horizontal="center" vertical="center" textRotation="0" wrapText="true" indent="0" shrinkToFit="false"/>
      <protection locked="false" hidden="false"/>
    </xf>
    <xf numFmtId="164" fontId="35" fillId="28" borderId="0" xfId="0" applyFont="true" applyBorder="false" applyAlignment="true" applyProtection="true">
      <alignment horizontal="left" vertical="bottom" textRotation="0" wrapText="false" indent="0" shrinkToFit="false"/>
      <protection locked="true" hidden="false"/>
    </xf>
    <xf numFmtId="164" fontId="36" fillId="28" borderId="0" xfId="0" applyFont="true" applyBorder="false" applyAlignment="true" applyProtection="true">
      <alignment horizontal="general" vertical="center" textRotation="0" wrapText="false" indent="0" shrinkToFit="false"/>
      <protection locked="true" hidden="false"/>
    </xf>
    <xf numFmtId="164" fontId="36" fillId="28" borderId="0" xfId="0" applyFont="true" applyBorder="false" applyAlignment="true" applyProtection="true">
      <alignment horizontal="left" vertical="bottom" textRotation="0" wrapText="false" indent="0" shrinkToFit="false"/>
      <protection locked="true" hidden="false"/>
    </xf>
    <xf numFmtId="164" fontId="18" fillId="28" borderId="0" xfId="0" applyFont="true" applyBorder="false" applyAlignment="true" applyProtection="true">
      <alignment horizontal="right" vertical="bottom" textRotation="0" wrapText="false" indent="0" shrinkToFit="false"/>
      <protection locked="true" hidden="false"/>
    </xf>
    <xf numFmtId="172" fontId="18" fillId="33" borderId="3" xfId="15" applyFont="true" applyBorder="true" applyAlignment="true" applyProtection="true">
      <alignment horizontal="center" vertical="center" textRotation="0" wrapText="false" indent="0" shrinkToFit="false"/>
      <protection locked="false" hidden="false"/>
    </xf>
    <xf numFmtId="164" fontId="46" fillId="33" borderId="3" xfId="0" applyFont="true" applyBorder="true" applyAlignment="true" applyProtection="true">
      <alignment horizontal="center" vertical="center" textRotation="0" wrapText="false" indent="0" shrinkToFit="false"/>
      <protection locked="true" hidden="false"/>
    </xf>
    <xf numFmtId="164" fontId="36" fillId="28" borderId="0" xfId="0" applyFont="true" applyBorder="false" applyAlignment="false" applyProtection="false">
      <alignment horizontal="general" vertical="bottom" textRotation="0" wrapText="false" indent="0" shrinkToFit="false"/>
      <protection locked="true" hidden="false"/>
    </xf>
    <xf numFmtId="164" fontId="58" fillId="28" borderId="0" xfId="56" applyFont="true" applyBorder="true" applyAlignment="true" applyProtection="false">
      <alignment horizontal="left" vertical="top" textRotation="0" wrapText="false" indent="0" shrinkToFit="false"/>
      <protection locked="true" hidden="false"/>
    </xf>
    <xf numFmtId="164" fontId="18" fillId="28" borderId="0" xfId="56" applyFont="true" applyBorder="true" applyAlignment="true" applyProtection="true">
      <alignment horizontal="left" vertical="top" textRotation="0" wrapText="false" indent="0" shrinkToFit="false"/>
      <protection locked="false" hidden="false"/>
    </xf>
    <xf numFmtId="164" fontId="36" fillId="35" borderId="0" xfId="55" applyFont="true" applyBorder="true" applyAlignment="true" applyProtection="true">
      <alignment horizontal="justify" vertical="center" textRotation="0" wrapText="false" indent="0" shrinkToFit="false"/>
      <protection locked="true" hidden="false"/>
    </xf>
    <xf numFmtId="164" fontId="47" fillId="35" borderId="0" xfId="55" applyFont="true" applyBorder="true" applyAlignment="true" applyProtection="false">
      <alignment horizontal="right" vertical="center" textRotation="0" wrapText="false" indent="0" shrinkToFit="false"/>
      <protection locked="true" hidden="false"/>
    </xf>
    <xf numFmtId="164" fontId="58" fillId="35" borderId="0" xfId="0" applyFont="true" applyBorder="false" applyAlignment="false" applyProtection="true">
      <alignment horizontal="general" vertical="bottom" textRotation="0" wrapText="false" indent="0" shrinkToFit="false"/>
      <protection locked="true" hidden="false"/>
    </xf>
    <xf numFmtId="164" fontId="36" fillId="31" borderId="3" xfId="0" applyFont="true" applyBorder="true" applyAlignment="true" applyProtection="true">
      <alignment horizontal="center" vertical="bottom" textRotation="0" wrapText="false" indent="0" shrinkToFit="false"/>
      <protection locked="true" hidden="false"/>
    </xf>
    <xf numFmtId="164" fontId="18" fillId="35" borderId="45" xfId="0" applyFont="true" applyBorder="true" applyAlignment="true" applyProtection="true">
      <alignment horizontal="center" vertical="center" textRotation="0" wrapText="false" indent="0" shrinkToFit="false"/>
      <protection locked="true" hidden="false"/>
    </xf>
    <xf numFmtId="164" fontId="18" fillId="35" borderId="36" xfId="0" applyFont="true" applyBorder="true" applyAlignment="true" applyProtection="true">
      <alignment horizontal="center" vertical="center" textRotation="0" wrapText="false" indent="0" shrinkToFit="false"/>
      <protection locked="true" hidden="false"/>
    </xf>
    <xf numFmtId="164" fontId="18" fillId="35" borderId="36" xfId="0" applyFont="true" applyBorder="true" applyAlignment="true" applyProtection="true">
      <alignment horizontal="center" vertical="center" textRotation="0" wrapText="true" indent="0" shrinkToFit="false"/>
      <protection locked="true" hidden="false"/>
    </xf>
    <xf numFmtId="164" fontId="18" fillId="35" borderId="0" xfId="0" applyFont="true" applyBorder="true" applyAlignment="true" applyProtection="true">
      <alignment horizontal="center" vertical="center" textRotation="0" wrapText="false" indent="0" shrinkToFit="false"/>
      <protection locked="true" hidden="false"/>
    </xf>
    <xf numFmtId="164" fontId="42" fillId="35" borderId="0" xfId="55" applyFont="true" applyBorder="true" applyAlignment="true" applyProtection="false">
      <alignment horizontal="left" vertical="top" textRotation="0" wrapText="true" indent="0" shrinkToFit="false"/>
      <protection locked="true" hidden="false"/>
    </xf>
    <xf numFmtId="164" fontId="46" fillId="35" borderId="0" xfId="0" applyFont="true" applyBorder="false" applyAlignment="true" applyProtection="true">
      <alignment horizontal="right" vertical="center" textRotation="0" wrapText="false" indent="0" shrinkToFit="false"/>
      <protection locked="false" hidden="false"/>
    </xf>
    <xf numFmtId="164" fontId="58" fillId="35" borderId="0" xfId="0" applyFont="true" applyBorder="false" applyAlignment="true" applyProtection="true">
      <alignment horizontal="left" vertical="center" textRotation="0" wrapText="false" indent="0" shrinkToFit="false"/>
      <protection locked="true" hidden="false"/>
    </xf>
    <xf numFmtId="164" fontId="46" fillId="35" borderId="0" xfId="0" applyFont="true" applyBorder="false" applyAlignment="true" applyProtection="true">
      <alignment horizontal="right" vertical="center" textRotation="0" wrapText="true" indent="0" shrinkToFit="false"/>
      <protection locked="false" hidden="false"/>
    </xf>
    <xf numFmtId="164" fontId="46" fillId="31" borderId="3" xfId="0" applyFont="true" applyBorder="true" applyAlignment="true" applyProtection="true">
      <alignment horizontal="center" vertical="center" textRotation="0" wrapText="false" indent="0" shrinkToFit="false"/>
      <protection locked="true" hidden="false"/>
    </xf>
    <xf numFmtId="164" fontId="46" fillId="35" borderId="0" xfId="0" applyFont="true" applyBorder="false" applyAlignment="true" applyProtection="true">
      <alignment horizontal="general" vertical="center" textRotation="0" wrapText="false" indent="0" shrinkToFit="false"/>
      <protection locked="true" hidden="false"/>
    </xf>
    <xf numFmtId="164" fontId="18" fillId="0" borderId="3" xfId="0" applyFont="true" applyBorder="true" applyAlignment="true" applyProtection="true">
      <alignment horizontal="center" vertical="center" textRotation="0" wrapText="true" indent="0" shrinkToFit="false"/>
      <protection locked="false" hidden="false"/>
    </xf>
    <xf numFmtId="164" fontId="37" fillId="35" borderId="0" xfId="0" applyFont="true" applyBorder="false" applyAlignment="true" applyProtection="true">
      <alignment horizontal="left" vertical="center" textRotation="0" wrapText="false" indent="0" shrinkToFit="false"/>
      <protection locked="false" hidden="false"/>
    </xf>
    <xf numFmtId="164" fontId="18" fillId="35" borderId="0" xfId="0" applyFont="true" applyBorder="false" applyAlignment="true" applyProtection="true">
      <alignment horizontal="left" vertical="center" textRotation="0" wrapText="false" indent="0" shrinkToFit="false"/>
      <protection locked="true" hidden="false"/>
    </xf>
    <xf numFmtId="164" fontId="37" fillId="35" borderId="0" xfId="0" applyFont="true" applyBorder="false" applyAlignment="true" applyProtection="true">
      <alignment horizontal="left" vertical="bottom" textRotation="0" wrapText="false" indent="0" shrinkToFit="false"/>
      <protection locked="false" hidden="false"/>
    </xf>
    <xf numFmtId="164" fontId="18" fillId="35" borderId="0" xfId="0" applyFont="true" applyBorder="false" applyAlignment="true" applyProtection="true">
      <alignment horizontal="center" vertical="center" textRotation="0" wrapText="false" indent="0" shrinkToFit="false"/>
      <protection locked="true" hidden="false"/>
    </xf>
    <xf numFmtId="164" fontId="37" fillId="35" borderId="0" xfId="0" applyFont="true" applyBorder="true" applyAlignment="true" applyProtection="true">
      <alignment horizontal="left" vertical="center" textRotation="0" wrapText="false" indent="0" shrinkToFit="false"/>
      <protection locked="false" hidden="false"/>
    </xf>
    <xf numFmtId="164" fontId="37" fillId="35" borderId="0" xfId="0" applyFont="true" applyBorder="true" applyAlignment="true" applyProtection="true">
      <alignment horizontal="right" vertical="bottom" textRotation="0" wrapText="false" indent="0" shrinkToFit="false"/>
      <protection locked="false" hidden="false"/>
    </xf>
    <xf numFmtId="166" fontId="37" fillId="35" borderId="0" xfId="68" applyFont="true" applyBorder="true" applyAlignment="true" applyProtection="true">
      <alignment horizontal="left" vertical="center" textRotation="0" wrapText="false" indent="0" shrinkToFit="false"/>
      <protection locked="false" hidden="false"/>
    </xf>
    <xf numFmtId="164" fontId="36" fillId="35" borderId="0" xfId="0" applyFont="true" applyBorder="true" applyAlignment="false" applyProtection="true">
      <alignment horizontal="general" vertical="bottom" textRotation="0" wrapText="false" indent="0" shrinkToFit="false"/>
      <protection locked="true" hidden="false"/>
    </xf>
    <xf numFmtId="164" fontId="36" fillId="35" borderId="0" xfId="0" applyFont="true" applyBorder="true" applyAlignment="true" applyProtection="true">
      <alignment horizontal="left" vertical="center" textRotation="0" wrapText="false" indent="0" shrinkToFit="false"/>
      <protection locked="true" hidden="false"/>
    </xf>
    <xf numFmtId="164" fontId="36" fillId="35" borderId="0" xfId="0" applyFont="true" applyBorder="true" applyAlignment="true" applyProtection="true">
      <alignment horizontal="center" vertical="center" textRotation="0" wrapText="false" indent="0" shrinkToFit="false"/>
      <protection locked="false" hidden="false"/>
    </xf>
    <xf numFmtId="164" fontId="145" fillId="35" borderId="0" xfId="0" applyFont="true" applyBorder="false" applyAlignment="false" applyProtection="true">
      <alignment horizontal="general" vertical="bottom" textRotation="0" wrapText="false" indent="0" shrinkToFit="false"/>
      <protection locked="false" hidden="false"/>
    </xf>
    <xf numFmtId="164" fontId="36" fillId="35" borderId="0" xfId="0" applyFont="true" applyBorder="false" applyAlignment="false" applyProtection="true">
      <alignment horizontal="general" vertical="bottom" textRotation="0" wrapText="false" indent="0" shrinkToFit="false"/>
      <protection locked="false" hidden="false"/>
    </xf>
    <xf numFmtId="164" fontId="46" fillId="35" borderId="0" xfId="0" applyFont="true" applyBorder="false" applyAlignment="true" applyProtection="true">
      <alignment horizontal="general" vertical="center" textRotation="0" wrapText="false" indent="0" shrinkToFit="false"/>
      <protection locked="false" hidden="false"/>
    </xf>
    <xf numFmtId="164" fontId="37" fillId="35" borderId="0" xfId="0" applyFont="true" applyBorder="true" applyAlignment="true" applyProtection="true">
      <alignment horizontal="left" vertical="center" textRotation="0" wrapText="false" indent="0" shrinkToFit="false"/>
      <protection locked="true" hidden="false"/>
    </xf>
    <xf numFmtId="170" fontId="46" fillId="33" borderId="3" xfId="68" applyFont="true" applyBorder="true" applyAlignment="true" applyProtection="true">
      <alignment horizontal="center" vertical="center" textRotation="0" wrapText="false" indent="0" shrinkToFit="false"/>
      <protection locked="false" hidden="false"/>
    </xf>
    <xf numFmtId="164" fontId="37" fillId="35" borderId="0" xfId="0" applyFont="true" applyBorder="true" applyAlignment="true" applyProtection="true">
      <alignment horizontal="left" vertical="bottom" textRotation="0" wrapText="false" indent="0" shrinkToFit="false"/>
      <protection locked="false" hidden="false"/>
    </xf>
    <xf numFmtId="164" fontId="36" fillId="28" borderId="0" xfId="55" applyFont="true" applyBorder="true" applyAlignment="true" applyProtection="true">
      <alignment horizontal="justify" vertical="center" textRotation="0" wrapText="false" indent="0" shrinkToFit="false"/>
      <protection locked="true" hidden="false"/>
    </xf>
    <xf numFmtId="164" fontId="47" fillId="28" borderId="0" xfId="55" applyFont="true" applyBorder="true" applyAlignment="true" applyProtection="false">
      <alignment horizontal="right" vertical="center" textRotation="0" wrapText="false" indent="0" shrinkToFit="false"/>
      <protection locked="true" hidden="false"/>
    </xf>
    <xf numFmtId="164" fontId="46" fillId="28" borderId="0" xfId="0" applyFont="true" applyBorder="false" applyAlignment="true" applyProtection="true">
      <alignment horizontal="right" vertical="top" textRotation="0" wrapText="false" indent="0" shrinkToFit="false"/>
      <protection locked="true" hidden="false"/>
    </xf>
    <xf numFmtId="164" fontId="46" fillId="31" borderId="3" xfId="0" applyFont="true" applyBorder="true" applyAlignment="true" applyProtection="true">
      <alignment horizontal="left" vertical="center" textRotation="0" wrapText="false" indent="0" shrinkToFit="false"/>
      <protection locked="false" hidden="false"/>
    </xf>
    <xf numFmtId="164" fontId="46" fillId="28" borderId="0" xfId="0" applyFont="true" applyBorder="false" applyAlignment="true" applyProtection="true">
      <alignment horizontal="right" vertical="bottom" textRotation="0" wrapText="false" indent="0" shrinkToFit="false"/>
      <protection locked="true" hidden="false"/>
    </xf>
    <xf numFmtId="164" fontId="18" fillId="28" borderId="0" xfId="0" applyFont="true" applyBorder="false" applyAlignment="true" applyProtection="true">
      <alignment horizontal="general" vertical="center" textRotation="0" wrapText="false" indent="0" shrinkToFit="false"/>
      <protection locked="true" hidden="false"/>
    </xf>
    <xf numFmtId="164" fontId="37" fillId="28" borderId="0" xfId="0" applyFont="true" applyBorder="false" applyAlignment="true" applyProtection="true">
      <alignment horizontal="left" vertical="center" textRotation="0" wrapText="false" indent="0" shrinkToFit="false"/>
      <protection locked="true" hidden="false"/>
    </xf>
    <xf numFmtId="164" fontId="46" fillId="28" borderId="0" xfId="0" applyFont="true" applyBorder="false" applyAlignment="true" applyProtection="true">
      <alignment horizontal="general" vertical="center" textRotation="0" wrapText="false" indent="0" shrinkToFit="false"/>
      <protection locked="true" hidden="false"/>
    </xf>
    <xf numFmtId="164" fontId="18" fillId="37" borderId="3" xfId="0" applyFont="true" applyBorder="true" applyAlignment="true" applyProtection="true">
      <alignment horizontal="center" vertical="center" textRotation="0" wrapText="true" indent="0" shrinkToFit="false"/>
      <protection locked="false" hidden="false"/>
    </xf>
    <xf numFmtId="164" fontId="46" fillId="33" borderId="3" xfId="0" applyFont="true" applyBorder="true" applyAlignment="true" applyProtection="true">
      <alignment horizontal="left" vertical="center" textRotation="0" wrapText="false" indent="0" shrinkToFit="false"/>
      <protection locked="false" hidden="false"/>
    </xf>
    <xf numFmtId="164" fontId="36" fillId="35" borderId="0" xfId="0" applyFont="true" applyBorder="false" applyAlignment="true" applyProtection="true">
      <alignment horizontal="left" vertical="bottom" textRotation="0" wrapText="false" indent="0" shrinkToFit="false"/>
      <protection locked="true" hidden="false"/>
    </xf>
    <xf numFmtId="164" fontId="36" fillId="35" borderId="0" xfId="0" applyFont="true" applyBorder="false" applyAlignment="true" applyProtection="false">
      <alignment horizontal="left" vertical="bottom" textRotation="0" wrapText="false" indent="0" shrinkToFit="false"/>
      <protection locked="true" hidden="false"/>
    </xf>
    <xf numFmtId="164" fontId="18" fillId="33" borderId="3" xfId="56" applyFont="true" applyBorder="true" applyAlignment="true" applyProtection="true">
      <alignment horizontal="left" vertical="center" textRotation="0" wrapText="false" indent="0" shrinkToFit="false"/>
      <protection locked="false" hidden="false"/>
    </xf>
    <xf numFmtId="164" fontId="146" fillId="33" borderId="3" xfId="56" applyFont="true" applyBorder="true" applyAlignment="true" applyProtection="true">
      <alignment horizontal="left" vertical="center" textRotation="0" wrapText="false" indent="0" shrinkToFit="false"/>
      <protection locked="false" hidden="false"/>
    </xf>
    <xf numFmtId="164" fontId="36" fillId="35" borderId="0" xfId="0" applyFont="true" applyBorder="false" applyAlignment="false" applyProtection="false">
      <alignment horizontal="general" vertical="bottom" textRotation="0" wrapText="false" indent="0" shrinkToFit="false"/>
      <protection locked="true" hidden="false"/>
    </xf>
    <xf numFmtId="164" fontId="36" fillId="29" borderId="0" xfId="56" applyFont="true" applyBorder="true" applyAlignment="true" applyProtection="false">
      <alignment horizontal="general" vertical="center" textRotation="0" wrapText="false" indent="0" shrinkToFit="false"/>
      <protection locked="true" hidden="false"/>
    </xf>
    <xf numFmtId="164" fontId="52" fillId="29" borderId="0" xfId="20" applyFont="true" applyBorder="true" applyAlignment="false" applyProtection="false">
      <alignment horizontal="general" vertical="center" textRotation="0" wrapText="false" indent="0" shrinkToFit="false"/>
      <protection locked="true" hidden="false"/>
    </xf>
    <xf numFmtId="164" fontId="147" fillId="29" borderId="0" xfId="20" applyFont="true" applyBorder="true" applyAlignment="false" applyProtection="true">
      <alignment horizontal="general" vertical="center" textRotation="0" wrapText="false" indent="0" shrinkToFit="false"/>
      <protection locked="false" hidden="false"/>
    </xf>
    <xf numFmtId="164" fontId="148" fillId="29" borderId="0" xfId="20" applyFont="true" applyBorder="true" applyAlignment="false" applyProtection="true">
      <alignment horizontal="general" vertical="center" textRotation="0" wrapText="false" indent="0" shrinkToFit="false"/>
      <protection locked="false" hidden="false"/>
    </xf>
    <xf numFmtId="164" fontId="18" fillId="29" borderId="0" xfId="56" applyFont="true" applyBorder="true" applyAlignment="true" applyProtection="true">
      <alignment horizontal="general" vertical="bottom" textRotation="0" wrapText="false" indent="0" shrinkToFit="false"/>
      <protection locked="true" hidden="false"/>
    </xf>
    <xf numFmtId="164" fontId="52" fillId="29" borderId="0" xfId="20" applyFont="true" applyBorder="true" applyAlignment="true" applyProtection="false">
      <alignment horizontal="right" vertical="center" textRotation="0" wrapText="false" indent="0" shrinkToFit="false"/>
      <protection locked="true" hidden="false"/>
    </xf>
    <xf numFmtId="164" fontId="36" fillId="33" borderId="0" xfId="0" applyFont="true" applyBorder="false" applyAlignment="true" applyProtection="true">
      <alignment horizontal="general" vertical="center" textRotation="0" wrapText="false" indent="0" shrinkToFit="false"/>
      <protection locked="true" hidden="false"/>
    </xf>
    <xf numFmtId="164" fontId="36" fillId="33" borderId="0" xfId="0" applyFont="true" applyBorder="false" applyAlignment="false" applyProtection="true">
      <alignment horizontal="general" vertical="bottom" textRotation="0" wrapText="false" indent="0" shrinkToFit="false"/>
      <protection locked="true" hidden="false"/>
    </xf>
    <xf numFmtId="164" fontId="36" fillId="0" borderId="0" xfId="0" applyFont="true" applyBorder="false" applyAlignment="true" applyProtection="true">
      <alignment horizontal="general" vertical="center" textRotation="0" wrapText="false" indent="0" shrinkToFit="false"/>
      <protection locked="true" hidden="false"/>
    </xf>
    <xf numFmtId="164" fontId="36" fillId="0" borderId="0" xfId="0" applyFont="true" applyBorder="false" applyAlignment="false" applyProtection="true">
      <alignment horizontal="general" vertical="bottom" textRotation="0" wrapText="false" indent="0" shrinkToFit="false"/>
      <protection locked="true" hidden="false"/>
    </xf>
    <xf numFmtId="164" fontId="18" fillId="31" borderId="34" xfId="56" applyFont="true" applyBorder="true" applyAlignment="true" applyProtection="true">
      <alignment horizontal="center" vertical="top" textRotation="0" wrapText="false" indent="0" shrinkToFit="false"/>
      <protection locked="false" hidden="false"/>
    </xf>
    <xf numFmtId="164" fontId="18" fillId="33" borderId="34" xfId="56" applyFont="true" applyBorder="true" applyAlignment="true" applyProtection="true">
      <alignment horizontal="center" vertical="top" textRotation="0" wrapText="false" indent="0" shrinkToFit="false"/>
      <protection locked="false" hidden="false"/>
    </xf>
    <xf numFmtId="164" fontId="18" fillId="33" borderId="3" xfId="0" applyFont="true" applyBorder="true" applyAlignment="true" applyProtection="true">
      <alignment horizontal="center" vertical="center" textRotation="0" wrapText="true" indent="0" shrinkToFit="false"/>
      <protection locked="false" hidden="false"/>
    </xf>
    <xf numFmtId="164" fontId="46" fillId="33" borderId="3" xfId="0" applyFont="true" applyBorder="true" applyAlignment="true" applyProtection="true">
      <alignment horizontal="center" vertical="center" textRotation="0" wrapText="true" indent="0" shrinkToFit="false"/>
      <protection locked="false" hidden="false"/>
    </xf>
    <xf numFmtId="164" fontId="143" fillId="35" borderId="0" xfId="0" applyFont="true" applyBorder="false" applyAlignment="false" applyProtection="true">
      <alignment horizontal="general" vertical="bottom" textRotation="0" wrapText="false" indent="0" shrinkToFit="false"/>
      <protection locked="true" hidden="false"/>
    </xf>
    <xf numFmtId="170" fontId="46" fillId="33" borderId="3" xfId="68" applyFont="true" applyBorder="true" applyAlignment="true" applyProtection="true">
      <alignment horizontal="left" vertical="center" textRotation="0" wrapText="false" indent="0" shrinkToFit="false"/>
      <protection locked="false" hidden="false"/>
    </xf>
    <xf numFmtId="164" fontId="18" fillId="33" borderId="0" xfId="55" applyFont="false" applyBorder="false" applyAlignment="true" applyProtection="true">
      <alignment horizontal="general" vertical="center" textRotation="0" wrapText="false" indent="0" shrinkToFit="false"/>
      <protection locked="false" hidden="false"/>
    </xf>
    <xf numFmtId="164" fontId="33" fillId="29" borderId="0" xfId="20" applyFont="true" applyBorder="true" applyAlignment="true" applyProtection="false">
      <alignment horizontal="right" vertical="center" textRotation="0" wrapText="false" indent="0" shrinkToFit="false"/>
      <protection locked="true" hidden="false"/>
    </xf>
    <xf numFmtId="164" fontId="65" fillId="29" borderId="0" xfId="55" applyFont="true" applyBorder="true" applyAlignment="true" applyProtection="true">
      <alignment horizontal="general" vertical="center" textRotation="0" wrapText="false" indent="0" shrinkToFit="false"/>
      <protection locked="true" hidden="false"/>
    </xf>
    <xf numFmtId="164" fontId="39" fillId="31" borderId="0" xfId="55" applyFont="true" applyBorder="false" applyAlignment="true" applyProtection="true">
      <alignment horizontal="general" vertical="center" textRotation="0" wrapText="false" indent="0" shrinkToFit="false"/>
      <protection locked="true" hidden="false"/>
    </xf>
    <xf numFmtId="164" fontId="39" fillId="28" borderId="0" xfId="55" applyFont="true" applyBorder="false" applyAlignment="true" applyProtection="true">
      <alignment horizontal="general" vertical="center" textRotation="0" wrapText="false" indent="0" shrinkToFit="false"/>
      <protection locked="true" hidden="false"/>
    </xf>
    <xf numFmtId="167" fontId="26" fillId="28" borderId="0" xfId="55" applyFont="true" applyBorder="false" applyAlignment="true" applyProtection="true">
      <alignment horizontal="center" vertical="center" textRotation="0" wrapText="false" indent="0" shrinkToFit="false"/>
      <protection locked="true" hidden="false"/>
    </xf>
    <xf numFmtId="164" fontId="127" fillId="28" borderId="0" xfId="55" applyFont="true" applyBorder="false" applyAlignment="true" applyProtection="true">
      <alignment horizontal="general" vertical="center" textRotation="0" wrapText="false" indent="0" shrinkToFit="false"/>
      <protection locked="true" hidden="false"/>
    </xf>
    <xf numFmtId="164" fontId="18" fillId="28" borderId="0" xfId="55" applyFont="false" applyBorder="false" applyAlignment="true" applyProtection="true">
      <alignment horizontal="general" vertical="center" textRotation="0" wrapText="false" indent="0" shrinkToFit="false"/>
      <protection locked="true" hidden="false"/>
    </xf>
    <xf numFmtId="164" fontId="26" fillId="28" borderId="0" xfId="55" applyFont="true" applyBorder="false" applyAlignment="true" applyProtection="true">
      <alignment horizontal="general" vertical="center" textRotation="0" wrapText="false" indent="0" shrinkToFit="false"/>
      <protection locked="true" hidden="false"/>
    </xf>
    <xf numFmtId="164" fontId="39" fillId="48" borderId="46" xfId="55" applyFont="true" applyBorder="true" applyAlignment="true" applyProtection="true">
      <alignment horizontal="general" vertical="center" textRotation="0" wrapText="false" indent="0" shrinkToFit="false"/>
      <protection locked="true" hidden="false"/>
    </xf>
    <xf numFmtId="164" fontId="39" fillId="48" borderId="46" xfId="55" applyFont="true" applyBorder="true" applyAlignment="true" applyProtection="true">
      <alignment horizontal="center" vertical="center" textRotation="0" wrapText="false" indent="0" shrinkToFit="false"/>
      <protection locked="true" hidden="false"/>
    </xf>
    <xf numFmtId="164" fontId="39" fillId="48" borderId="0" xfId="64" applyFont="true" applyBorder="false" applyAlignment="true" applyProtection="true">
      <alignment horizontal="center" vertical="center" textRotation="0" wrapText="false" indent="0" shrinkToFit="false"/>
      <protection locked="true" hidden="false"/>
    </xf>
    <xf numFmtId="164" fontId="18" fillId="28" borderId="0" xfId="55" applyFont="false" applyBorder="false" applyAlignment="true" applyProtection="true">
      <alignment horizontal="general" vertical="center" textRotation="0" wrapText="false" indent="0" shrinkToFit="false"/>
      <protection locked="false" hidden="false"/>
    </xf>
    <xf numFmtId="164" fontId="39" fillId="31" borderId="0" xfId="55" applyFont="true" applyBorder="false" applyAlignment="true" applyProtection="true">
      <alignment horizontal="center" vertical="center" textRotation="0" wrapText="false" indent="0" shrinkToFit="false"/>
      <protection locked="false" hidden="false"/>
    </xf>
    <xf numFmtId="173" fontId="39" fillId="31" borderId="0" xfId="55" applyFont="true" applyBorder="false" applyAlignment="true" applyProtection="true">
      <alignment horizontal="center" vertical="center" textRotation="0" wrapText="false" indent="0" shrinkToFit="false"/>
      <protection locked="true" hidden="false"/>
    </xf>
    <xf numFmtId="173" fontId="39" fillId="31" borderId="47" xfId="55" applyFont="true" applyBorder="true" applyAlignment="true" applyProtection="true">
      <alignment horizontal="center" vertical="center" textRotation="0" wrapText="false" indent="0" shrinkToFit="false"/>
      <protection locked="false" hidden="false"/>
    </xf>
    <xf numFmtId="164" fontId="39" fillId="28" borderId="0" xfId="55" applyFont="true" applyBorder="false" applyAlignment="true" applyProtection="true">
      <alignment horizontal="center" vertical="center" textRotation="0" wrapText="false" indent="0" shrinkToFit="false"/>
      <protection locked="false" hidden="false"/>
    </xf>
    <xf numFmtId="164" fontId="39" fillId="28" borderId="0" xfId="55" applyFont="true" applyBorder="true" applyAlignment="true" applyProtection="true">
      <alignment horizontal="center" vertical="center" textRotation="0" wrapText="false" indent="0" shrinkToFit="false"/>
      <protection locked="false" hidden="false"/>
    </xf>
    <xf numFmtId="164" fontId="18" fillId="35" borderId="0" xfId="55" applyFont="false" applyBorder="false" applyAlignment="true" applyProtection="true">
      <alignment horizontal="general" vertical="center" textRotation="0" wrapText="false" indent="0" shrinkToFit="false"/>
      <protection locked="true" hidden="false"/>
    </xf>
    <xf numFmtId="164" fontId="26" fillId="35" borderId="0" xfId="55" applyFont="true" applyBorder="false" applyAlignment="true" applyProtection="true">
      <alignment horizontal="general" vertical="center" textRotation="0" wrapText="false" indent="0" shrinkToFit="false"/>
      <protection locked="true" hidden="false"/>
    </xf>
    <xf numFmtId="164" fontId="18" fillId="35" borderId="0" xfId="55" applyFont="false" applyBorder="false" applyAlignment="true" applyProtection="true">
      <alignment horizontal="general" vertical="center" textRotation="0" wrapText="false" indent="0" shrinkToFit="false"/>
      <protection locked="false" hidden="false"/>
    </xf>
    <xf numFmtId="164" fontId="18" fillId="38" borderId="3" xfId="55" applyFont="true" applyBorder="true" applyAlignment="true" applyProtection="true">
      <alignment horizontal="left" vertical="center" textRotation="0" wrapText="false" indent="0" shrinkToFit="false"/>
      <protection locked="false" hidden="false"/>
    </xf>
    <xf numFmtId="170" fontId="18" fillId="38" borderId="3" xfId="55" applyFont="false" applyBorder="true" applyAlignment="true" applyProtection="true">
      <alignment horizontal="center" vertical="center" textRotation="0" wrapText="false" indent="0" shrinkToFit="false"/>
      <protection locked="false" hidden="false"/>
    </xf>
    <xf numFmtId="164" fontId="18" fillId="35" borderId="0" xfId="55" applyFont="false" applyBorder="false" applyAlignment="true" applyProtection="true">
      <alignment horizontal="left" vertical="center" textRotation="0" wrapText="false" indent="0" shrinkToFit="false"/>
      <protection locked="false" hidden="false"/>
    </xf>
    <xf numFmtId="170" fontId="18" fillId="35" borderId="0" xfId="55" applyFont="false" applyBorder="false" applyAlignment="true" applyProtection="true">
      <alignment horizontal="center" vertical="center" textRotation="0" wrapText="false" indent="0" shrinkToFit="false"/>
      <protection locked="false" hidden="false"/>
    </xf>
    <xf numFmtId="164" fontId="18" fillId="38" borderId="3" xfId="55" applyFont="true" applyBorder="true" applyAlignment="true" applyProtection="true">
      <alignment horizontal="left" vertical="center" textRotation="0" wrapText="true" indent="0" shrinkToFit="false"/>
      <protection locked="false" hidden="false"/>
    </xf>
    <xf numFmtId="164" fontId="150" fillId="35" borderId="0" xfId="55" applyFont="true" applyBorder="false" applyAlignment="true" applyProtection="true">
      <alignment horizontal="general" vertical="center" textRotation="0" wrapText="false" indent="0" shrinkToFit="false"/>
      <protection locked="true" hidden="false"/>
    </xf>
    <xf numFmtId="164" fontId="95" fillId="35" borderId="0" xfId="55" applyFont="true" applyBorder="false" applyAlignment="true" applyProtection="true">
      <alignment horizontal="general" vertical="center" textRotation="0" wrapText="false" indent="0" shrinkToFit="false"/>
      <protection locked="true" hidden="false"/>
    </xf>
    <xf numFmtId="164" fontId="95" fillId="35" borderId="0" xfId="55" applyFont="true" applyBorder="false" applyAlignment="true" applyProtection="true">
      <alignment horizontal="general" vertical="center" textRotation="0" wrapText="false" indent="0" shrinkToFit="false"/>
      <protection locked="false" hidden="false"/>
    </xf>
    <xf numFmtId="164" fontId="18" fillId="28" borderId="0" xfId="55" applyFont="false" applyBorder="true" applyAlignment="true" applyProtection="true">
      <alignment horizontal="general" vertical="center" textRotation="0" wrapText="false" indent="0" shrinkToFit="false"/>
      <protection locked="false" hidden="false"/>
    </xf>
    <xf numFmtId="164" fontId="18" fillId="28" borderId="0" xfId="55" applyFont="true" applyBorder="true" applyAlignment="true" applyProtection="true">
      <alignment horizontal="left" vertical="center" textRotation="0" wrapText="false" indent="0" shrinkToFit="false"/>
      <protection locked="false" hidden="false"/>
    </xf>
    <xf numFmtId="170" fontId="18" fillId="28" borderId="0" xfId="55" applyFont="false" applyBorder="true" applyAlignment="true" applyProtection="true">
      <alignment horizontal="center" vertical="center" textRotation="0" wrapText="false" indent="0" shrinkToFit="false"/>
      <protection locked="false" hidden="false"/>
    </xf>
    <xf numFmtId="164" fontId="18" fillId="28" borderId="0" xfId="55" applyFont="false" applyBorder="true" applyAlignment="true" applyProtection="true">
      <alignment horizontal="left" vertical="center" textRotation="0" wrapText="false" indent="0" shrinkToFit="false"/>
      <protection locked="false" hidden="false"/>
    </xf>
    <xf numFmtId="164" fontId="150" fillId="28" borderId="0" xfId="55" applyFont="true" applyBorder="false" applyAlignment="true" applyProtection="true">
      <alignment horizontal="general" vertical="center" textRotation="0" wrapText="false" indent="0" shrinkToFit="false"/>
      <protection locked="true" hidden="false"/>
    </xf>
    <xf numFmtId="164" fontId="151" fillId="35" borderId="0" xfId="55" applyFont="true" applyBorder="false" applyAlignment="true" applyProtection="true">
      <alignment horizontal="general" vertical="center" textRotation="0" wrapText="false" indent="0" shrinkToFit="false"/>
      <protection locked="true" hidden="false"/>
    </xf>
    <xf numFmtId="164" fontId="152" fillId="35" borderId="0" xfId="55" applyFont="true" applyBorder="false" applyAlignment="true" applyProtection="true">
      <alignment horizontal="general" vertical="center" textRotation="0" wrapText="false" indent="0" shrinkToFit="false"/>
      <protection locked="true" hidden="false"/>
    </xf>
    <xf numFmtId="164" fontId="152" fillId="35" borderId="0" xfId="55" applyFont="true" applyBorder="false" applyAlignment="true" applyProtection="true">
      <alignment horizontal="general" vertical="center" textRotation="0" wrapText="false" indent="0" shrinkToFit="false"/>
      <protection locked="false" hidden="false"/>
    </xf>
    <xf numFmtId="164" fontId="8" fillId="48" borderId="46" xfId="55" applyFont="true" applyBorder="true" applyAlignment="true" applyProtection="true">
      <alignment horizontal="center" vertical="center" textRotation="0" wrapText="true" indent="0" shrinkToFit="false"/>
      <protection locked="true" hidden="false"/>
    </xf>
    <xf numFmtId="164" fontId="18" fillId="28" borderId="0" xfId="55" applyFont="false" applyBorder="true" applyAlignment="true" applyProtection="true">
      <alignment horizontal="general" vertical="center" textRotation="0" wrapText="true" indent="0" shrinkToFit="false"/>
      <protection locked="true" hidden="false"/>
    </xf>
    <xf numFmtId="164" fontId="125" fillId="28" borderId="0" xfId="55" applyFont="true" applyBorder="false" applyAlignment="true" applyProtection="true">
      <alignment horizontal="general" vertical="center" textRotation="0" wrapText="false" indent="0" shrinkToFit="false"/>
      <protection locked="true" hidden="false"/>
    </xf>
    <xf numFmtId="164" fontId="125" fillId="28" borderId="0" xfId="55" applyFont="true" applyBorder="true" applyAlignment="true" applyProtection="true">
      <alignment horizontal="general" vertical="center" textRotation="0" wrapText="false" indent="0" shrinkToFit="false"/>
      <protection locked="true" hidden="false"/>
    </xf>
    <xf numFmtId="164" fontId="125" fillId="28" borderId="0" xfId="55" applyFont="true" applyBorder="true" applyAlignment="true" applyProtection="true">
      <alignment horizontal="center" vertical="center" textRotation="0" wrapText="false" indent="0" shrinkToFit="false"/>
      <protection locked="true" hidden="false"/>
    </xf>
    <xf numFmtId="164" fontId="18" fillId="28" borderId="0" xfId="55" applyFont="false" applyBorder="true" applyAlignment="true" applyProtection="true">
      <alignment horizontal="general" vertical="center" textRotation="0" wrapText="false" indent="0" shrinkToFit="false"/>
      <protection locked="true" hidden="false"/>
    </xf>
    <xf numFmtId="166" fontId="8" fillId="49" borderId="0" xfId="55" applyFont="true" applyBorder="true" applyAlignment="true" applyProtection="true">
      <alignment horizontal="center" vertical="center" textRotation="0" wrapText="true" indent="0" shrinkToFit="false"/>
      <protection locked="true" hidden="false"/>
    </xf>
    <xf numFmtId="164" fontId="95" fillId="28" borderId="0" xfId="55" applyFont="true" applyBorder="false" applyAlignment="true" applyProtection="true">
      <alignment horizontal="general" vertical="center" textRotation="0" wrapText="false" indent="0" shrinkToFit="false"/>
      <protection locked="true" hidden="false"/>
    </xf>
    <xf numFmtId="164" fontId="95" fillId="28" borderId="0" xfId="55" applyFont="true" applyBorder="false" applyAlignment="true" applyProtection="true">
      <alignment horizontal="general" vertical="center" textRotation="0" wrapText="false" indent="0" shrinkToFit="false"/>
      <protection locked="false" hidden="false"/>
    </xf>
    <xf numFmtId="164" fontId="153" fillId="28" borderId="0" xfId="55" applyFont="true" applyBorder="false" applyAlignment="true" applyProtection="true">
      <alignment horizontal="general" vertical="center" textRotation="0" wrapText="false" indent="0" shrinkToFit="false"/>
      <protection locked="true" hidden="false"/>
    </xf>
    <xf numFmtId="164" fontId="18" fillId="33" borderId="0" xfId="55" applyFont="false" applyBorder="false" applyAlignment="true" applyProtection="true">
      <alignment horizontal="general" vertical="center" textRotation="0" wrapText="false" indent="0" shrinkToFit="false"/>
      <protection locked="true" hidden="false"/>
    </xf>
    <xf numFmtId="170" fontId="39" fillId="31" borderId="0" xfId="55" applyFont="true" applyBorder="false" applyAlignment="true" applyProtection="true">
      <alignment horizontal="center" vertical="center" textRotation="0" wrapText="false" indent="0" shrinkToFit="false"/>
      <protection locked="false" hidden="false"/>
    </xf>
    <xf numFmtId="166" fontId="39" fillId="31" borderId="0" xfId="55" applyFont="true" applyBorder="false" applyAlignment="true" applyProtection="true">
      <alignment horizontal="center" vertical="center" textRotation="0" wrapText="false" indent="0" shrinkToFit="false"/>
      <protection locked="false" hidden="false"/>
    </xf>
    <xf numFmtId="164" fontId="18" fillId="28" borderId="0" xfId="55" applyFont="true" applyBorder="false" applyAlignment="true" applyProtection="true">
      <alignment horizontal="general" vertical="center" textRotation="0" wrapText="false" indent="0" shrinkToFit="false"/>
      <protection locked="true" hidden="false"/>
    </xf>
    <xf numFmtId="164" fontId="18" fillId="39" borderId="3" xfId="55" applyFont="false" applyBorder="true" applyAlignment="true" applyProtection="true">
      <alignment horizontal="general" vertical="center" textRotation="0" wrapText="false" indent="0" shrinkToFit="false"/>
      <protection locked="false" hidden="false"/>
    </xf>
    <xf numFmtId="164" fontId="18" fillId="39" borderId="3" xfId="55" applyFont="true" applyBorder="true" applyAlignment="true" applyProtection="true">
      <alignment horizontal="center" vertical="center" textRotation="0" wrapText="false" indent="0" shrinkToFit="false"/>
      <protection locked="false" hidden="false"/>
    </xf>
    <xf numFmtId="164" fontId="18" fillId="39" borderId="3" xfId="55" applyFont="true" applyBorder="true" applyAlignment="true" applyProtection="true">
      <alignment horizontal="left" vertical="center" textRotation="0" wrapText="false" indent="0" shrinkToFit="false"/>
      <protection locked="false" hidden="false"/>
    </xf>
    <xf numFmtId="164" fontId="18" fillId="28" borderId="0" xfId="55" applyFont="true" applyBorder="false" applyAlignment="true" applyProtection="true">
      <alignment horizontal="center" vertical="center" textRotation="0" wrapText="false" indent="0" shrinkToFit="false"/>
      <protection locked="true" hidden="false"/>
    </xf>
    <xf numFmtId="164" fontId="51" fillId="28" borderId="0" xfId="55" applyFont="true" applyBorder="false" applyAlignment="true" applyProtection="true">
      <alignment horizontal="general" vertical="center" textRotation="0" wrapText="false" indent="0" shrinkToFit="false"/>
      <protection locked="false" hidden="false"/>
    </xf>
    <xf numFmtId="164" fontId="18" fillId="35" borderId="0" xfId="55" applyFont="false" applyBorder="false" applyAlignment="true" applyProtection="true">
      <alignment horizontal="center" vertical="center" textRotation="0" wrapText="false" indent="0" shrinkToFit="false"/>
      <protection locked="true" hidden="false"/>
    </xf>
    <xf numFmtId="164" fontId="18" fillId="35" borderId="0" xfId="55" applyFont="true" applyBorder="true" applyAlignment="true" applyProtection="true">
      <alignment horizontal="center" vertical="center" textRotation="0" wrapText="false" indent="0" shrinkToFit="false"/>
      <protection locked="true" hidden="false"/>
    </xf>
    <xf numFmtId="164" fontId="125" fillId="35" borderId="0" xfId="55" applyFont="true" applyBorder="false" applyAlignment="true" applyProtection="true">
      <alignment horizontal="right" vertical="center" textRotation="0" wrapText="false" indent="0" shrinkToFit="false"/>
      <protection locked="true" hidden="false"/>
    </xf>
    <xf numFmtId="164" fontId="18" fillId="35" borderId="0" xfId="55" applyFont="true" applyBorder="true" applyAlignment="true" applyProtection="true">
      <alignment horizontal="center" vertical="center" textRotation="0" wrapText="false" indent="0" shrinkToFit="false"/>
      <protection locked="false" hidden="false"/>
    </xf>
    <xf numFmtId="164" fontId="18" fillId="35" borderId="0" xfId="55" applyFont="false" applyBorder="true" applyAlignment="true" applyProtection="true">
      <alignment horizontal="general" vertical="center" textRotation="0" wrapText="false" indent="0" shrinkToFit="false"/>
      <protection locked="false" hidden="false"/>
    </xf>
    <xf numFmtId="164" fontId="18" fillId="35" borderId="0" xfId="55" applyFont="false" applyBorder="true" applyAlignment="true" applyProtection="true">
      <alignment horizontal="general" vertical="center" textRotation="0" wrapText="false" indent="0" shrinkToFit="false"/>
      <protection locked="true" hidden="false"/>
    </xf>
    <xf numFmtId="164" fontId="125" fillId="35" borderId="0" xfId="55" applyFont="true" applyBorder="true" applyAlignment="true" applyProtection="true">
      <alignment horizontal="right" vertical="center" textRotation="0" wrapText="false" indent="0" shrinkToFit="false"/>
      <protection locked="true" hidden="false"/>
    </xf>
    <xf numFmtId="167" fontId="18" fillId="39" borderId="3" xfId="55" applyFont="false" applyBorder="true" applyAlignment="true" applyProtection="true">
      <alignment horizontal="left" vertical="center" textRotation="0" wrapText="false" indent="0" shrinkToFit="false"/>
      <protection locked="false" hidden="false"/>
    </xf>
    <xf numFmtId="167" fontId="18" fillId="39" borderId="3" xfId="55" applyFont="false" applyBorder="true" applyAlignment="true" applyProtection="true">
      <alignment horizontal="center" vertical="center" textRotation="0" wrapText="false" indent="0" shrinkToFit="false"/>
      <protection locked="false" hidden="false"/>
    </xf>
    <xf numFmtId="164" fontId="18" fillId="35" borderId="0" xfId="55" applyFont="false" applyBorder="true" applyAlignment="true" applyProtection="true">
      <alignment horizontal="center" vertical="center" textRotation="0" wrapText="false" indent="0" shrinkToFit="false"/>
      <protection locked="false" hidden="false"/>
    </xf>
    <xf numFmtId="164" fontId="18" fillId="39" borderId="12" xfId="55" applyFont="true" applyBorder="true" applyAlignment="true" applyProtection="true">
      <alignment horizontal="left" vertical="center" textRotation="0" wrapText="false" indent="0" shrinkToFit="false"/>
      <protection locked="false" hidden="false"/>
    </xf>
    <xf numFmtId="164" fontId="0" fillId="39" borderId="48" xfId="0" applyFont="false" applyBorder="true" applyAlignment="true" applyProtection="false">
      <alignment horizontal="left" vertical="center" textRotation="0" wrapText="false" indent="0" shrinkToFit="false"/>
      <protection locked="true" hidden="false"/>
    </xf>
    <xf numFmtId="164" fontId="18" fillId="35" borderId="0" xfId="55" applyFont="false" applyBorder="false" applyAlignment="true" applyProtection="true">
      <alignment horizontal="center" vertical="center" textRotation="0" wrapText="false" indent="0" shrinkToFit="false"/>
      <protection locked="false" hidden="false"/>
    </xf>
    <xf numFmtId="167" fontId="18" fillId="39" borderId="12" xfId="55" applyFont="false" applyBorder="true" applyAlignment="true" applyProtection="true">
      <alignment horizontal="left" vertical="center" textRotation="0" wrapText="false" indent="0" shrinkToFit="false"/>
      <protection locked="false" hidden="false"/>
    </xf>
    <xf numFmtId="164" fontId="18" fillId="39" borderId="12" xfId="55" applyFont="true" applyBorder="true" applyAlignment="true" applyProtection="true">
      <alignment horizontal="general" vertical="center" textRotation="0" wrapText="false" indent="0" shrinkToFit="false"/>
      <protection locked="false" hidden="false"/>
    </xf>
    <xf numFmtId="164" fontId="0" fillId="39" borderId="48" xfId="0" applyFont="false" applyBorder="true" applyAlignment="true" applyProtection="false">
      <alignment horizontal="general" vertical="center" textRotation="0" wrapText="false" indent="0" shrinkToFit="false"/>
      <protection locked="true" hidden="false"/>
    </xf>
    <xf numFmtId="164" fontId="154" fillId="35" borderId="0" xfId="55" applyFont="true" applyBorder="false" applyAlignment="true" applyProtection="true">
      <alignment horizontal="left" vertical="center" textRotation="0" wrapText="false" indent="0" shrinkToFit="false"/>
      <protection locked="false" hidden="false"/>
    </xf>
    <xf numFmtId="164" fontId="26" fillId="28" borderId="0" xfId="55" applyFont="true" applyBorder="false" applyAlignment="true" applyProtection="true">
      <alignment horizontal="general" vertical="center" textRotation="0" wrapText="false" indent="0" shrinkToFit="false"/>
      <protection locked="false" hidden="false"/>
    </xf>
    <xf numFmtId="167" fontId="38" fillId="28" borderId="0" xfId="55" applyFont="true" applyBorder="true" applyAlignment="true" applyProtection="true">
      <alignment horizontal="general" vertical="bottom" textRotation="0" wrapText="false" indent="0" shrinkToFit="false"/>
      <protection locked="fals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27" fillId="47" borderId="0" xfId="0" applyFont="true" applyBorder="false" applyAlignment="true" applyProtection="false">
      <alignment horizontal="general" vertical="center" textRotation="0" wrapText="false" indent="0" shrinkToFit="false"/>
      <protection locked="true" hidden="false"/>
    </xf>
    <xf numFmtId="164" fontId="81" fillId="47" borderId="0" xfId="0" applyFont="true" applyBorder="false" applyAlignment="true" applyProtection="false">
      <alignment horizontal="general" vertical="center" textRotation="0" wrapText="false" indent="0" shrinkToFit="false"/>
      <protection locked="true" hidden="false"/>
    </xf>
    <xf numFmtId="164" fontId="0" fillId="47" borderId="0" xfId="0" applyFont="true" applyBorder="false" applyAlignment="tru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0" fillId="28" borderId="0" xfId="0" applyFont="true" applyBorder="false" applyAlignment="true" applyProtection="false">
      <alignment horizontal="left" vertical="center" textRotation="0" wrapText="false" indent="0" shrinkToFit="false"/>
      <protection locked="true" hidden="false"/>
    </xf>
    <xf numFmtId="164" fontId="102" fillId="28" borderId="0" xfId="0" applyFont="true" applyBorder="true" applyAlignment="true" applyProtection="false">
      <alignment horizontal="left" vertical="center" textRotation="0" wrapText="false" indent="0" shrinkToFit="false"/>
      <protection locked="true" hidden="false"/>
    </xf>
    <xf numFmtId="164" fontId="0" fillId="28" borderId="0" xfId="0" applyFont="true" applyBorder="false" applyAlignment="true" applyProtection="false">
      <alignment horizontal="general" vertical="center" textRotation="0" wrapText="false" indent="0" shrinkToFit="false"/>
      <protection locked="true" hidden="false"/>
    </xf>
    <xf numFmtId="164" fontId="161" fillId="28" borderId="0" xfId="0" applyFont="true" applyBorder="true" applyAlignment="true" applyProtection="false">
      <alignment horizontal="left" vertical="center" textRotation="0" wrapText="false" indent="0" shrinkToFit="false"/>
      <protection locked="true" hidden="false"/>
    </xf>
    <xf numFmtId="164" fontId="0" fillId="28" borderId="0" xfId="0" applyFont="false" applyBorder="false" applyAlignment="true" applyProtection="false">
      <alignment horizontal="general" vertical="center" textRotation="0" wrapText="false" indent="0" shrinkToFit="false"/>
      <protection locked="true" hidden="false"/>
    </xf>
    <xf numFmtId="164" fontId="55" fillId="28" borderId="0" xfId="0" applyFont="true" applyBorder="false" applyAlignment="true" applyProtection="false">
      <alignment horizontal="general" vertical="center" textRotation="0" wrapText="false" indent="0" shrinkToFit="false"/>
      <protection locked="true" hidden="false"/>
    </xf>
    <xf numFmtId="164" fontId="163" fillId="28" borderId="0" xfId="0" applyFont="true" applyBorder="false" applyAlignment="true" applyProtection="false">
      <alignment horizontal="general" vertical="center" textRotation="0" wrapText="false" indent="0" shrinkToFit="false"/>
      <protection locked="true" hidden="false"/>
    </xf>
    <xf numFmtId="164" fontId="164" fillId="38" borderId="49" xfId="0" applyFont="true" applyBorder="true" applyAlignment="true" applyProtection="false">
      <alignment horizontal="left" vertical="center" textRotation="0" wrapText="false" indent="0" shrinkToFit="false"/>
      <protection locked="true" hidden="false"/>
    </xf>
    <xf numFmtId="164" fontId="163" fillId="38" borderId="50" xfId="0" applyFont="true" applyBorder="true" applyAlignment="true" applyProtection="false">
      <alignment horizontal="left" vertical="center" textRotation="0" wrapText="false" indent="0" shrinkToFit="false"/>
      <protection locked="true" hidden="false"/>
    </xf>
    <xf numFmtId="164" fontId="164" fillId="38" borderId="51" xfId="0" applyFont="true" applyBorder="true" applyAlignment="true" applyProtection="false">
      <alignment horizontal="left" vertical="center" textRotation="0" wrapText="false" indent="0" shrinkToFit="false"/>
      <protection locked="true" hidden="false"/>
    </xf>
    <xf numFmtId="164" fontId="163" fillId="38" borderId="52" xfId="0" applyFont="true" applyBorder="true" applyAlignment="true" applyProtection="false">
      <alignment horizontal="left" vertical="center" textRotation="0" wrapText="false" indent="0" shrinkToFit="false"/>
      <protection locked="true" hidden="false"/>
    </xf>
    <xf numFmtId="164" fontId="164" fillId="38" borderId="53" xfId="0" applyFont="true" applyBorder="true" applyAlignment="true" applyProtection="false">
      <alignment horizontal="left" vertical="center" textRotation="0" wrapText="false" indent="0" shrinkToFit="false"/>
      <protection locked="true" hidden="false"/>
    </xf>
    <xf numFmtId="164" fontId="0" fillId="35" borderId="0" xfId="0" applyFont="false" applyBorder="false" applyAlignment="true" applyProtection="false">
      <alignment horizontal="general" vertical="center" textRotation="0" wrapText="false" indent="0" shrinkToFit="false"/>
      <protection locked="true" hidden="false"/>
    </xf>
    <xf numFmtId="164" fontId="163" fillId="35" borderId="0" xfId="0" applyFont="true" applyBorder="false" applyAlignment="true" applyProtection="false">
      <alignment horizontal="general" vertical="center" textRotation="0" wrapText="false" indent="0" shrinkToFit="false"/>
      <protection locked="true" hidden="false"/>
    </xf>
    <xf numFmtId="164" fontId="39" fillId="47" borderId="54" xfId="0" applyFont="true" applyBorder="true" applyAlignment="true" applyProtection="true">
      <alignment horizontal="right" vertical="center" textRotation="0" wrapText="false" indent="0" shrinkToFit="false"/>
      <protection locked="true" hidden="false"/>
    </xf>
    <xf numFmtId="164" fontId="39" fillId="47" borderId="54" xfId="0" applyFont="true" applyBorder="true" applyAlignment="true" applyProtection="true">
      <alignment horizontal="center" vertical="center" textRotation="0" wrapText="true" indent="0" shrinkToFit="false"/>
      <protection locked="true" hidden="false"/>
    </xf>
    <xf numFmtId="164" fontId="57" fillId="42" borderId="0" xfId="0" applyFont="true" applyBorder="true" applyAlignment="true" applyProtection="false">
      <alignment horizontal="right" vertical="center" textRotation="0" wrapText="false" indent="0" shrinkToFit="false"/>
      <protection locked="true" hidden="false"/>
    </xf>
    <xf numFmtId="164" fontId="57" fillId="42" borderId="0" xfId="0" applyFont="true" applyBorder="true" applyAlignment="true" applyProtection="false">
      <alignment horizontal="center" vertical="center" textRotation="0" wrapText="true" indent="0" shrinkToFit="false"/>
      <protection locked="true" hidden="false"/>
    </xf>
    <xf numFmtId="164" fontId="26" fillId="38" borderId="55" xfId="0" applyFont="true" applyBorder="true" applyAlignment="true" applyProtection="false">
      <alignment horizontal="right" vertical="center" textRotation="0" wrapText="false" indent="0" shrinkToFit="false"/>
      <protection locked="true" hidden="false"/>
    </xf>
    <xf numFmtId="167" fontId="166" fillId="33" borderId="0" xfId="0" applyFont="true" applyBorder="true" applyAlignment="true" applyProtection="false">
      <alignment horizontal="center" vertical="center" textRotation="0" wrapText="false" indent="0" shrinkToFit="false"/>
      <protection locked="true" hidden="false"/>
    </xf>
    <xf numFmtId="167" fontId="166" fillId="33" borderId="56" xfId="0" applyFont="true" applyBorder="true" applyAlignment="true" applyProtection="false">
      <alignment horizontal="center" vertical="center" textRotation="0" wrapText="false" indent="0" shrinkToFit="false"/>
      <protection locked="true" hidden="false"/>
    </xf>
    <xf numFmtId="167" fontId="166" fillId="33" borderId="56" xfId="0" applyFont="true" applyBorder="true" applyAlignment="true" applyProtection="false">
      <alignment horizontal="left" vertical="center" textRotation="0" wrapText="false" indent="0" shrinkToFit="false"/>
      <protection locked="true" hidden="false"/>
    </xf>
    <xf numFmtId="164" fontId="164" fillId="38" borderId="57" xfId="0" applyFont="true" applyBorder="true" applyAlignment="true" applyProtection="false">
      <alignment horizontal="general" vertical="center" textRotation="0" wrapText="false" indent="0" shrinkToFit="false"/>
      <protection locked="true" hidden="false"/>
    </xf>
    <xf numFmtId="164" fontId="164" fillId="38" borderId="50" xfId="0" applyFont="true" applyBorder="true" applyAlignment="true" applyProtection="false">
      <alignment horizontal="left" vertical="center" textRotation="0" wrapText="false" indent="0" shrinkToFit="false"/>
      <protection locked="true" hidden="false"/>
    </xf>
    <xf numFmtId="164" fontId="57" fillId="50" borderId="0" xfId="0" applyFont="true" applyBorder="true" applyAlignment="true" applyProtection="false">
      <alignment horizontal="right" vertical="center" textRotation="0" wrapText="false" indent="0" shrinkToFit="false"/>
      <protection locked="true" hidden="false"/>
    </xf>
    <xf numFmtId="167" fontId="141" fillId="38" borderId="0" xfId="0" applyFont="true" applyBorder="true" applyAlignment="true" applyProtection="false">
      <alignment horizontal="center" vertical="center" textRotation="0" wrapText="false" indent="0" shrinkToFit="false"/>
      <protection locked="true" hidden="false"/>
    </xf>
    <xf numFmtId="164" fontId="26" fillId="38" borderId="58" xfId="0" applyFont="true" applyBorder="true" applyAlignment="true" applyProtection="false">
      <alignment horizontal="right" vertical="center" textRotation="0" wrapText="false" indent="0" shrinkToFit="false"/>
      <protection locked="true" hidden="false"/>
    </xf>
    <xf numFmtId="167" fontId="166" fillId="33" borderId="0" xfId="0" applyFont="true" applyBorder="true" applyAlignment="true" applyProtection="false">
      <alignment horizontal="left" vertical="center" textRotation="0" wrapText="false" indent="0" shrinkToFit="false"/>
      <protection locked="true" hidden="false"/>
    </xf>
    <xf numFmtId="164" fontId="164" fillId="38" borderId="0" xfId="0" applyFont="true" applyBorder="true" applyAlignment="true" applyProtection="false">
      <alignment horizontal="general" vertical="center" textRotation="0" wrapText="false" indent="0" shrinkToFit="false"/>
      <protection locked="true" hidden="false"/>
    </xf>
    <xf numFmtId="164" fontId="163" fillId="38" borderId="59" xfId="0" applyFont="true" applyBorder="true" applyAlignment="true" applyProtection="false">
      <alignment horizontal="left" vertical="center" textRotation="0" wrapText="false" indent="0" shrinkToFit="false"/>
      <protection locked="true" hidden="false"/>
    </xf>
    <xf numFmtId="164" fontId="163" fillId="38" borderId="60" xfId="0" applyFont="true" applyBorder="true" applyAlignment="true" applyProtection="false">
      <alignment horizontal="center" vertical="center" textRotation="0" wrapText="false" indent="0" shrinkToFit="false"/>
      <protection locked="true" hidden="false"/>
    </xf>
    <xf numFmtId="164" fontId="164" fillId="38" borderId="61" xfId="0" applyFont="true" applyBorder="true" applyAlignment="true" applyProtection="false">
      <alignment horizontal="left" vertical="center" textRotation="0" wrapText="false" indent="0" shrinkToFit="false"/>
      <protection locked="true" hidden="false"/>
    </xf>
    <xf numFmtId="164" fontId="26" fillId="38" borderId="0" xfId="0" applyFont="true" applyBorder="true" applyAlignment="true" applyProtection="true">
      <alignment horizontal="right" vertical="center" textRotation="0" wrapText="false" indent="0" shrinkToFit="false"/>
      <protection locked="false" hidden="false"/>
    </xf>
    <xf numFmtId="167" fontId="18" fillId="38" borderId="58" xfId="0" applyFont="true" applyBorder="true" applyAlignment="true" applyProtection="true">
      <alignment horizontal="right" vertical="center" textRotation="0" wrapText="false" indent="0" shrinkToFit="false"/>
      <protection locked="true" hidden="false"/>
    </xf>
    <xf numFmtId="164" fontId="0" fillId="28" borderId="0" xfId="0" applyFont="false" applyBorder="true" applyAlignment="true" applyProtection="false">
      <alignment horizontal="general" vertical="center" textRotation="0" wrapText="false" indent="0" shrinkToFit="false"/>
      <protection locked="true" hidden="false"/>
    </xf>
    <xf numFmtId="167" fontId="167" fillId="33" borderId="56" xfId="0" applyFont="true" applyBorder="true" applyAlignment="true" applyProtection="false">
      <alignment horizontal="center" vertical="center" textRotation="0" wrapText="false" indent="0" shrinkToFit="false"/>
      <protection locked="true" hidden="false"/>
    </xf>
    <xf numFmtId="167" fontId="167" fillId="33" borderId="0" xfId="0" applyFont="true" applyBorder="true" applyAlignment="true" applyProtection="false">
      <alignment horizontal="center" vertical="center" textRotation="0" wrapText="false" indent="0" shrinkToFit="false"/>
      <protection locked="true" hidden="false"/>
    </xf>
    <xf numFmtId="164" fontId="39" fillId="47" borderId="54" xfId="0" applyFont="true" applyBorder="true" applyAlignment="true" applyProtection="true">
      <alignment horizontal="center" vertical="center" textRotation="0" wrapText="false" indent="0" shrinkToFit="false"/>
      <protection locked="true" hidden="false"/>
    </xf>
    <xf numFmtId="164" fontId="57" fillId="42" borderId="0" xfId="0" applyFont="true" applyBorder="true" applyAlignment="true" applyProtection="false">
      <alignment horizontal="general" vertical="center" textRotation="0" wrapText="false" indent="0" shrinkToFit="false"/>
      <protection locked="true" hidden="false"/>
    </xf>
    <xf numFmtId="167" fontId="163" fillId="0" borderId="0" xfId="0" applyFont="true" applyBorder="true" applyAlignment="true" applyProtection="false">
      <alignment horizontal="general" vertical="center" textRotation="0" wrapText="false" indent="0" shrinkToFit="false"/>
      <protection locked="true" hidden="false"/>
    </xf>
    <xf numFmtId="164" fontId="57" fillId="50" borderId="0" xfId="0" applyFont="true" applyBorder="true" applyAlignment="true" applyProtection="false">
      <alignment horizontal="general" vertical="center" textRotation="0" wrapText="false" indent="0" shrinkToFit="false"/>
      <protection locked="true" hidden="false"/>
    </xf>
    <xf numFmtId="164" fontId="26" fillId="38" borderId="58" xfId="0" applyFont="true" applyBorder="true" applyAlignment="true" applyProtection="true">
      <alignment horizontal="right" vertical="center" textRotation="0" wrapText="false" indent="0" shrinkToFit="false"/>
      <protection locked="false" hidden="false"/>
    </xf>
    <xf numFmtId="167" fontId="168" fillId="33" borderId="56" xfId="0" applyFont="true" applyBorder="true" applyAlignment="true" applyProtection="false">
      <alignment horizontal="center" vertical="center" textRotation="0" wrapText="false" indent="0" shrinkToFit="false"/>
      <protection locked="true" hidden="false"/>
    </xf>
    <xf numFmtId="166" fontId="168" fillId="33" borderId="56" xfId="19" applyFont="true" applyBorder="true" applyAlignment="true" applyProtection="true">
      <alignment horizontal="center" vertical="center" textRotation="0" wrapText="false" indent="0" shrinkToFit="false"/>
      <protection locked="true" hidden="false"/>
    </xf>
    <xf numFmtId="167" fontId="168" fillId="33" borderId="0" xfId="0" applyFont="true" applyBorder="true" applyAlignment="true" applyProtection="false">
      <alignment horizontal="center" vertical="center" textRotation="0" wrapText="false" indent="0" shrinkToFit="false"/>
      <protection locked="true" hidden="false"/>
    </xf>
    <xf numFmtId="166" fontId="168" fillId="33" borderId="0" xfId="19" applyFont="true" applyBorder="true" applyAlignment="true" applyProtection="true">
      <alignment horizontal="center" vertical="center" textRotation="0" wrapText="false" indent="0" shrinkToFit="false"/>
      <protection locked="true" hidden="false"/>
    </xf>
    <xf numFmtId="164" fontId="26" fillId="51" borderId="58" xfId="0" applyFont="true" applyBorder="true" applyAlignment="true" applyProtection="true">
      <alignment horizontal="right" vertical="center" textRotation="0" wrapText="false" indent="0" shrinkToFit="false"/>
      <protection locked="false" hidden="false"/>
    </xf>
    <xf numFmtId="167" fontId="110" fillId="51" borderId="0" xfId="0" applyFont="true" applyBorder="true" applyAlignment="true" applyProtection="false">
      <alignment horizontal="center" vertical="center" textRotation="0" wrapText="false" indent="0" shrinkToFit="false"/>
      <protection locked="true" hidden="false"/>
    </xf>
    <xf numFmtId="164" fontId="0" fillId="51" borderId="0" xfId="0" applyFont="false" applyBorder="false" applyAlignment="true" applyProtection="false">
      <alignment horizontal="general" vertical="center" textRotation="0" wrapText="false" indent="0" shrinkToFit="false"/>
      <protection locked="true" hidden="false"/>
    </xf>
    <xf numFmtId="164" fontId="18" fillId="33" borderId="62" xfId="0" applyFont="true" applyBorder="true" applyAlignment="true" applyProtection="true">
      <alignment horizontal="left" vertical="center" textRotation="0" wrapText="false" indent="0" shrinkToFit="false"/>
      <protection locked="false" hidden="false"/>
    </xf>
    <xf numFmtId="164" fontId="33" fillId="47" borderId="0" xfId="20" applyFont="true" applyBorder="true" applyAlignment="true" applyProtection="false">
      <alignment horizontal="right" vertical="center" textRotation="0" wrapText="false" indent="0" shrinkToFit="false"/>
      <protection locked="true" hidden="false"/>
    </xf>
    <xf numFmtId="164" fontId="33" fillId="47" borderId="0" xfId="20" applyFont="true" applyBorder="true" applyAlignment="false" applyProtection="false">
      <alignment horizontal="general" vertical="center" textRotation="0" wrapText="false" indent="0" shrinkToFit="false"/>
      <protection locked="true" hidden="false"/>
    </xf>
    <xf numFmtId="164" fontId="68" fillId="44" borderId="0" xfId="0" applyFont="true" applyBorder="false" applyAlignment="true" applyProtection="false">
      <alignment horizontal="general" vertical="center" textRotation="0" wrapText="false" indent="0" shrinkToFit="false"/>
      <protection locked="true" hidden="false"/>
    </xf>
    <xf numFmtId="164" fontId="81" fillId="44" borderId="0" xfId="0" applyFont="true" applyBorder="false" applyAlignment="true" applyProtection="false">
      <alignment horizontal="general" vertical="center" textRotation="0" wrapText="false" indent="0" shrinkToFit="false"/>
      <protection locked="true" hidden="false"/>
    </xf>
    <xf numFmtId="164" fontId="0" fillId="44" borderId="0" xfId="0" applyFont="false" applyBorder="false" applyAlignment="true" applyProtection="false">
      <alignment horizontal="general" vertical="center" textRotation="0" wrapText="false" indent="0" shrinkToFit="false"/>
      <protection locked="true" hidden="false"/>
    </xf>
    <xf numFmtId="164" fontId="36" fillId="44" borderId="0" xfId="0" applyFont="true" applyBorder="false" applyAlignment="true" applyProtection="false">
      <alignment horizontal="general" vertical="center" textRotation="0" wrapText="false" indent="0" shrinkToFit="false"/>
      <protection locked="true" hidden="false"/>
    </xf>
    <xf numFmtId="164" fontId="18" fillId="35" borderId="0" xfId="0" applyFont="true" applyBorder="false" applyAlignment="true" applyProtection="false">
      <alignment horizontal="general" vertical="center" textRotation="0" wrapText="false" indent="0" shrinkToFit="false"/>
      <protection locked="true" hidden="false"/>
    </xf>
    <xf numFmtId="164" fontId="26" fillId="35" borderId="0" xfId="0" applyFont="true" applyBorder="false" applyAlignment="true" applyProtection="false">
      <alignment horizontal="general" vertical="center" textRotation="0" wrapText="false" indent="0" shrinkToFit="false"/>
      <protection locked="true" hidden="false"/>
    </xf>
    <xf numFmtId="164" fontId="0" fillId="35" borderId="0" xfId="0" applyFont="false" applyBorder="false" applyAlignment="true" applyProtection="true">
      <alignment horizontal="general" vertical="center" textRotation="0" wrapText="false" indent="0" shrinkToFit="false"/>
      <protection locked="false" hidden="false"/>
    </xf>
    <xf numFmtId="164" fontId="26" fillId="35" borderId="0" xfId="0" applyFont="true" applyBorder="true" applyAlignment="true" applyProtection="false">
      <alignment horizontal="general" vertical="center" textRotation="0" wrapText="false" indent="0" shrinkToFit="false"/>
      <protection locked="true" hidden="false"/>
    </xf>
    <xf numFmtId="164" fontId="18" fillId="35" borderId="0" xfId="0" applyFont="true" applyBorder="true" applyAlignment="true" applyProtection="false">
      <alignment horizontal="general" vertical="center" textRotation="0" wrapText="false" indent="0" shrinkToFit="false"/>
      <protection locked="true" hidden="false"/>
    </xf>
    <xf numFmtId="164" fontId="18" fillId="35" borderId="0" xfId="0" applyFont="true" applyBorder="true" applyAlignment="true" applyProtection="false">
      <alignment horizontal="center" vertical="center" textRotation="0" wrapText="false" indent="0" shrinkToFit="false"/>
      <protection locked="true" hidden="false"/>
    </xf>
    <xf numFmtId="164" fontId="26" fillId="35" borderId="0" xfId="0" applyFont="true" applyBorder="false" applyAlignment="true" applyProtection="true">
      <alignment horizontal="general" vertical="center" textRotation="0" wrapText="false" indent="0" shrinkToFit="false"/>
      <protection locked="false" hidden="false"/>
    </xf>
    <xf numFmtId="164" fontId="18" fillId="35" borderId="0" xfId="0" applyFont="true" applyBorder="false" applyAlignment="true" applyProtection="true">
      <alignment horizontal="center" vertical="center" textRotation="0" wrapText="false" indent="0" shrinkToFit="false"/>
      <protection locked="false" hidden="false"/>
    </xf>
    <xf numFmtId="164" fontId="18" fillId="35" borderId="0" xfId="0" applyFont="true" applyBorder="true" applyAlignment="true" applyProtection="false">
      <alignment horizontal="right" vertical="center" textRotation="0" wrapText="false" indent="0" shrinkToFit="false"/>
      <protection locked="true" hidden="false"/>
    </xf>
    <xf numFmtId="166" fontId="18" fillId="35" borderId="0" xfId="19" applyFont="true" applyBorder="true" applyAlignment="true" applyProtection="true">
      <alignment horizontal="left" vertical="center" textRotation="0" wrapText="false" indent="0" shrinkToFit="false"/>
      <protection locked="true" hidden="false"/>
    </xf>
    <xf numFmtId="164" fontId="26" fillId="35" borderId="0" xfId="0" applyFont="true" applyBorder="true" applyAlignment="true" applyProtection="false">
      <alignment horizontal="right" vertical="center" textRotation="0" wrapText="false" indent="0" shrinkToFit="false"/>
      <protection locked="true" hidden="false"/>
    </xf>
    <xf numFmtId="164" fontId="18" fillId="52" borderId="3" xfId="0" applyFont="true" applyBorder="true" applyAlignment="true" applyProtection="true">
      <alignment horizontal="right" vertical="center" textRotation="0" wrapText="false" indent="0" shrinkToFit="false"/>
      <protection locked="true" hidden="false"/>
    </xf>
    <xf numFmtId="164" fontId="46" fillId="52" borderId="3" xfId="0" applyFont="true" applyBorder="true" applyAlignment="true" applyProtection="true">
      <alignment horizontal="center" vertical="center" textRotation="0" wrapText="true" indent="0" shrinkToFit="false"/>
      <protection locked="true" hidden="false"/>
    </xf>
    <xf numFmtId="164" fontId="16" fillId="52" borderId="3" xfId="0" applyFont="true" applyBorder="true" applyAlignment="true" applyProtection="true">
      <alignment horizontal="center" vertical="center" textRotation="0" wrapText="true" indent="0" shrinkToFit="false"/>
      <protection locked="true" hidden="false"/>
    </xf>
    <xf numFmtId="164" fontId="101" fillId="52" borderId="3" xfId="0" applyFont="true" applyBorder="true" applyAlignment="true" applyProtection="true">
      <alignment horizontal="general" vertical="center" textRotation="0" wrapText="false" indent="0" shrinkToFit="false"/>
      <protection locked="true" hidden="false"/>
    </xf>
    <xf numFmtId="164" fontId="16" fillId="52" borderId="3" xfId="0" applyFont="true" applyBorder="true" applyAlignment="true" applyProtection="true">
      <alignment horizontal="center" vertical="center" textRotation="0" wrapText="false" indent="0" shrinkToFit="false"/>
      <protection locked="true" hidden="false"/>
    </xf>
    <xf numFmtId="167" fontId="18" fillId="52" borderId="3" xfId="0" applyFont="true" applyBorder="true" applyAlignment="true" applyProtection="true">
      <alignment horizontal="center" vertical="center" textRotation="0" wrapText="false" indent="0" shrinkToFit="false"/>
      <protection locked="false" hidden="false"/>
    </xf>
    <xf numFmtId="167" fontId="18" fillId="19" borderId="3" xfId="0" applyFont="true" applyBorder="true" applyAlignment="true" applyProtection="true">
      <alignment horizontal="center" vertical="center" textRotation="0" wrapText="false" indent="0" shrinkToFit="false"/>
      <protection locked="false" hidden="false"/>
    </xf>
    <xf numFmtId="164" fontId="18" fillId="35" borderId="0" xfId="0" applyFont="true" applyBorder="false" applyAlignment="true" applyProtection="true">
      <alignment horizontal="right" vertical="center" textRotation="0" wrapText="false" indent="0" shrinkToFit="false"/>
      <protection locked="false" hidden="false"/>
    </xf>
    <xf numFmtId="164" fontId="18" fillId="35" borderId="0" xfId="0" applyFont="true" applyBorder="true" applyAlignment="true" applyProtection="true">
      <alignment horizontal="center" vertical="center" textRotation="0" wrapText="false" indent="0" shrinkToFit="false"/>
      <protection locked="false" hidden="false"/>
    </xf>
    <xf numFmtId="164" fontId="173" fillId="35" borderId="0" xfId="0" applyFont="true" applyBorder="true" applyAlignment="true" applyProtection="false">
      <alignment horizontal="left" vertical="center" textRotation="0" wrapText="false" indent="0" shrinkToFit="false"/>
      <protection locked="true" hidden="false"/>
    </xf>
    <xf numFmtId="164" fontId="173" fillId="35" borderId="0" xfId="0" applyFont="true" applyBorder="false" applyAlignment="true" applyProtection="true">
      <alignment horizontal="left" vertical="center" textRotation="0" wrapText="false" indent="0" shrinkToFit="false"/>
      <protection locked="false" hidden="false"/>
    </xf>
    <xf numFmtId="164" fontId="18" fillId="35" borderId="0" xfId="0" applyFont="true" applyBorder="false" applyAlignment="true" applyProtection="true">
      <alignment horizontal="left" vertical="center" textRotation="0" wrapText="false" indent="0" shrinkToFit="false"/>
      <protection locked="false" hidden="false"/>
    </xf>
    <xf numFmtId="164" fontId="174" fillId="35" borderId="0" xfId="0" applyFont="true" applyBorder="true" applyAlignment="true" applyProtection="false">
      <alignment horizontal="left" vertical="center" textRotation="0" wrapText="false" indent="0" shrinkToFit="false"/>
      <protection locked="true" hidden="false"/>
    </xf>
    <xf numFmtId="164" fontId="174" fillId="35" borderId="0" xfId="0" applyFont="true" applyBorder="false" applyAlignment="true" applyProtection="true">
      <alignment horizontal="left" vertical="center" textRotation="0" wrapText="false" indent="0" shrinkToFit="false"/>
      <protection locked="false" hidden="false"/>
    </xf>
    <xf numFmtId="164" fontId="18" fillId="35" borderId="0" xfId="0" applyFont="true" applyBorder="false" applyAlignment="true" applyProtection="true">
      <alignment horizontal="general" vertical="center" textRotation="0" wrapText="false" indent="0" shrinkToFit="false"/>
      <protection locked="false" hidden="false"/>
    </xf>
    <xf numFmtId="164" fontId="18" fillId="28" borderId="0" xfId="0" applyFont="true" applyBorder="false" applyAlignment="true" applyProtection="false">
      <alignment horizontal="general" vertical="center" textRotation="0" wrapText="false" indent="0" shrinkToFit="false"/>
      <protection locked="true" hidden="false"/>
    </xf>
    <xf numFmtId="164" fontId="18" fillId="28" borderId="0" xfId="0" applyFont="true" applyBorder="false" applyAlignment="true" applyProtection="true">
      <alignment horizontal="general" vertical="center" textRotation="0" wrapText="false" indent="0" shrinkToFit="false"/>
      <protection locked="false" hidden="false"/>
    </xf>
    <xf numFmtId="164" fontId="26" fillId="28" borderId="0" xfId="0" applyFont="true" applyBorder="false" applyAlignment="true" applyProtection="false">
      <alignment horizontal="general" vertical="center" textRotation="0" wrapText="false" indent="0" shrinkToFit="false"/>
      <protection locked="true" hidden="false"/>
    </xf>
    <xf numFmtId="164" fontId="0" fillId="28" borderId="0" xfId="0" applyFont="false" applyBorder="false" applyAlignment="true" applyProtection="true">
      <alignment horizontal="general" vertical="center" textRotation="0" wrapText="false" indent="0" shrinkToFit="false"/>
      <protection locked="false" hidden="false"/>
    </xf>
    <xf numFmtId="164" fontId="101" fillId="38" borderId="3" xfId="0" applyFont="true" applyBorder="true" applyAlignment="true" applyProtection="true">
      <alignment horizontal="right" vertical="center" textRotation="0" wrapText="false" indent="0" shrinkToFit="false"/>
      <protection locked="true" hidden="false"/>
    </xf>
    <xf numFmtId="164" fontId="18" fillId="38" borderId="3" xfId="0" applyFont="true" applyBorder="true" applyAlignment="true" applyProtection="true">
      <alignment horizontal="center" vertical="center" textRotation="0" wrapText="false" indent="0" shrinkToFit="false"/>
      <protection locked="true" hidden="false"/>
    </xf>
    <xf numFmtId="164" fontId="18" fillId="38" borderId="3" xfId="0" applyFont="true" applyBorder="true" applyAlignment="true" applyProtection="true">
      <alignment horizontal="right" vertical="center" textRotation="0" wrapText="false" indent="0" shrinkToFit="false"/>
      <protection locked="true" hidden="false"/>
    </xf>
    <xf numFmtId="170" fontId="0" fillId="38" borderId="3" xfId="0" applyFont="false" applyBorder="true" applyAlignment="true" applyProtection="true">
      <alignment horizontal="center" vertical="center" textRotation="0" wrapText="false" indent="0" shrinkToFit="false"/>
      <protection locked="false" hidden="false"/>
    </xf>
    <xf numFmtId="164" fontId="0" fillId="39" borderId="3" xfId="0" applyFont="false" applyBorder="true" applyAlignment="true" applyProtection="true">
      <alignment horizontal="general" vertical="center" textRotation="0" wrapText="false" indent="0" shrinkToFit="false"/>
      <protection locked="true" hidden="false"/>
    </xf>
    <xf numFmtId="164" fontId="18" fillId="39" borderId="3" xfId="0" applyFont="true" applyBorder="true" applyAlignment="true" applyProtection="true">
      <alignment horizontal="center" vertical="center" textRotation="0" wrapText="false" indent="0" shrinkToFit="false"/>
      <protection locked="true" hidden="false"/>
    </xf>
    <xf numFmtId="164" fontId="101" fillId="39" borderId="3" xfId="0" applyFont="true" applyBorder="true" applyAlignment="true" applyProtection="true">
      <alignment horizontal="right" vertical="center" textRotation="0" wrapText="false" indent="0" shrinkToFit="false"/>
      <protection locked="true" hidden="false"/>
    </xf>
    <xf numFmtId="170" fontId="0" fillId="39" borderId="3" xfId="19" applyFont="true" applyBorder="true" applyAlignment="true" applyProtection="true">
      <alignment horizontal="center" vertical="center" textRotation="0" wrapText="false" indent="0" shrinkToFit="false"/>
      <protection locked="false" hidden="false"/>
    </xf>
    <xf numFmtId="170" fontId="18" fillId="39" borderId="3" xfId="19" applyFont="true" applyBorder="true" applyAlignment="true" applyProtection="true">
      <alignment horizontal="center" vertical="center" textRotation="0" wrapText="false" indent="0" shrinkToFit="false"/>
      <protection locked="false" hidden="false"/>
    </xf>
    <xf numFmtId="170" fontId="0" fillId="35" borderId="0" xfId="0" applyFont="false" applyBorder="false" applyAlignment="true" applyProtection="false">
      <alignment horizontal="general" vertical="center" textRotation="0" wrapText="false" indent="0" shrinkToFit="false"/>
      <protection locked="true" hidden="false"/>
    </xf>
    <xf numFmtId="164" fontId="95" fillId="28" borderId="0" xfId="0" applyFont="true" applyBorder="false" applyAlignment="true" applyProtection="true">
      <alignment horizontal="general" vertical="center" textRotation="0" wrapText="false" indent="0" shrinkToFit="false"/>
      <protection locked="false" hidden="false"/>
    </xf>
    <xf numFmtId="164" fontId="175" fillId="28" borderId="0" xfId="0" applyFont="true" applyBorder="false" applyAlignment="true" applyProtection="false">
      <alignment horizontal="center" vertical="center" textRotation="0" wrapText="true" indent="0" shrinkToFit="false"/>
      <protection locked="true" hidden="false"/>
    </xf>
    <xf numFmtId="164" fontId="18" fillId="28" borderId="0" xfId="0" applyFont="true" applyBorder="true" applyAlignment="true" applyProtection="true">
      <alignment horizontal="general" vertical="center" textRotation="0" wrapText="false" indent="0" shrinkToFit="false"/>
      <protection locked="false" hidden="false"/>
    </xf>
    <xf numFmtId="164" fontId="0" fillId="28" borderId="0" xfId="0" applyFont="false" applyBorder="false" applyAlignment="false" applyProtection="false">
      <alignment horizontal="general" vertical="bottom" textRotation="0" wrapText="false" indent="0" shrinkToFit="false"/>
      <protection locked="true" hidden="false"/>
    </xf>
    <xf numFmtId="170" fontId="18" fillId="28" borderId="0" xfId="0" applyFont="true" applyBorder="false" applyAlignment="true" applyProtection="false">
      <alignment horizontal="general" vertical="center" textRotation="0" wrapText="false" indent="0" shrinkToFit="false"/>
      <protection locked="true" hidden="false"/>
    </xf>
    <xf numFmtId="164" fontId="0" fillId="28" borderId="0" xfId="0" applyFont="false" applyBorder="true" applyAlignment="true" applyProtection="true">
      <alignment horizontal="general" vertical="bottom" textRotation="0" wrapText="false" indent="0" shrinkToFit="false"/>
      <protection locked="false" hidden="false"/>
    </xf>
    <xf numFmtId="164" fontId="0" fillId="39" borderId="3" xfId="0" applyFont="false" applyBorder="true" applyAlignment="true" applyProtection="true">
      <alignment horizontal="general" vertical="bottom" textRotation="0" wrapText="false" indent="0" shrinkToFit="false"/>
      <protection locked="true" hidden="false"/>
    </xf>
    <xf numFmtId="164" fontId="18" fillId="39" borderId="63" xfId="0" applyFont="true" applyBorder="true" applyAlignment="true" applyProtection="true">
      <alignment horizontal="center" vertical="center" textRotation="0" wrapText="false" indent="0" shrinkToFit="false"/>
      <protection locked="false" hidden="false"/>
    </xf>
    <xf numFmtId="164" fontId="18" fillId="39" borderId="62" xfId="0" applyFont="true" applyBorder="true" applyAlignment="true" applyProtection="true">
      <alignment horizontal="center" vertical="center" textRotation="0" wrapText="false" indent="0" shrinkToFit="false"/>
      <protection locked="false" hidden="false"/>
    </xf>
    <xf numFmtId="164" fontId="0" fillId="28" borderId="0" xfId="0" applyFont="false" applyBorder="false" applyAlignment="false" applyProtection="true">
      <alignment horizontal="general" vertical="bottom" textRotation="0" wrapText="false" indent="0" shrinkToFit="false"/>
      <protection locked="false" hidden="false"/>
    </xf>
    <xf numFmtId="164" fontId="16" fillId="28" borderId="0" xfId="0" applyFont="true" applyBorder="true" applyAlignment="true" applyProtection="true">
      <alignment horizontal="right" vertical="center" textRotation="0" wrapText="true" indent="0" shrinkToFit="false"/>
      <protection locked="false" hidden="false"/>
    </xf>
    <xf numFmtId="164" fontId="16" fillId="39" borderId="3" xfId="0" applyFont="true" applyBorder="true" applyAlignment="true" applyProtection="true">
      <alignment horizontal="right" vertical="center" textRotation="0" wrapText="true" indent="0" shrinkToFit="false"/>
      <protection locked="true" hidden="false"/>
    </xf>
    <xf numFmtId="164" fontId="101" fillId="39" borderId="63" xfId="0" applyFont="true" applyBorder="true" applyAlignment="true" applyProtection="true">
      <alignment horizontal="center" vertical="center" textRotation="0" wrapText="false" indent="0" shrinkToFit="false"/>
      <protection locked="false" hidden="false"/>
    </xf>
    <xf numFmtId="164" fontId="101" fillId="39" borderId="62" xfId="0" applyFont="true" applyBorder="true" applyAlignment="true" applyProtection="true">
      <alignment horizontal="center" vertical="center" textRotation="0" wrapText="false" indent="0" shrinkToFit="false"/>
      <protection locked="false" hidden="false"/>
    </xf>
    <xf numFmtId="170" fontId="101" fillId="39" borderId="63" xfId="19" applyFont="true" applyBorder="true" applyAlignment="true" applyProtection="true">
      <alignment horizontal="center" vertical="center" textRotation="0" wrapText="false" indent="0" shrinkToFit="false"/>
      <protection locked="false" hidden="false"/>
    </xf>
    <xf numFmtId="170" fontId="101" fillId="39" borderId="62" xfId="19" applyFont="true" applyBorder="true" applyAlignment="true" applyProtection="true">
      <alignment horizontal="center" vertical="center" textRotation="0" wrapText="false" indent="0" shrinkToFit="false"/>
      <protection locked="false" hidden="false"/>
    </xf>
    <xf numFmtId="164" fontId="42" fillId="28" borderId="0" xfId="55" applyFont="true" applyBorder="true" applyAlignment="true" applyProtection="true">
      <alignment horizontal="left" vertical="top" textRotation="0" wrapText="false" indent="0" shrinkToFit="false"/>
      <protection locked="true" hidden="false"/>
    </xf>
    <xf numFmtId="164" fontId="16" fillId="28" borderId="0" xfId="0" applyFont="true" applyBorder="false" applyAlignment="true" applyProtection="true">
      <alignment horizontal="right" vertical="center" textRotation="0" wrapText="true" indent="0" shrinkToFit="false"/>
      <protection locked="true" hidden="false"/>
    </xf>
    <xf numFmtId="164" fontId="0" fillId="28" borderId="0" xfId="0" applyFont="false" applyBorder="false" applyAlignment="false" applyProtection="true">
      <alignment horizontal="general" vertical="bottom" textRotation="0" wrapText="false" indent="0" shrinkToFit="false"/>
      <protection locked="true" hidden="false"/>
    </xf>
    <xf numFmtId="170" fontId="101" fillId="28" borderId="0" xfId="19" applyFont="true" applyBorder="true" applyAlignment="true" applyProtection="true">
      <alignment horizontal="center" vertical="center" textRotation="0" wrapText="false" indent="0" shrinkToFit="false"/>
      <protection locked="false" hidden="false"/>
    </xf>
    <xf numFmtId="164" fontId="16" fillId="28" borderId="0" xfId="0" applyFont="true" applyBorder="false" applyAlignment="true" applyProtection="true">
      <alignment horizontal="right" vertical="center" textRotation="0" wrapText="true" indent="0" shrinkToFit="false"/>
      <protection locked="false" hidden="false"/>
    </xf>
    <xf numFmtId="164" fontId="101" fillId="28" borderId="0" xfId="0" applyFont="true" applyBorder="false" applyAlignment="true" applyProtection="true">
      <alignment horizontal="general" vertical="center" textRotation="0" wrapText="false" indent="0" shrinkToFit="false"/>
      <protection locked="false" hidden="false"/>
    </xf>
    <xf numFmtId="164" fontId="18" fillId="28" borderId="0" xfId="0" applyFont="true" applyBorder="true" applyAlignment="true" applyProtection="false">
      <alignment horizontal="right" vertical="center" textRotation="0" wrapText="false" indent="0" shrinkToFit="false"/>
      <protection locked="true" hidden="false"/>
    </xf>
    <xf numFmtId="164" fontId="18" fillId="28" borderId="0" xfId="0" applyFont="true" applyBorder="true" applyAlignment="true" applyProtection="false">
      <alignment horizontal="center" vertical="center" textRotation="0" wrapText="false" indent="0" shrinkToFit="false"/>
      <protection locked="true" hidden="false"/>
    </xf>
    <xf numFmtId="170" fontId="18" fillId="28" borderId="0" xfId="19" applyFont="true" applyBorder="true" applyAlignment="true" applyProtection="true">
      <alignment horizontal="center" vertical="center" textRotation="0" wrapText="false" indent="0" shrinkToFit="false"/>
      <protection locked="false" hidden="false"/>
    </xf>
    <xf numFmtId="164" fontId="18" fillId="28" borderId="0" xfId="0" applyFont="true" applyBorder="true" applyAlignment="true" applyProtection="false">
      <alignment horizontal="general" vertical="center" textRotation="0" wrapText="false" indent="0" shrinkToFit="false"/>
      <protection locked="true" hidden="false"/>
    </xf>
    <xf numFmtId="164" fontId="0" fillId="33" borderId="0" xfId="0" applyFont="false" applyBorder="false" applyAlignment="true" applyProtection="false">
      <alignment horizontal="general" vertical="center" textRotation="0" wrapText="false" indent="0" shrinkToFit="false"/>
      <protection locked="true" hidden="false"/>
    </xf>
    <xf numFmtId="164" fontId="68" fillId="31" borderId="0" xfId="0" applyFont="true" applyBorder="false" applyAlignment="true" applyProtection="false">
      <alignment horizontal="general" vertical="center" textRotation="0" wrapText="false" indent="0" shrinkToFit="false"/>
      <protection locked="true" hidden="false"/>
    </xf>
    <xf numFmtId="164" fontId="81" fillId="31" borderId="0" xfId="0" applyFont="true" applyBorder="false" applyAlignment="true" applyProtection="false">
      <alignment horizontal="general" vertical="center" textRotation="0" wrapText="false" indent="0" shrinkToFit="false"/>
      <protection locked="true" hidden="false"/>
    </xf>
    <xf numFmtId="164" fontId="36" fillId="31" borderId="0" xfId="0" applyFont="true" applyBorder="false" applyAlignment="true" applyProtection="false">
      <alignment horizontal="general" vertical="center" textRotation="0" wrapText="false" indent="0" shrinkToFit="false"/>
      <protection locked="true" hidden="false"/>
    </xf>
    <xf numFmtId="164" fontId="42" fillId="35" borderId="0" xfId="55" applyFont="true" applyBorder="true" applyAlignment="true" applyProtection="true">
      <alignment horizontal="left" vertical="top" textRotation="0" wrapText="false" indent="0" shrinkToFit="false"/>
      <protection locked="false" hidden="false"/>
    </xf>
    <xf numFmtId="164" fontId="18" fillId="39" borderId="3" xfId="0" applyFont="true" applyBorder="true" applyAlignment="true" applyProtection="true">
      <alignment horizontal="center" vertical="bottom" textRotation="0" wrapText="false" indent="0" shrinkToFit="false"/>
      <protection locked="false" hidden="false"/>
    </xf>
    <xf numFmtId="164" fontId="18" fillId="39" borderId="3" xfId="0" applyFont="true" applyBorder="true" applyAlignment="true" applyProtection="true">
      <alignment horizontal="general" vertical="bottom" textRotation="0" wrapText="false" indent="0" shrinkToFit="false"/>
      <protection locked="false" hidden="false"/>
    </xf>
    <xf numFmtId="167" fontId="18" fillId="39" borderId="3" xfId="0" applyFont="true" applyBorder="true" applyAlignment="true" applyProtection="true">
      <alignment horizontal="center" vertical="center" textRotation="0" wrapText="false" indent="0" shrinkToFit="false"/>
      <protection locked="false" hidden="false"/>
    </xf>
    <xf numFmtId="164" fontId="101" fillId="35" borderId="0" xfId="0" applyFont="true" applyBorder="false" applyAlignment="true" applyProtection="true">
      <alignment horizontal="general" vertical="center" textRotation="0" wrapText="false" indent="0" shrinkToFit="false"/>
      <protection locked="false" hidden="false"/>
    </xf>
    <xf numFmtId="175" fontId="18" fillId="39" borderId="3" xfId="0" applyFont="true" applyBorder="true" applyAlignment="true" applyProtection="true">
      <alignment horizontal="center" vertical="center" textRotation="0" wrapText="false" indent="0" shrinkToFit="false"/>
      <protection locked="false" hidden="false"/>
    </xf>
    <xf numFmtId="164" fontId="0" fillId="35" borderId="0" xfId="0" applyFont="false" applyBorder="true" applyAlignment="true" applyProtection="false">
      <alignment horizontal="general" vertical="center" textRotation="0" wrapText="false" indent="0" shrinkToFit="false"/>
      <protection locked="true" hidden="false"/>
    </xf>
    <xf numFmtId="164" fontId="26" fillId="28" borderId="0" xfId="0" applyFont="true" applyBorder="true" applyAlignment="true" applyProtection="false">
      <alignment horizontal="general" vertical="center" textRotation="0" wrapText="false" indent="0" shrinkToFit="false"/>
      <protection locked="true" hidden="false"/>
    </xf>
    <xf numFmtId="164" fontId="26" fillId="28" borderId="0" xfId="0" applyFont="true" applyBorder="false" applyAlignment="true" applyProtection="true">
      <alignment horizontal="general" vertical="center" textRotation="0" wrapText="false" indent="0" shrinkToFit="false"/>
      <protection locked="false" hidden="false"/>
    </xf>
    <xf numFmtId="164" fontId="18" fillId="39" borderId="3" xfId="0" applyFont="true" applyBorder="true" applyAlignment="true" applyProtection="true">
      <alignment horizontal="center" vertical="center" textRotation="0" wrapText="true" indent="0" shrinkToFit="false"/>
      <protection locked="false" hidden="false"/>
    </xf>
    <xf numFmtId="164" fontId="101" fillId="39" borderId="3" xfId="0" applyFont="true" applyBorder="true" applyAlignment="true" applyProtection="true">
      <alignment horizontal="center" vertical="center" textRotation="0" wrapText="true" indent="0" shrinkToFit="false"/>
      <protection locked="false" hidden="false"/>
    </xf>
    <xf numFmtId="164" fontId="177" fillId="28" borderId="0" xfId="0" applyFont="true" applyBorder="true" applyAlignment="true" applyProtection="true">
      <alignment horizontal="center" vertical="center" textRotation="0" wrapText="true" indent="0" shrinkToFit="false"/>
      <protection locked="false" hidden="false"/>
    </xf>
    <xf numFmtId="164" fontId="26" fillId="28" borderId="0" xfId="0" applyFont="true" applyBorder="true" applyAlignment="true" applyProtection="true">
      <alignment horizontal="center" vertical="center" textRotation="0" wrapText="true" indent="0" shrinkToFit="false"/>
      <protection locked="false" hidden="false"/>
    </xf>
    <xf numFmtId="164" fontId="49" fillId="28" borderId="0" xfId="0" applyFont="true" applyBorder="true" applyAlignment="true" applyProtection="true">
      <alignment horizontal="center" vertical="center" textRotation="0" wrapText="true" indent="0" shrinkToFit="false"/>
      <protection locked="false" hidden="false"/>
    </xf>
    <xf numFmtId="164" fontId="46" fillId="28" borderId="0" xfId="0" applyFont="true" applyBorder="true" applyAlignment="true" applyProtection="true">
      <alignment horizontal="general" vertical="center" textRotation="0" wrapText="false" indent="0" shrinkToFit="false"/>
      <protection locked="false" hidden="false"/>
    </xf>
    <xf numFmtId="170" fontId="18" fillId="39" borderId="3" xfId="0" applyFont="true" applyBorder="true" applyAlignment="true" applyProtection="true">
      <alignment horizontal="center" vertical="center" textRotation="0" wrapText="false" indent="0" shrinkToFit="false"/>
      <protection locked="false" hidden="false"/>
    </xf>
    <xf numFmtId="164" fontId="0" fillId="28" borderId="0" xfId="0" applyFont="false" applyBorder="true" applyAlignment="true" applyProtection="true">
      <alignment horizontal="general" vertical="center" textRotation="0" wrapText="false" indent="0" shrinkToFit="false"/>
      <protection locked="false" hidden="false"/>
    </xf>
    <xf numFmtId="164" fontId="18" fillId="28" borderId="0" xfId="0" applyFont="true" applyBorder="true" applyAlignment="true" applyProtection="true">
      <alignment horizontal="center" vertical="center" textRotation="0" wrapText="false" indent="0" shrinkToFit="false"/>
      <protection locked="false" hidden="false"/>
    </xf>
    <xf numFmtId="164" fontId="18" fillId="28" borderId="0" xfId="0" applyFont="true" applyBorder="true" applyAlignment="true" applyProtection="true">
      <alignment horizontal="right" vertical="center" textRotation="0" wrapText="false" indent="0" shrinkToFit="false"/>
      <protection locked="false" hidden="false"/>
    </xf>
    <xf numFmtId="164" fontId="178" fillId="28" borderId="0" xfId="0" applyFont="true" applyBorder="true" applyAlignment="true" applyProtection="true">
      <alignment horizontal="center" vertical="center" textRotation="0" wrapText="false" indent="0" shrinkToFit="false"/>
      <protection locked="false" hidden="false"/>
    </xf>
    <xf numFmtId="164" fontId="179" fillId="28" borderId="0" xfId="0" applyFont="true" applyBorder="true" applyAlignment="true" applyProtection="true">
      <alignment horizontal="general" vertical="center" textRotation="0" wrapText="false" indent="0" shrinkToFit="false"/>
      <protection locked="false" hidden="false"/>
    </xf>
    <xf numFmtId="175" fontId="179" fillId="28" borderId="0" xfId="0" applyFont="true" applyBorder="true" applyAlignment="true" applyProtection="true">
      <alignment horizontal="center" vertical="center" textRotation="0" wrapText="false" indent="0" shrinkToFit="false"/>
      <protection locked="false" hidden="false"/>
    </xf>
    <xf numFmtId="164" fontId="179" fillId="28" borderId="0" xfId="0" applyFont="true" applyBorder="true" applyAlignment="true" applyProtection="true">
      <alignment horizontal="center" vertical="center" textRotation="0" wrapText="false" indent="0" shrinkToFit="false"/>
      <protection locked="false" hidden="false"/>
    </xf>
    <xf numFmtId="169" fontId="179" fillId="28" borderId="0" xfId="0" applyFont="true" applyBorder="true" applyAlignment="true" applyProtection="true">
      <alignment horizontal="center" vertical="center" textRotation="0" wrapText="false" indent="0" shrinkToFit="false"/>
      <protection locked="false" hidden="false"/>
    </xf>
    <xf numFmtId="170" fontId="179" fillId="28" borderId="0" xfId="0" applyFont="true" applyBorder="true" applyAlignment="true" applyProtection="true">
      <alignment horizontal="center" vertical="center" textRotation="0" wrapText="false" indent="0" shrinkToFit="false"/>
      <protection locked="false" hidden="false"/>
    </xf>
    <xf numFmtId="170" fontId="179" fillId="28" borderId="0" xfId="19" applyFont="true" applyBorder="true" applyAlignment="true" applyProtection="true">
      <alignment horizontal="center" vertical="center" textRotation="0" wrapText="false" indent="0" shrinkToFit="false"/>
      <protection locked="false" hidden="false"/>
    </xf>
    <xf numFmtId="164" fontId="179" fillId="28" borderId="0" xfId="0" applyFont="true" applyBorder="true" applyAlignment="true" applyProtection="true">
      <alignment horizontal="right" vertical="center" textRotation="0" wrapText="false" indent="0" shrinkToFit="false"/>
      <protection locked="false" hidden="false"/>
    </xf>
    <xf numFmtId="164" fontId="180" fillId="28" borderId="0" xfId="0" applyFont="true" applyBorder="true" applyAlignment="true" applyProtection="true">
      <alignment horizontal="left" vertical="center" textRotation="0" wrapText="false" indent="0" shrinkToFit="false"/>
      <protection locked="false" hidden="false"/>
    </xf>
    <xf numFmtId="166" fontId="179" fillId="28" borderId="0" xfId="0" applyFont="true" applyBorder="true" applyAlignment="true" applyProtection="true">
      <alignment horizontal="center" vertical="center" textRotation="0" wrapText="false" indent="0" shrinkToFit="false"/>
      <protection locked="false" hidden="false"/>
    </xf>
    <xf numFmtId="164" fontId="181" fillId="28" borderId="0" xfId="0" applyFont="true" applyBorder="true" applyAlignment="true" applyProtection="false">
      <alignment horizontal="center" vertical="top" textRotation="0" wrapText="true" indent="0" shrinkToFit="false"/>
      <protection locked="true" hidden="false"/>
    </xf>
    <xf numFmtId="164" fontId="181" fillId="28" borderId="0" xfId="0" applyFont="true" applyBorder="false" applyAlignment="true" applyProtection="false">
      <alignment horizontal="general" vertical="center" textRotation="0" wrapText="true" indent="0" shrinkToFit="false"/>
      <protection locked="true" hidden="false"/>
    </xf>
    <xf numFmtId="164" fontId="67" fillId="28" borderId="0" xfId="0" applyFont="true" applyBorder="false" applyAlignment="true" applyProtection="false">
      <alignment horizontal="general" vertical="center" textRotation="0" wrapText="false" indent="0" shrinkToFit="false"/>
      <protection locked="true" hidden="false"/>
    </xf>
    <xf numFmtId="164" fontId="67" fillId="28" borderId="0" xfId="0" applyFont="true" applyBorder="false" applyAlignment="true" applyProtection="true">
      <alignment horizontal="general" vertical="center" textRotation="0" wrapText="false" indent="0" shrinkToFit="false"/>
      <protection locked="false" hidden="false"/>
    </xf>
    <xf numFmtId="164" fontId="181" fillId="28" borderId="0" xfId="0" applyFont="true" applyBorder="false" applyAlignment="true" applyProtection="false">
      <alignment horizontal="center" vertical="top" textRotation="0" wrapText="true" indent="0" shrinkToFit="false"/>
      <protection locked="true" hidden="false"/>
    </xf>
    <xf numFmtId="164" fontId="0" fillId="35" borderId="0" xfId="0" applyFont="false" applyBorder="false" applyAlignment="true" applyProtection="false">
      <alignment horizontal="center" vertical="center" textRotation="0" wrapText="false" indent="0" shrinkToFit="false"/>
      <protection locked="true" hidden="false"/>
    </xf>
    <xf numFmtId="164" fontId="26" fillId="39" borderId="3" xfId="0" applyFont="true" applyBorder="true" applyAlignment="true" applyProtection="false">
      <alignment horizontal="right" vertical="center" textRotation="0" wrapText="false" indent="0" shrinkToFit="false"/>
      <protection locked="true" hidden="false"/>
    </xf>
    <xf numFmtId="167" fontId="101" fillId="39" borderId="3" xfId="0" applyFont="true" applyBorder="true" applyAlignment="true" applyProtection="false">
      <alignment horizontal="center" vertical="center" textRotation="0" wrapText="false" indent="0" shrinkToFit="false"/>
      <protection locked="true" hidden="false"/>
    </xf>
    <xf numFmtId="167" fontId="18" fillId="39" borderId="3" xfId="0" applyFont="true" applyBorder="true" applyAlignment="true" applyProtection="false">
      <alignment horizontal="center" vertical="center" textRotation="0" wrapText="false" indent="0" shrinkToFit="false"/>
      <protection locked="true" hidden="false"/>
    </xf>
    <xf numFmtId="164" fontId="18" fillId="39" borderId="3" xfId="0" applyFont="true" applyBorder="true" applyAlignment="true" applyProtection="false">
      <alignment horizontal="right" vertical="center" textRotation="0" wrapText="false" indent="0" shrinkToFit="false"/>
      <protection locked="true" hidden="false"/>
    </xf>
    <xf numFmtId="170" fontId="101" fillId="39" borderId="3" xfId="0" applyFont="true" applyBorder="true" applyAlignment="true" applyProtection="false">
      <alignment horizontal="center" vertical="center" textRotation="0" wrapText="false" indent="0" shrinkToFit="false"/>
      <protection locked="true" hidden="false"/>
    </xf>
    <xf numFmtId="170" fontId="18" fillId="39" borderId="3" xfId="0" applyFont="true" applyBorder="true" applyAlignment="true" applyProtection="false">
      <alignment horizontal="center" vertical="center" textRotation="0" wrapText="false" indent="0" shrinkToFit="false"/>
      <protection locked="true" hidden="false"/>
    </xf>
    <xf numFmtId="164" fontId="154" fillId="35" borderId="0" xfId="0" applyFont="true" applyBorder="false" applyAlignment="true" applyProtection="false">
      <alignment horizontal="right" vertical="center" textRotation="0" wrapText="false" indent="0" shrinkToFit="false"/>
      <protection locked="true" hidden="false"/>
    </xf>
    <xf numFmtId="175" fontId="0" fillId="35" borderId="0" xfId="0" applyFont="false" applyBorder="false" applyAlignment="true" applyProtection="false">
      <alignment horizontal="general" vertical="center" textRotation="0" wrapText="false" indent="0" shrinkToFit="false"/>
      <protection locked="true" hidden="false"/>
    </xf>
    <xf numFmtId="164" fontId="36" fillId="28" borderId="0" xfId="0" applyFont="true" applyBorder="true" applyAlignment="true" applyProtection="false">
      <alignment horizontal="center" vertical="center" textRotation="0" wrapText="false" indent="0" shrinkToFit="false"/>
      <protection locked="true" hidden="false"/>
    </xf>
    <xf numFmtId="164" fontId="0" fillId="28" borderId="0" xfId="0" applyFont="false" applyBorder="true" applyAlignment="true" applyProtection="false">
      <alignment horizontal="center" vertical="center" textRotation="0" wrapText="false" indent="0" shrinkToFit="false"/>
      <protection locked="true" hidden="false"/>
    </xf>
    <xf numFmtId="175" fontId="0" fillId="28" borderId="0" xfId="0" applyFont="false" applyBorder="true" applyAlignment="true" applyProtection="false">
      <alignment horizontal="center" vertical="center" textRotation="0" wrapText="false" indent="0" shrinkToFit="false"/>
      <protection locked="true" hidden="false"/>
    </xf>
    <xf numFmtId="175" fontId="36" fillId="28" borderId="0" xfId="0" applyFont="true" applyBorder="true" applyAlignment="true" applyProtection="false">
      <alignment horizontal="center" vertical="center" textRotation="0" wrapText="false" indent="0" shrinkToFit="false"/>
      <protection locked="true" hidden="false"/>
    </xf>
    <xf numFmtId="164" fontId="26" fillId="39" borderId="3" xfId="0" applyFont="true" applyBorder="true" applyAlignment="true" applyProtection="true">
      <alignment horizontal="right" vertical="center" textRotation="0" wrapText="false" indent="0" shrinkToFit="false"/>
      <protection locked="false" hidden="false"/>
    </xf>
    <xf numFmtId="167" fontId="101" fillId="39" borderId="3" xfId="0" applyFont="true" applyBorder="true" applyAlignment="true" applyProtection="true">
      <alignment horizontal="center" vertical="center" textRotation="0" wrapText="false" indent="0" shrinkToFit="false"/>
      <protection locked="false" hidden="false"/>
    </xf>
    <xf numFmtId="164" fontId="18" fillId="39" borderId="3" xfId="0" applyFont="true" applyBorder="true" applyAlignment="true" applyProtection="true">
      <alignment horizontal="right" vertical="center" textRotation="0" wrapText="false" indent="0" shrinkToFit="false"/>
      <protection locked="true" hidden="false"/>
    </xf>
    <xf numFmtId="170" fontId="101" fillId="39" borderId="3" xfId="0" applyFont="true" applyBorder="true" applyAlignment="true" applyProtection="true">
      <alignment horizontal="center" vertical="center" textRotation="0" wrapText="false" indent="0" shrinkToFit="false"/>
      <protection locked="false" hidden="false"/>
    </xf>
    <xf numFmtId="164" fontId="175" fillId="28" borderId="0" xfId="0" applyFont="true" applyBorder="true" applyAlignment="true" applyProtection="false">
      <alignment horizontal="right" vertical="center" textRotation="0" wrapText="false" indent="0" shrinkToFit="false"/>
      <protection locked="true" hidden="false"/>
    </xf>
    <xf numFmtId="175" fontId="0" fillId="28" borderId="0" xfId="0" applyFont="false" applyBorder="true" applyAlignment="true" applyProtection="false">
      <alignment horizontal="general" vertical="center" textRotation="0" wrapText="false" indent="0" shrinkToFit="false"/>
      <protection locked="true" hidden="false"/>
    </xf>
    <xf numFmtId="164" fontId="182" fillId="35" borderId="0" xfId="0" applyFont="true" applyBorder="false" applyAlignment="true" applyProtection="false">
      <alignment horizontal="center" vertical="center" textRotation="0" wrapText="false" indent="0" shrinkToFit="false"/>
      <protection locked="true" hidden="false"/>
    </xf>
    <xf numFmtId="164" fontId="101" fillId="39" borderId="3" xfId="0" applyFont="true" applyBorder="true" applyAlignment="true" applyProtection="true">
      <alignment horizontal="general" vertical="center" textRotation="0" wrapText="false" indent="0" shrinkToFit="false"/>
      <protection locked="false" hidden="false"/>
    </xf>
    <xf numFmtId="164" fontId="181" fillId="35" borderId="0" xfId="0" applyFont="true" applyBorder="false" applyAlignment="true" applyProtection="false">
      <alignment horizontal="left" vertical="center" textRotation="0" wrapText="false" indent="0" shrinkToFit="false"/>
      <protection locked="true" hidden="false"/>
    </xf>
    <xf numFmtId="164" fontId="51" fillId="35" borderId="0" xfId="0" applyFont="true" applyBorder="false" applyAlignment="true" applyProtection="false">
      <alignment horizontal="general" vertical="center" textRotation="0" wrapText="false" indent="0" shrinkToFit="false"/>
      <protection locked="true" hidden="false"/>
    </xf>
    <xf numFmtId="167" fontId="183" fillId="28" borderId="0" xfId="0" applyFont="true" applyBorder="false" applyAlignment="true" applyProtection="false">
      <alignment horizontal="general" vertical="center" textRotation="0" wrapText="false" indent="0" shrinkToFit="false"/>
      <protection locked="true" hidden="false"/>
    </xf>
    <xf numFmtId="164" fontId="0" fillId="28" borderId="0" xfId="0" applyFont="false" applyBorder="true" applyAlignment="true" applyProtection="true">
      <alignment horizontal="right" vertical="center" textRotation="0" wrapText="false" indent="0" shrinkToFit="false"/>
      <protection locked="false" hidden="false"/>
    </xf>
    <xf numFmtId="164" fontId="0" fillId="28" borderId="0" xfId="0" applyFont="false" applyBorder="true" applyAlignment="true" applyProtection="true">
      <alignment horizontal="center" vertical="center" textRotation="0" wrapText="false" indent="0" shrinkToFit="false"/>
      <protection locked="false" hidden="false"/>
    </xf>
    <xf numFmtId="164" fontId="0" fillId="28" borderId="0" xfId="0" applyFont="true" applyBorder="true" applyAlignment="true" applyProtection="true">
      <alignment horizontal="general" vertical="center" textRotation="0" wrapText="false" indent="0" shrinkToFit="false"/>
      <protection locked="false" hidden="false"/>
    </xf>
    <xf numFmtId="175" fontId="55" fillId="28" borderId="0" xfId="0" applyFont="true" applyBorder="true" applyAlignment="true" applyProtection="true">
      <alignment horizontal="center" vertical="center" textRotation="0" wrapText="false" indent="0" shrinkToFit="false"/>
      <protection locked="false" hidden="false"/>
    </xf>
    <xf numFmtId="175" fontId="55" fillId="28" borderId="0" xfId="0" applyFont="true" applyBorder="true" applyAlignment="true" applyProtection="false">
      <alignment horizontal="center" vertical="center" textRotation="0" wrapText="false" indent="0" shrinkToFit="false"/>
      <protection locked="true" hidden="false"/>
    </xf>
    <xf numFmtId="164" fontId="184" fillId="28" borderId="0" xfId="0" applyFont="true" applyBorder="true" applyAlignment="true" applyProtection="true">
      <alignment horizontal="general" vertical="center" textRotation="0" wrapText="false" indent="0" shrinkToFit="false"/>
      <protection locked="false" hidden="false"/>
    </xf>
    <xf numFmtId="164" fontId="51" fillId="28" borderId="0" xfId="0" applyFont="true" applyBorder="true" applyAlignment="true" applyProtection="true">
      <alignment horizontal="right" vertical="center" textRotation="0" wrapText="false" indent="0" shrinkToFit="false"/>
      <protection locked="false" hidden="false"/>
    </xf>
    <xf numFmtId="175" fontId="184" fillId="28" borderId="0" xfId="0" applyFont="true" applyBorder="true" applyAlignment="true" applyProtection="true">
      <alignment horizontal="center" vertical="center" textRotation="0" wrapText="false" indent="0" shrinkToFit="false"/>
      <protection locked="false" hidden="false"/>
    </xf>
    <xf numFmtId="175" fontId="184" fillId="28" borderId="0" xfId="0" applyFont="true" applyBorder="true" applyAlignment="true" applyProtection="false">
      <alignment horizontal="center" vertical="center" textRotation="0" wrapText="false" indent="0" shrinkToFit="false"/>
      <protection locked="true" hidden="false"/>
    </xf>
    <xf numFmtId="170" fontId="184" fillId="28" borderId="0" xfId="0" applyFont="true" applyBorder="true" applyAlignment="true" applyProtection="false">
      <alignment horizontal="center" vertical="center" textRotation="0" wrapText="false" indent="0" shrinkToFit="false"/>
      <protection locked="true" hidden="false"/>
    </xf>
    <xf numFmtId="164" fontId="95" fillId="28" borderId="0" xfId="0" applyFont="true" applyBorder="false" applyAlignment="true" applyProtection="false">
      <alignment horizontal="general" vertical="center" textRotation="0" wrapText="false" indent="0" shrinkToFit="false"/>
      <protection locked="true" hidden="false"/>
    </xf>
    <xf numFmtId="165" fontId="0" fillId="33" borderId="3" xfId="0" applyFont="false" applyBorder="true" applyAlignment="true" applyProtection="true">
      <alignment horizontal="general" vertical="top" textRotation="0" wrapText="false" indent="0" shrinkToFit="false"/>
      <protection locked="false" hidden="false"/>
    </xf>
    <xf numFmtId="167" fontId="141" fillId="35" borderId="0" xfId="0" applyFont="true" applyBorder="false" applyAlignment="true" applyProtection="false">
      <alignment horizontal="general" vertical="center" textRotation="0" wrapText="false" indent="0" shrinkToFit="false"/>
      <protection locked="true" hidden="false"/>
    </xf>
    <xf numFmtId="164" fontId="26" fillId="33" borderId="0" xfId="0" applyFont="true" applyBorder="false" applyAlignment="true" applyProtection="true">
      <alignment horizontal="general" vertical="center" textRotation="0" wrapText="false" indent="0" shrinkToFit="false"/>
      <protection locked="false" hidden="false"/>
    </xf>
    <xf numFmtId="164" fontId="0" fillId="33" borderId="0" xfId="0" applyFont="false" applyBorder="false" applyAlignment="true" applyProtection="true">
      <alignment horizontal="general" vertical="center" textRotation="0" wrapText="false" indent="0" shrinkToFit="false"/>
      <protection locked="false" hidden="false"/>
    </xf>
    <xf numFmtId="164" fontId="0" fillId="33" borderId="0" xfId="0" applyFont="false" applyBorder="false" applyAlignment="false" applyProtection="true">
      <alignment horizontal="general" vertical="bottom" textRotation="0" wrapText="false" indent="0" shrinkToFit="false"/>
      <protection locked="false" hidden="false"/>
    </xf>
    <xf numFmtId="164" fontId="63" fillId="33" borderId="0" xfId="0" applyFont="true" applyBorder="false" applyAlignment="true" applyProtection="true">
      <alignment horizontal="general" vertical="center" textRotation="0" wrapText="false" indent="0" shrinkToFit="false"/>
      <protection locked="false" hidden="false"/>
    </xf>
    <xf numFmtId="164" fontId="18" fillId="33" borderId="0" xfId="0" applyFont="true" applyBorder="false" applyAlignment="true" applyProtection="true">
      <alignment horizontal="general" vertical="center" textRotation="0" wrapText="false" indent="0" shrinkToFit="false"/>
      <protection locked="false" hidden="false"/>
    </xf>
    <xf numFmtId="164" fontId="0" fillId="33" borderId="0" xfId="0" applyFont="false" applyBorder="false" applyAlignment="false" applyProtection="false">
      <alignment horizontal="general" vertical="bottom" textRotation="0" wrapText="false" indent="0" shrinkToFit="false"/>
      <protection locked="true" hidden="false"/>
    </xf>
    <xf numFmtId="164" fontId="18" fillId="19" borderId="0" xfId="56" applyFont="false" applyBorder="false" applyAlignment="false" applyProtection="false">
      <alignment horizontal="general" vertical="bottom" textRotation="0" wrapText="false" indent="0" shrinkToFit="false"/>
      <protection locked="true" hidden="false"/>
    </xf>
    <xf numFmtId="164" fontId="18" fillId="19" borderId="0" xfId="56" applyFont="false" applyBorder="false" applyAlignment="true" applyProtection="false">
      <alignment horizontal="general" vertical="center" textRotation="0" wrapText="false" indent="0" shrinkToFit="false"/>
      <protection locked="true" hidden="false"/>
    </xf>
    <xf numFmtId="164" fontId="27" fillId="53" borderId="0" xfId="55" applyFont="true" applyBorder="true" applyAlignment="true" applyProtection="true">
      <alignment horizontal="left" vertical="center" textRotation="0" wrapText="true" indent="0" shrinkToFit="false"/>
      <protection locked="true" hidden="false"/>
    </xf>
    <xf numFmtId="164" fontId="27" fillId="53" borderId="0" xfId="55" applyFont="true" applyBorder="true" applyAlignment="true" applyProtection="true">
      <alignment horizontal="general" vertical="center" textRotation="0" wrapText="true" indent="0" shrinkToFit="false"/>
      <protection locked="true" hidden="false"/>
    </xf>
    <xf numFmtId="164" fontId="33" fillId="53" borderId="0" xfId="20" applyFont="true" applyBorder="true" applyAlignment="true" applyProtection="false">
      <alignment horizontal="center" vertical="center" textRotation="0" wrapText="false" indent="0" shrinkToFit="false"/>
      <protection locked="true" hidden="false"/>
    </xf>
    <xf numFmtId="164" fontId="65" fillId="53" borderId="0" xfId="55" applyFont="true" applyBorder="true" applyAlignment="true" applyProtection="true">
      <alignment horizontal="general" vertical="bottom" textRotation="0" wrapText="false" indent="0" shrinkToFit="false"/>
      <protection locked="true" hidden="false"/>
    </xf>
    <xf numFmtId="164" fontId="26" fillId="19" borderId="0" xfId="56" applyFont="true" applyBorder="false" applyAlignment="false" applyProtection="false">
      <alignment horizontal="general" vertical="bottom" textRotation="0" wrapText="false" indent="0" shrinkToFit="false"/>
      <protection locked="true" hidden="false"/>
    </xf>
    <xf numFmtId="164" fontId="8" fillId="41" borderId="3" xfId="56" applyFont="true" applyBorder="true" applyAlignment="true" applyProtection="false">
      <alignment horizontal="center" vertical="center" textRotation="0" wrapText="true" indent="0" shrinkToFit="false"/>
      <protection locked="true" hidden="false"/>
    </xf>
    <xf numFmtId="164" fontId="8" fillId="41" borderId="3" xfId="56" applyFont="true" applyBorder="true" applyAlignment="true" applyProtection="false">
      <alignment horizontal="left" vertical="center" textRotation="0" wrapText="true" indent="0" shrinkToFit="false"/>
      <protection locked="true" hidden="false"/>
    </xf>
    <xf numFmtId="164" fontId="193" fillId="42" borderId="3" xfId="56" applyFont="true" applyBorder="true" applyAlignment="true" applyProtection="false">
      <alignment horizontal="center" vertical="center" textRotation="0" wrapText="true" indent="0" shrinkToFit="false"/>
      <protection locked="true" hidden="false"/>
    </xf>
    <xf numFmtId="164" fontId="193" fillId="42" borderId="3" xfId="56" applyFont="true" applyBorder="true" applyAlignment="true" applyProtection="false">
      <alignment horizontal="left" vertical="center" textRotation="0" wrapText="false" indent="0" shrinkToFit="false"/>
      <protection locked="true" hidden="false"/>
    </xf>
    <xf numFmtId="169" fontId="145" fillId="19" borderId="3" xfId="56" applyFont="true" applyBorder="true" applyAlignment="true" applyProtection="false">
      <alignment horizontal="center" vertical="center" textRotation="0" wrapText="false" indent="0" shrinkToFit="false"/>
      <protection locked="true" hidden="false"/>
    </xf>
    <xf numFmtId="170" fontId="145" fillId="19" borderId="3" xfId="56" applyFont="true" applyBorder="true" applyAlignment="true" applyProtection="false">
      <alignment horizontal="center" vertical="center" textRotation="0" wrapText="false" indent="0" shrinkToFit="false"/>
      <protection locked="true" hidden="false"/>
    </xf>
    <xf numFmtId="164" fontId="18" fillId="19" borderId="0" xfId="56" applyFont="true" applyBorder="false" applyAlignment="false" applyProtection="false">
      <alignment horizontal="general" vertical="bottom" textRotation="0" wrapText="false" indent="0" shrinkToFit="false"/>
      <protection locked="true" hidden="false"/>
    </xf>
    <xf numFmtId="164" fontId="197" fillId="19" borderId="0" xfId="56" applyFont="true" applyBorder="true" applyAlignment="true" applyProtection="false">
      <alignment horizontal="left" vertical="center" textRotation="0" wrapText="false" indent="0" shrinkToFit="false"/>
      <protection locked="true" hidden="false"/>
    </xf>
    <xf numFmtId="164" fontId="198" fillId="19" borderId="0" xfId="56" applyFont="true" applyBorder="true" applyAlignment="true" applyProtection="false">
      <alignment horizontal="left" vertical="center" textRotation="0" wrapText="true" indent="0" shrinkToFit="false"/>
      <protection locked="true" hidden="false"/>
    </xf>
    <xf numFmtId="164" fontId="36" fillId="19" borderId="0" xfId="56" applyFont="true" applyBorder="false" applyAlignment="false" applyProtection="false">
      <alignment horizontal="general" vertical="bottom" textRotation="0" wrapText="false" indent="0" shrinkToFit="false"/>
      <protection locked="true" hidden="false"/>
    </xf>
    <xf numFmtId="164" fontId="196" fillId="19" borderId="0" xfId="56" applyFont="true" applyBorder="false" applyAlignment="false" applyProtection="false">
      <alignment horizontal="general" vertical="bottom" textRotation="0" wrapText="false" indent="0" shrinkToFit="false"/>
      <protection locked="true" hidden="false"/>
    </xf>
    <xf numFmtId="164" fontId="18" fillId="19" borderId="0" xfId="56" applyFont="true" applyBorder="true" applyAlignment="true" applyProtection="false">
      <alignment horizontal="general" vertical="bottom" textRotation="0" wrapText="false" indent="0" shrinkToFit="false"/>
      <protection locked="true" hidden="false"/>
    </xf>
    <xf numFmtId="164" fontId="18" fillId="19" borderId="0" xfId="56" applyFont="true" applyBorder="false" applyAlignment="true" applyProtection="false">
      <alignment horizontal="general" vertical="top" textRotation="0" wrapText="false" indent="0" shrinkToFit="false"/>
      <protection locked="true" hidden="false"/>
    </xf>
    <xf numFmtId="164" fontId="18" fillId="19" borderId="0" xfId="56" applyFont="true" applyBorder="true" applyAlignment="true" applyProtection="false">
      <alignment horizontal="left" vertical="center" textRotation="0" wrapText="true" indent="0" shrinkToFit="false"/>
      <protection locked="true" hidden="false"/>
    </xf>
    <xf numFmtId="164" fontId="18" fillId="19" borderId="0" xfId="56" applyFont="true" applyBorder="false" applyAlignment="true" applyProtection="false">
      <alignment horizontal="general" vertical="bottom" textRotation="0" wrapText="true" indent="0" shrinkToFit="false"/>
      <protection locked="true" hidden="false"/>
    </xf>
    <xf numFmtId="164" fontId="0" fillId="53" borderId="0" xfId="0" applyFont="true" applyBorder="false" applyAlignment="false" applyProtection="false">
      <alignment horizontal="general" vertical="bottom" textRotation="0" wrapText="false" indent="0" shrinkToFit="false"/>
      <protection locked="true" hidden="false"/>
    </xf>
    <xf numFmtId="164" fontId="27" fillId="53" borderId="0" xfId="0" applyFont="true" applyBorder="true" applyAlignment="true" applyProtection="false">
      <alignment horizontal="left" vertical="center" textRotation="0" wrapText="false" indent="0" shrinkToFit="false"/>
      <protection locked="true" hidden="false"/>
    </xf>
    <xf numFmtId="164" fontId="33" fillId="53" borderId="0" xfId="20" applyFont="true" applyBorder="true" applyAlignment="true" applyProtection="true">
      <alignment horizontal="center" vertical="center" textRotation="0" wrapText="false" indent="0" shrinkToFit="false"/>
      <protection locked="false" hidden="false"/>
    </xf>
    <xf numFmtId="164" fontId="199" fillId="0" borderId="0" xfId="0" applyFont="true" applyBorder="false" applyAlignment="true" applyProtection="false">
      <alignment horizontal="general" vertical="center" textRotation="0" wrapText="false" indent="0" shrinkToFit="false"/>
      <protection locked="true" hidden="false"/>
    </xf>
    <xf numFmtId="164" fontId="0" fillId="19" borderId="0" xfId="0" applyFont="true" applyBorder="false" applyAlignment="false" applyProtection="false">
      <alignment horizontal="general" vertical="bottom" textRotation="0" wrapText="false" indent="0" shrinkToFit="false"/>
      <protection locked="true" hidden="false"/>
    </xf>
    <xf numFmtId="164" fontId="153" fillId="19" borderId="0" xfId="0" applyFont="true" applyBorder="true" applyAlignment="true" applyProtection="false">
      <alignment horizontal="left" vertical="center" textRotation="0" wrapText="false" indent="0" shrinkToFit="false"/>
      <protection locked="true" hidden="false"/>
    </xf>
    <xf numFmtId="164" fontId="0" fillId="19" borderId="0" xfId="0" applyFont="true" applyBorder="false" applyAlignment="true" applyProtection="false">
      <alignment horizontal="left" vertical="bottom" textRotation="0" wrapText="false" indent="0" shrinkToFit="false"/>
      <protection locked="true" hidden="false"/>
    </xf>
    <xf numFmtId="164" fontId="200" fillId="19" borderId="0" xfId="0" applyFont="true" applyBorder="true" applyAlignment="true" applyProtection="false">
      <alignment horizontal="left" vertical="center" textRotation="0" wrapText="true" indent="0" shrinkToFit="false"/>
      <protection locked="true" hidden="false"/>
    </xf>
    <xf numFmtId="164" fontId="110" fillId="19" borderId="0" xfId="0" applyFont="true" applyBorder="false" applyAlignment="true" applyProtection="false">
      <alignment horizontal="general" vertical="top" textRotation="0" wrapText="true" indent="0" shrinkToFit="false"/>
      <protection locked="true" hidden="false"/>
    </xf>
    <xf numFmtId="164" fontId="201" fillId="19" borderId="0" xfId="0" applyFont="true" applyBorder="true" applyAlignment="true" applyProtection="false">
      <alignment horizontal="center" vertical="center" textRotation="0" wrapText="true" indent="0" shrinkToFit="false"/>
      <protection locked="true" hidden="false"/>
    </xf>
    <xf numFmtId="164" fontId="68" fillId="41" borderId="3" xfId="0" applyFont="true" applyBorder="true" applyAlignment="true" applyProtection="false">
      <alignment horizontal="center" vertical="bottom" textRotation="0" wrapText="false" indent="0" shrinkToFit="false"/>
      <protection locked="true" hidden="false"/>
    </xf>
    <xf numFmtId="164" fontId="39" fillId="54" borderId="3" xfId="0" applyFont="true" applyBorder="true" applyAlignment="true" applyProtection="false">
      <alignment horizontal="center" vertical="center" textRotation="0" wrapText="true" indent="0" shrinkToFit="false"/>
      <protection locked="true" hidden="false"/>
    </xf>
    <xf numFmtId="166" fontId="127" fillId="54" borderId="3" xfId="19" applyFont="true" applyBorder="true" applyAlignment="true" applyProtection="true">
      <alignment horizontal="center" vertical="center" textRotation="0" wrapText="false" indent="0" shrinkToFit="false"/>
      <protection locked="true" hidden="false"/>
    </xf>
    <xf numFmtId="164" fontId="39" fillId="54" borderId="3" xfId="0" applyFont="true" applyBorder="true" applyAlignment="true" applyProtection="false">
      <alignment horizontal="center" vertical="center" textRotation="0" wrapText="false" indent="0" shrinkToFit="false"/>
      <protection locked="true" hidden="false"/>
    </xf>
    <xf numFmtId="164" fontId="39" fillId="55" borderId="3" xfId="0" applyFont="true" applyBorder="true" applyAlignment="true" applyProtection="false">
      <alignment horizontal="center" vertical="center" textRotation="0" wrapText="true" indent="0" shrinkToFit="false"/>
      <protection locked="true" hidden="false"/>
    </xf>
    <xf numFmtId="166" fontId="127" fillId="55" borderId="3" xfId="19" applyFont="true" applyBorder="true" applyAlignment="true" applyProtection="true">
      <alignment horizontal="center" vertical="center" textRotation="0" wrapText="false" indent="0" shrinkToFit="false"/>
      <protection locked="true" hidden="false"/>
    </xf>
    <xf numFmtId="164" fontId="39" fillId="55" borderId="3" xfId="0" applyFont="true" applyBorder="true" applyAlignment="true" applyProtection="false">
      <alignment horizontal="center" vertical="center" textRotation="0" wrapText="false" indent="0" shrinkToFit="false"/>
      <protection locked="true" hidden="false"/>
    </xf>
    <xf numFmtId="164" fontId="26" fillId="56" borderId="3" xfId="0" applyFont="true" applyBorder="true" applyAlignment="true" applyProtection="false">
      <alignment horizontal="center" vertical="center" textRotation="0" wrapText="true" indent="0" shrinkToFit="false"/>
      <protection locked="true" hidden="false"/>
    </xf>
    <xf numFmtId="166" fontId="101" fillId="56" borderId="3" xfId="19" applyFont="true" applyBorder="true" applyAlignment="true" applyProtection="true">
      <alignment horizontal="center" vertical="center" textRotation="0" wrapText="false" indent="0" shrinkToFit="false"/>
      <protection locked="true" hidden="false"/>
    </xf>
    <xf numFmtId="164" fontId="83" fillId="56" borderId="3" xfId="0" applyFont="true" applyBorder="true" applyAlignment="true" applyProtection="false">
      <alignment horizontal="center" vertical="center" textRotation="0" wrapText="false" indent="0" shrinkToFit="false"/>
      <protection locked="true" hidden="false"/>
    </xf>
    <xf numFmtId="164" fontId="26" fillId="57" borderId="3" xfId="0" applyFont="true" applyBorder="true" applyAlignment="true" applyProtection="false">
      <alignment horizontal="center" vertical="center" textRotation="0" wrapText="true" indent="0" shrinkToFit="false"/>
      <protection locked="true" hidden="false"/>
    </xf>
    <xf numFmtId="166" fontId="101" fillId="57" borderId="3" xfId="19" applyFont="true" applyBorder="true" applyAlignment="true" applyProtection="true">
      <alignment horizontal="center" vertical="center" textRotation="0" wrapText="false" indent="0" shrinkToFit="false"/>
      <protection locked="true" hidden="false"/>
    </xf>
    <xf numFmtId="164" fontId="83" fillId="57" borderId="3" xfId="0" applyFont="true" applyBorder="true" applyAlignment="true" applyProtection="false">
      <alignment horizontal="center" vertical="center" textRotation="0" wrapText="false" indent="0" shrinkToFit="false"/>
      <protection locked="true" hidden="false"/>
    </xf>
    <xf numFmtId="164" fontId="55" fillId="19" borderId="0" xfId="0" applyFont="true" applyBorder="true" applyAlignment="true" applyProtection="false">
      <alignment horizontal="center" vertical="center" textRotation="0" wrapText="false" indent="0" shrinkToFit="false"/>
      <protection locked="true" hidden="false"/>
    </xf>
    <xf numFmtId="164" fontId="68" fillId="41" borderId="64" xfId="0" applyFont="true" applyBorder="true" applyAlignment="true" applyProtection="false">
      <alignment horizontal="center" vertical="center" textRotation="0" wrapText="false" indent="0" shrinkToFit="false"/>
      <protection locked="true" hidden="false"/>
    </xf>
    <xf numFmtId="164" fontId="68" fillId="41" borderId="62" xfId="0" applyFont="true" applyBorder="true" applyAlignment="true" applyProtection="false">
      <alignment horizontal="center" vertical="center" textRotation="0" wrapText="false" indent="0" shrinkToFit="false"/>
      <protection locked="true" hidden="false"/>
    </xf>
    <xf numFmtId="164" fontId="93" fillId="41" borderId="62" xfId="0" applyFont="true" applyBorder="true" applyAlignment="true" applyProtection="true">
      <alignment horizontal="center" vertical="center" textRotation="0" wrapText="true" indent="0" shrinkToFit="false"/>
      <protection locked="false" hidden="false"/>
    </xf>
    <xf numFmtId="164" fontId="68" fillId="41" borderId="64" xfId="0" applyFont="true" applyBorder="true" applyAlignment="true" applyProtection="false">
      <alignment horizontal="center" vertical="center" textRotation="0" wrapText="true" indent="0" shrinkToFit="false"/>
      <protection locked="true" hidden="false"/>
    </xf>
    <xf numFmtId="164" fontId="93" fillId="41" borderId="62" xfId="0" applyFont="true" applyBorder="true" applyAlignment="true" applyProtection="true">
      <alignment horizontal="center" vertical="center" textRotation="0" wrapText="false" indent="0" shrinkToFit="false"/>
      <protection locked="false" hidden="false"/>
    </xf>
    <xf numFmtId="164" fontId="39" fillId="41" borderId="62" xfId="0" applyFont="true" applyBorder="true" applyAlignment="true" applyProtection="true">
      <alignment horizontal="center" vertical="top" textRotation="0" wrapText="true" indent="0" shrinkToFit="false"/>
      <protection locked="false" hidden="false"/>
    </xf>
    <xf numFmtId="164" fontId="202" fillId="42" borderId="65" xfId="0" applyFont="true" applyBorder="true" applyAlignment="true" applyProtection="true">
      <alignment horizontal="right" vertical="center" textRotation="0" wrapText="true" indent="0" shrinkToFit="false"/>
      <protection locked="false" hidden="false"/>
    </xf>
    <xf numFmtId="164" fontId="26" fillId="33" borderId="66" xfId="0" applyFont="true" applyBorder="true" applyAlignment="true" applyProtection="true">
      <alignment horizontal="center" vertical="center" textRotation="0" wrapText="false" indent="0" shrinkToFit="false"/>
      <protection locked="false" hidden="false"/>
    </xf>
    <xf numFmtId="167" fontId="26" fillId="0" borderId="67" xfId="0" applyFont="true" applyBorder="true" applyAlignment="true" applyProtection="true">
      <alignment horizontal="center" vertical="center" textRotation="0" wrapText="false" indent="0" shrinkToFit="false"/>
      <protection locked="false" hidden="false"/>
    </xf>
    <xf numFmtId="170" fontId="203" fillId="58" borderId="68" xfId="19" applyFont="true" applyBorder="true" applyAlignment="true" applyProtection="true">
      <alignment horizontal="center" vertical="center" textRotation="0" wrapText="true" indent="0" shrinkToFit="false"/>
      <protection locked="false" hidden="false"/>
    </xf>
    <xf numFmtId="164" fontId="18" fillId="33" borderId="62" xfId="0" applyFont="true" applyBorder="true" applyAlignment="true" applyProtection="true">
      <alignment horizontal="left" vertical="center" textRotation="0" wrapText="true" indent="0" shrinkToFit="false"/>
      <protection locked="false" hidden="false"/>
    </xf>
    <xf numFmtId="164" fontId="101" fillId="42" borderId="69" xfId="0" applyFont="true" applyBorder="true" applyAlignment="true" applyProtection="false">
      <alignment horizontal="right" vertical="center" textRotation="0" wrapText="true" indent="0" shrinkToFit="false"/>
      <protection locked="true" hidden="false"/>
    </xf>
    <xf numFmtId="164" fontId="26" fillId="33" borderId="70" xfId="0" applyFont="true" applyBorder="true" applyAlignment="true" applyProtection="true">
      <alignment horizontal="center" vertical="center" textRotation="0" wrapText="false" indent="0" shrinkToFit="false"/>
      <protection locked="false" hidden="false"/>
    </xf>
    <xf numFmtId="167" fontId="26" fillId="0" borderId="71" xfId="0" applyFont="true" applyBorder="true" applyAlignment="true" applyProtection="true">
      <alignment horizontal="center" vertical="center" textRotation="0" wrapText="false" indent="0" shrinkToFit="false"/>
      <protection locked="false" hidden="false"/>
    </xf>
    <xf numFmtId="164" fontId="18" fillId="42" borderId="69" xfId="0" applyFont="true" applyBorder="true" applyAlignment="true" applyProtection="false">
      <alignment horizontal="right" vertical="center" textRotation="0" wrapText="true" indent="0" shrinkToFit="false"/>
      <protection locked="true" hidden="false"/>
    </xf>
    <xf numFmtId="164" fontId="101" fillId="42" borderId="72" xfId="0" applyFont="true" applyBorder="true" applyAlignment="true" applyProtection="false">
      <alignment horizontal="right" vertical="center" textRotation="0" wrapText="true" indent="0" shrinkToFit="false"/>
      <protection locked="true" hidden="false"/>
    </xf>
    <xf numFmtId="164" fontId="26" fillId="33" borderId="73" xfId="0" applyFont="true" applyBorder="true" applyAlignment="true" applyProtection="true">
      <alignment horizontal="center" vertical="center" textRotation="0" wrapText="false" indent="0" shrinkToFit="false"/>
      <protection locked="false" hidden="false"/>
    </xf>
    <xf numFmtId="167" fontId="26" fillId="0" borderId="74" xfId="0" applyFont="true" applyBorder="true" applyAlignment="true" applyProtection="true">
      <alignment horizontal="center" vertical="center" textRotation="0" wrapText="false" indent="0" shrinkToFit="false"/>
      <protection locked="false" hidden="false"/>
    </xf>
    <xf numFmtId="167" fontId="204" fillId="19" borderId="0" xfId="0" applyFont="true" applyBorder="false" applyAlignment="true" applyProtection="false">
      <alignment horizontal="right" vertical="bottom" textRotation="0" wrapText="false" indent="0" shrinkToFit="false"/>
      <protection locked="true" hidden="false"/>
    </xf>
    <xf numFmtId="164" fontId="101" fillId="42" borderId="65" xfId="0" applyFont="true" applyBorder="true" applyAlignment="true" applyProtection="true">
      <alignment horizontal="right" vertical="center" textRotation="0" wrapText="true" indent="0" shrinkToFit="false"/>
      <protection locked="false" hidden="false"/>
    </xf>
    <xf numFmtId="170" fontId="203" fillId="59" borderId="68" xfId="19" applyFont="true" applyBorder="true" applyAlignment="true" applyProtection="true">
      <alignment horizontal="center" vertical="center" textRotation="0" wrapText="true" indent="0" shrinkToFit="false"/>
      <protection locked="false" hidden="false"/>
    </xf>
    <xf numFmtId="164" fontId="0" fillId="19" borderId="0" xfId="0" applyFont="true" applyBorder="false" applyAlignment="true" applyProtection="false">
      <alignment horizontal="right" vertical="bottom" textRotation="0" wrapText="false" indent="0" shrinkToFit="false"/>
      <protection locked="true" hidden="false"/>
    </xf>
    <xf numFmtId="164" fontId="101" fillId="42" borderId="65" xfId="0" applyFont="true" applyBorder="true" applyAlignment="true" applyProtection="false">
      <alignment horizontal="right" vertical="center" textRotation="0" wrapText="true" indent="0" shrinkToFit="false"/>
      <protection locked="true" hidden="false"/>
    </xf>
    <xf numFmtId="164" fontId="101" fillId="42" borderId="69" xfId="0" applyFont="true" applyBorder="true" applyAlignment="true" applyProtection="true">
      <alignment horizontal="right" vertical="center" textRotation="0" wrapText="true" indent="0" shrinkToFit="false"/>
      <protection locked="false" hidden="false"/>
    </xf>
    <xf numFmtId="164" fontId="202" fillId="42" borderId="72" xfId="0" applyFont="true" applyBorder="true" applyAlignment="true" applyProtection="true">
      <alignment horizontal="right" vertical="center" textRotation="0" wrapText="true" indent="0" shrinkToFit="false"/>
      <protection locked="false" hidden="false"/>
    </xf>
    <xf numFmtId="164" fontId="202" fillId="42" borderId="69" xfId="0" applyFont="true" applyBorder="true" applyAlignment="true" applyProtection="true">
      <alignment horizontal="right" vertical="center" textRotation="0" wrapText="true" indent="0" shrinkToFit="false"/>
      <protection locked="false" hidden="false"/>
    </xf>
    <xf numFmtId="164" fontId="18" fillId="42" borderId="65" xfId="0" applyFont="true" applyBorder="true" applyAlignment="true" applyProtection="false">
      <alignment horizontal="right" vertical="center" textRotation="0" wrapText="true" indent="0" shrinkToFit="false"/>
      <protection locked="true" hidden="false"/>
    </xf>
    <xf numFmtId="164" fontId="39" fillId="33" borderId="66" xfId="0" applyFont="true" applyBorder="true" applyAlignment="true" applyProtection="true">
      <alignment horizontal="center" vertical="center" textRotation="0" wrapText="false" indent="0" shrinkToFit="false"/>
      <protection locked="false" hidden="false"/>
    </xf>
    <xf numFmtId="164" fontId="39" fillId="33" borderId="70" xfId="0" applyFont="true" applyBorder="true" applyAlignment="true" applyProtection="true">
      <alignment horizontal="center" vertical="center" textRotation="0" wrapText="false" indent="0" shrinkToFit="false"/>
      <protection locked="false" hidden="false"/>
    </xf>
    <xf numFmtId="164" fontId="39" fillId="33" borderId="73" xfId="0" applyFont="true" applyBorder="true" applyAlignment="true" applyProtection="true">
      <alignment horizontal="center" vertical="center" textRotation="0" wrapText="false" indent="0" shrinkToFit="false"/>
      <protection locked="false" hidden="false"/>
    </xf>
    <xf numFmtId="164" fontId="55" fillId="19" borderId="0" xfId="0" applyFont="true" applyBorder="false" applyAlignment="true" applyProtection="false">
      <alignment horizontal="general" vertical="center" textRotation="0" wrapText="false" indent="0" shrinkToFit="false"/>
      <protection locked="true" hidden="false"/>
    </xf>
    <xf numFmtId="164" fontId="0" fillId="19" borderId="0" xfId="0" applyFont="true" applyBorder="false" applyAlignment="true" applyProtection="false">
      <alignment horizontal="general" vertical="center" textRotation="0" wrapText="false" indent="0" shrinkToFit="false"/>
      <protection locked="true" hidden="false"/>
    </xf>
    <xf numFmtId="164" fontId="0" fillId="41" borderId="0" xfId="0" applyFont="true" applyBorder="false" applyAlignment="false" applyProtection="false">
      <alignment horizontal="general" vertical="bottom" textRotation="0" wrapText="false" indent="0" shrinkToFit="false"/>
      <protection locked="true" hidden="false"/>
    </xf>
    <xf numFmtId="164" fontId="33" fillId="41" borderId="0" xfId="20" applyFont="true" applyBorder="true" applyAlignment="true" applyProtection="false">
      <alignment horizontal="right" vertical="center" textRotation="0" wrapText="false" indent="0" shrinkToFit="false"/>
      <protection locked="true" hidden="false"/>
    </xf>
    <xf numFmtId="164" fontId="34" fillId="41" borderId="0" xfId="20" applyFont="true" applyBorder="true" applyAlignment="true" applyProtection="true">
      <alignment horizontal="right" vertical="center" textRotation="0" wrapText="false" indent="0" shrinkToFit="false"/>
      <protection locked="false" hidden="false"/>
    </xf>
    <xf numFmtId="164" fontId="34" fillId="41" borderId="0" xfId="20" applyFont="true" applyBorder="true" applyAlignment="false" applyProtection="true">
      <alignment horizontal="general" vertical="center" textRotation="0" wrapText="false" indent="0" shrinkToFit="false"/>
      <protection locked="false" hidden="false"/>
    </xf>
    <xf numFmtId="164" fontId="58" fillId="0" borderId="0" xfId="0" applyFont="true" applyBorder="false" applyAlignment="true" applyProtection="false">
      <alignment horizontal="general" vertical="center" textRotation="0" wrapText="false" indent="0" shrinkToFit="false"/>
      <protection locked="true" hidden="false"/>
    </xf>
    <xf numFmtId="164" fontId="36" fillId="0" borderId="0" xfId="0" applyFont="true" applyBorder="false" applyAlignment="true" applyProtection="false">
      <alignment horizontal="general" vertical="center"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left" vertical="center" textRotation="0" wrapText="true" indent="0" shrinkToFit="false"/>
      <protection locked="true" hidden="false"/>
    </xf>
    <xf numFmtId="164" fontId="58" fillId="0" borderId="75" xfId="0" applyFont="true" applyBorder="true" applyAlignment="true" applyProtection="false">
      <alignment horizontal="center" vertical="center" textRotation="0" wrapText="false" indent="0" shrinkToFit="false"/>
      <protection locked="true" hidden="false"/>
    </xf>
    <xf numFmtId="164" fontId="26" fillId="0" borderId="76" xfId="0" applyFont="true" applyBorder="true" applyAlignment="true" applyProtection="false">
      <alignment horizontal="center" vertical="center" textRotation="0" wrapText="true" indent="0" shrinkToFit="false"/>
      <protection locked="true" hidden="false"/>
    </xf>
    <xf numFmtId="166" fontId="58" fillId="0" borderId="0" xfId="19" applyFont="true" applyBorder="true" applyAlignment="true" applyProtection="true">
      <alignment horizontal="center" vertical="bottom" textRotation="0" wrapText="false" indent="0" shrinkToFit="false"/>
      <protection locked="true" hidden="false"/>
    </xf>
    <xf numFmtId="165" fontId="0" fillId="0" borderId="0" xfId="0" applyFont="true" applyBorder="false" applyAlignment="true" applyProtection="false">
      <alignment horizontal="center" vertical="center" textRotation="0" wrapText="false" indent="0" shrinkToFit="false"/>
      <protection locked="true" hidden="false"/>
    </xf>
    <xf numFmtId="164" fontId="209" fillId="0" borderId="0" xfId="0" applyFont="true" applyBorder="false" applyAlignment="true" applyProtection="false">
      <alignment horizontal="general" vertical="center" textRotation="0" wrapText="false" indent="0" shrinkToFit="false"/>
      <protection locked="true" hidden="false"/>
    </xf>
    <xf numFmtId="164" fontId="33" fillId="53" borderId="0" xfId="20" applyFont="true" applyBorder="true" applyAlignment="true" applyProtection="false">
      <alignment horizontal="right" vertical="center" textRotation="0" wrapText="false" indent="0" shrinkToFit="false"/>
      <protection locked="true" hidden="false"/>
    </xf>
    <xf numFmtId="164" fontId="210" fillId="0" borderId="0" xfId="20" applyFont="true" applyBorder="true" applyAlignment="true" applyProtection="true">
      <alignment horizontal="general" vertical="center" textRotation="0" wrapText="false" indent="0" shrinkToFit="false"/>
      <protection locked="true" hidden="false"/>
    </xf>
    <xf numFmtId="164" fontId="209" fillId="0" borderId="0" xfId="20" applyFont="true" applyBorder="true" applyAlignment="true" applyProtection="true">
      <alignment horizontal="general" vertical="center" textRotation="0" wrapText="false" indent="0" shrinkToFit="false"/>
      <protection locked="true" hidden="false"/>
    </xf>
    <xf numFmtId="164" fontId="161" fillId="0" borderId="0" xfId="0" applyFont="true" applyBorder="true" applyAlignment="true" applyProtection="false">
      <alignment horizontal="left" vertical="center" textRotation="0" wrapText="true" indent="0" shrinkToFit="false"/>
      <protection locked="true" hidden="false"/>
    </xf>
    <xf numFmtId="164" fontId="0" fillId="0" borderId="0" xfId="0" applyFont="true" applyBorder="true" applyAlignment="true" applyProtection="false">
      <alignment horizontal="left" vertical="center" textRotation="0" wrapText="false" indent="0" shrinkToFit="false"/>
      <protection locked="true" hidden="false"/>
    </xf>
    <xf numFmtId="164" fontId="68" fillId="53" borderId="3" xfId="0" applyFont="true" applyBorder="true" applyAlignment="true" applyProtection="false">
      <alignment horizontal="left" vertical="center" textRotation="0" wrapText="false" indent="0" shrinkToFit="false"/>
      <protection locked="true" hidden="false"/>
    </xf>
    <xf numFmtId="164" fontId="68" fillId="29" borderId="0" xfId="0" applyFont="true" applyBorder="false" applyAlignment="true" applyProtection="false">
      <alignment horizontal="general" vertical="center" textRotation="0" wrapText="false" indent="0" shrinkToFit="false"/>
      <protection locked="true" hidden="false"/>
    </xf>
    <xf numFmtId="165" fontId="68" fillId="41" borderId="3" xfId="0" applyFont="true" applyBorder="true" applyAlignment="true" applyProtection="false">
      <alignment horizontal="center" vertical="center" textRotation="0" wrapText="true" indent="0" shrinkToFit="false"/>
      <protection locked="true" hidden="false"/>
    </xf>
    <xf numFmtId="164" fontId="68" fillId="41" borderId="3" xfId="0" applyFont="true" applyBorder="true" applyAlignment="true" applyProtection="false">
      <alignment horizontal="general" vertical="center" textRotation="0" wrapText="true" indent="0" shrinkToFit="false"/>
      <protection locked="true" hidden="false"/>
    </xf>
    <xf numFmtId="165" fontId="101" fillId="33" borderId="77" xfId="0" applyFont="true" applyBorder="true" applyAlignment="true" applyProtection="false">
      <alignment horizontal="center" vertical="center" textRotation="0" wrapText="true" indent="0" shrinkToFit="false"/>
      <protection locked="true" hidden="false"/>
    </xf>
    <xf numFmtId="164" fontId="101" fillId="33" borderId="77" xfId="0" applyFont="true" applyBorder="true" applyAlignment="true" applyProtection="false">
      <alignment horizontal="general" vertical="center" textRotation="0" wrapText="true" indent="0" shrinkToFit="false"/>
      <protection locked="true" hidden="false"/>
    </xf>
    <xf numFmtId="164" fontId="101" fillId="33" borderId="77" xfId="0" applyFont="true" applyBorder="true" applyAlignment="true" applyProtection="true">
      <alignment horizontal="general" vertical="center" textRotation="0" wrapText="true" indent="0" shrinkToFit="false"/>
      <protection locked="fals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101" fillId="33" borderId="78" xfId="0" applyFont="true" applyBorder="true" applyAlignment="true" applyProtection="false">
      <alignment horizontal="general" vertical="center" textRotation="0" wrapText="true" indent="0" shrinkToFit="false"/>
      <protection locked="true" hidden="false"/>
    </xf>
    <xf numFmtId="164" fontId="101" fillId="33" borderId="78" xfId="0" applyFont="true" applyBorder="true" applyAlignment="true" applyProtection="true">
      <alignment horizontal="general" vertical="center" textRotation="0" wrapText="true" indent="0" shrinkToFit="false"/>
      <protection locked="false" hidden="false"/>
    </xf>
    <xf numFmtId="165" fontId="0" fillId="33" borderId="0" xfId="0" applyFont="true" applyBorder="false" applyAlignment="true" applyProtection="false">
      <alignment horizontal="center" vertical="center" textRotation="0" wrapText="false" indent="0" shrinkToFit="false"/>
      <protection locked="true" hidden="false"/>
    </xf>
    <xf numFmtId="164" fontId="122" fillId="33" borderId="79" xfId="55" applyFont="true" applyBorder="true" applyAlignment="true" applyProtection="false">
      <alignment horizontal="general" vertical="center" textRotation="0" wrapText="true" indent="0" shrinkToFit="false"/>
      <protection locked="true" hidden="false"/>
    </xf>
    <xf numFmtId="164" fontId="101" fillId="33" borderId="79" xfId="0" applyFont="true" applyBorder="true" applyAlignment="true" applyProtection="true">
      <alignment horizontal="general" vertical="center" textRotation="0" wrapText="true" indent="0" shrinkToFit="false"/>
      <protection locked="false" hidden="false"/>
    </xf>
    <xf numFmtId="164" fontId="209" fillId="0" borderId="0" xfId="0" applyFont="true" applyBorder="false" applyAlignment="true" applyProtection="false">
      <alignment horizontal="general" vertical="center" textRotation="0" wrapText="false" indent="0" shrinkToFit="false"/>
      <protection locked="true" hidden="false"/>
    </xf>
    <xf numFmtId="164" fontId="68" fillId="53" borderId="26" xfId="0" applyFont="true" applyBorder="true" applyAlignment="true" applyProtection="false">
      <alignment horizontal="left" vertical="center" textRotation="0" wrapText="false" indent="0" shrinkToFit="false"/>
      <protection locked="true" hidden="false"/>
    </xf>
    <xf numFmtId="165" fontId="68" fillId="41" borderId="0" xfId="0" applyFont="true" applyBorder="true" applyAlignment="true" applyProtection="false">
      <alignment horizontal="center" vertical="center" textRotation="0" wrapText="true" indent="0" shrinkToFit="false"/>
      <protection locked="true" hidden="false"/>
    </xf>
    <xf numFmtId="164" fontId="68" fillId="41" borderId="48" xfId="0" applyFont="true" applyBorder="true" applyAlignment="true" applyProtection="false">
      <alignment horizontal="general" vertical="center" textRotation="0" wrapText="true" indent="0" shrinkToFit="false"/>
      <protection locked="true" hidden="false"/>
    </xf>
    <xf numFmtId="165" fontId="68" fillId="41" borderId="28" xfId="0" applyFont="true" applyBorder="true" applyAlignment="true" applyProtection="false">
      <alignment horizontal="center" vertical="center" textRotation="0" wrapText="true" indent="0" shrinkToFit="false"/>
      <protection locked="true" hidden="false"/>
    </xf>
    <xf numFmtId="164" fontId="80" fillId="0" borderId="0" xfId="0" applyFont="true" applyBorder="false" applyAlignment="true" applyProtection="false">
      <alignment horizontal="right" vertical="center" textRotation="0" wrapText="false" indent="0" shrinkToFit="false"/>
      <protection locked="true" hidden="false"/>
    </xf>
    <xf numFmtId="164" fontId="18" fillId="33" borderId="77" xfId="0" applyFont="true" applyBorder="true" applyAlignment="true" applyProtection="false">
      <alignment horizontal="general" vertical="center" textRotation="0" wrapText="true" indent="0" shrinkToFit="false"/>
      <protection locked="true" hidden="false"/>
    </xf>
    <xf numFmtId="164" fontId="18" fillId="33" borderId="77" xfId="0" applyFont="true" applyBorder="true" applyAlignment="true" applyProtection="true">
      <alignment horizontal="left" vertical="center" textRotation="0" wrapText="true" indent="0" shrinkToFit="false"/>
      <protection locked="false" hidden="false"/>
    </xf>
    <xf numFmtId="164" fontId="18" fillId="33" borderId="77" xfId="0" applyFont="true" applyBorder="true" applyAlignment="true" applyProtection="true">
      <alignment horizontal="general" vertical="center" textRotation="0" wrapText="true" indent="0" shrinkToFit="false"/>
      <protection locked="false" hidden="false"/>
    </xf>
    <xf numFmtId="164" fontId="58" fillId="33" borderId="77" xfId="0" applyFont="true" applyBorder="true" applyAlignment="true" applyProtection="true">
      <alignment horizontal="general" vertical="center" textRotation="0" wrapText="false" indent="0" shrinkToFit="false"/>
      <protection locked="false" hidden="false"/>
    </xf>
    <xf numFmtId="164" fontId="18" fillId="0" borderId="0" xfId="0" applyFont="true" applyBorder="false" applyAlignment="true" applyProtection="false">
      <alignment horizontal="right" vertical="center" textRotation="0" wrapText="false" indent="0" shrinkToFit="false"/>
      <protection locked="true" hidden="false"/>
    </xf>
    <xf numFmtId="164" fontId="18" fillId="33" borderId="78" xfId="0" applyFont="true" applyBorder="true" applyAlignment="true" applyProtection="false">
      <alignment horizontal="general" vertical="center" textRotation="0" wrapText="true" indent="0" shrinkToFit="false"/>
      <protection locked="true" hidden="false"/>
    </xf>
    <xf numFmtId="164" fontId="18" fillId="33" borderId="78" xfId="0" applyFont="true" applyBorder="true" applyAlignment="true" applyProtection="true">
      <alignment horizontal="left" vertical="center" textRotation="0" wrapText="true" indent="0" shrinkToFit="false"/>
      <protection locked="false" hidden="false"/>
    </xf>
    <xf numFmtId="164" fontId="18" fillId="33" borderId="78" xfId="0" applyFont="true" applyBorder="true" applyAlignment="true" applyProtection="true">
      <alignment horizontal="general" vertical="center" textRotation="0" wrapText="true" indent="0" shrinkToFit="false"/>
      <protection locked="false" hidden="false"/>
    </xf>
    <xf numFmtId="164" fontId="18" fillId="33" borderId="78" xfId="0" applyFont="true" applyBorder="true" applyAlignment="true" applyProtection="false">
      <alignment horizontal="general" vertical="center" textRotation="0" wrapText="false" indent="0" shrinkToFit="false"/>
      <protection locked="true" hidden="false"/>
    </xf>
    <xf numFmtId="164" fontId="18" fillId="33" borderId="78" xfId="0" applyFont="true" applyBorder="true" applyAlignment="true" applyProtection="true">
      <alignment horizontal="general" vertical="center" textRotation="0" wrapText="false" indent="0" shrinkToFit="false"/>
      <protection locked="false" hidden="false"/>
    </xf>
    <xf numFmtId="164" fontId="58" fillId="33" borderId="78" xfId="0" applyFont="true" applyBorder="true" applyAlignment="true" applyProtection="true">
      <alignment horizontal="general" vertical="center" textRotation="0" wrapText="false" indent="0" shrinkToFit="false"/>
      <protection locked="false" hidden="false"/>
    </xf>
    <xf numFmtId="164" fontId="18" fillId="33" borderId="80" xfId="0" applyFont="true" applyBorder="true" applyAlignment="true" applyProtection="false">
      <alignment horizontal="left" vertical="center" textRotation="0" wrapText="true" indent="0" shrinkToFit="false"/>
      <protection locked="true" hidden="false"/>
    </xf>
    <xf numFmtId="164" fontId="122" fillId="33" borderId="0" xfId="55" applyFont="true" applyBorder="true" applyAlignment="true" applyProtection="false">
      <alignment horizontal="general" vertical="center" textRotation="0" wrapText="false" indent="0" shrinkToFit="false"/>
      <protection locked="true" hidden="false"/>
    </xf>
    <xf numFmtId="164" fontId="18" fillId="33" borderId="0" xfId="0" applyFont="true" applyBorder="true" applyAlignment="true" applyProtection="true">
      <alignment horizontal="left" vertical="center" textRotation="0" wrapText="true" indent="0" shrinkToFit="false"/>
      <protection locked="false" hidden="false"/>
    </xf>
    <xf numFmtId="164" fontId="18" fillId="33" borderId="0" xfId="0" applyFont="true" applyBorder="true" applyAlignment="true" applyProtection="true">
      <alignment horizontal="general" vertical="center" textRotation="0" wrapText="false" indent="0" shrinkToFit="false"/>
      <protection locked="false" hidden="false"/>
    </xf>
    <xf numFmtId="165" fontId="0" fillId="0" borderId="0" xfId="0" applyFont="true" applyBorder="true" applyAlignment="true" applyProtection="false">
      <alignment horizontal="center" vertical="center" textRotation="0" wrapText="false" indent="0" shrinkToFit="false"/>
      <protection locked="true" hidden="false"/>
    </xf>
    <xf numFmtId="164" fontId="209" fillId="0" borderId="0" xfId="0" applyFont="true" applyBorder="true" applyAlignment="true" applyProtection="false">
      <alignment horizontal="general" vertical="center" textRotation="0" wrapText="false" indent="0" shrinkToFit="false"/>
      <protection locked="true" hidden="false"/>
    </xf>
    <xf numFmtId="164" fontId="0" fillId="0" borderId="0" xfId="0" applyFont="true" applyBorder="true" applyAlignment="true" applyProtection="false">
      <alignment horizontal="general" vertical="center" textRotation="0" wrapText="false" indent="0" shrinkToFit="false"/>
      <protection locked="true" hidden="false"/>
    </xf>
    <xf numFmtId="165" fontId="81" fillId="60" borderId="0" xfId="0" applyFont="true" applyBorder="false" applyAlignment="true" applyProtection="false">
      <alignment horizontal="center" vertical="center" textRotation="0" wrapText="false" indent="0" shrinkToFit="false"/>
      <protection locked="true" hidden="false"/>
    </xf>
    <xf numFmtId="164" fontId="68" fillId="60" borderId="0" xfId="0" applyFont="true" applyBorder="true" applyAlignment="true" applyProtection="false">
      <alignment horizontal="left" vertical="center" textRotation="0" wrapText="false" indent="0" shrinkToFit="false"/>
      <protection locked="true" hidden="false"/>
    </xf>
    <xf numFmtId="164" fontId="81" fillId="60" borderId="0" xfId="0" applyFont="true" applyBorder="false" applyAlignment="true" applyProtection="false">
      <alignment horizontal="general" vertical="center" textRotation="0" wrapText="false" indent="0" shrinkToFit="false"/>
      <protection locked="true" hidden="false"/>
    </xf>
    <xf numFmtId="165" fontId="115" fillId="0" borderId="0" xfId="0" applyFont="true" applyBorder="false" applyAlignment="true" applyProtection="false">
      <alignment horizontal="center" vertical="center" textRotation="0" wrapText="false" indent="0" shrinkToFit="false"/>
      <protection locked="true" hidden="false"/>
    </xf>
    <xf numFmtId="164" fontId="213" fillId="0" borderId="0" xfId="20" applyFont="true" applyBorder="true" applyAlignment="true" applyProtection="true">
      <alignment horizontal="left" vertical="center" textRotation="0" wrapText="false" indent="0" shrinkToFit="false"/>
      <protection locked="true" hidden="false"/>
    </xf>
    <xf numFmtId="164" fontId="115" fillId="0" borderId="0" xfId="0" applyFont="true" applyBorder="false" applyAlignment="true" applyProtection="false">
      <alignment horizontal="general" vertical="center" textRotation="0" wrapText="false" indent="0" shrinkToFit="false"/>
      <protection locked="true" hidden="false"/>
    </xf>
    <xf numFmtId="164" fontId="115" fillId="0" borderId="0" xfId="0" applyFont="true" applyBorder="false" applyAlignment="true" applyProtection="false">
      <alignment horizontal="general" vertical="center" textRotation="0" wrapText="false" indent="0" shrinkToFit="false"/>
      <protection locked="true" hidden="false"/>
    </xf>
    <xf numFmtId="165" fontId="214" fillId="0" borderId="0" xfId="20" applyFont="true" applyBorder="true" applyAlignment="true" applyProtection="false">
      <alignment horizontal="center" vertical="center" textRotation="0" wrapText="false" indent="0" shrinkToFit="false"/>
      <protection locked="true" hidden="false"/>
    </xf>
    <xf numFmtId="164" fontId="214" fillId="0" borderId="0" xfId="20" applyFont="true" applyBorder="true" applyAlignment="false" applyProtection="false">
      <alignment horizontal="general" vertical="center" textRotation="0" wrapText="false" indent="0" shrinkToFit="false"/>
      <protection locked="true" hidden="false"/>
    </xf>
    <xf numFmtId="164" fontId="36" fillId="0" borderId="0" xfId="20" applyFont="true" applyBorder="true" applyAlignment="true" applyProtection="true">
      <alignment horizontal="left" vertical="center" textRotation="0" wrapText="false" indent="0" shrinkToFit="false"/>
      <protection locked="true" hidden="false"/>
    </xf>
    <xf numFmtId="164" fontId="81" fillId="29" borderId="0" xfId="0" applyFont="true" applyBorder="false" applyAlignment="true" applyProtection="true">
      <alignment horizontal="left" vertical="center" textRotation="0" wrapText="false" indent="0" shrinkToFit="false"/>
      <protection locked="false" hidden="false"/>
    </xf>
    <xf numFmtId="164" fontId="215" fillId="29" borderId="0" xfId="0" applyFont="true" applyBorder="false" applyAlignment="true" applyProtection="true">
      <alignment horizontal="left" vertical="center" textRotation="0" wrapText="false" indent="0" shrinkToFit="false"/>
      <protection locked="false" hidden="false"/>
    </xf>
    <xf numFmtId="164" fontId="215" fillId="0" borderId="0" xfId="0" applyFont="true" applyBorder="false" applyAlignment="false" applyProtection="false">
      <alignment horizontal="general" vertical="bottom" textRotation="0" wrapText="false" indent="0" shrinkToFit="false"/>
      <protection locked="true" hidden="false"/>
    </xf>
    <xf numFmtId="164" fontId="39" fillId="31" borderId="0" xfId="59" applyFont="true" applyBorder="false" applyAlignment="true" applyProtection="false">
      <alignment horizontal="right" vertical="center" textRotation="0" wrapText="false" indent="0" shrinkToFit="false"/>
      <protection locked="true" hidden="false"/>
    </xf>
    <xf numFmtId="164" fontId="39" fillId="31" borderId="0" xfId="59" applyFont="true" applyBorder="false" applyAlignment="true" applyProtection="false">
      <alignment horizontal="general" vertical="center" textRotation="0" wrapText="false" indent="0" shrinkToFit="false"/>
      <protection locked="true" hidden="false"/>
    </xf>
    <xf numFmtId="164" fontId="127" fillId="33" borderId="0" xfId="59" applyFont="true" applyBorder="false" applyAlignment="true" applyProtection="false">
      <alignment horizontal="right" vertical="center" textRotation="0" wrapText="false" indent="0" shrinkToFit="false"/>
      <protection locked="true" hidden="false"/>
    </xf>
    <xf numFmtId="164" fontId="39" fillId="33" borderId="0" xfId="59" applyFont="true" applyBorder="false" applyAlignment="true" applyProtection="false">
      <alignment horizontal="general" vertical="center" textRotation="0" wrapText="false" indent="0" shrinkToFit="false"/>
      <protection locked="true" hidden="false"/>
    </xf>
    <xf numFmtId="164" fontId="18" fillId="35" borderId="0" xfId="59" applyFont="true" applyBorder="false" applyAlignment="true" applyProtection="false">
      <alignment horizontal="right" vertical="bottom" textRotation="0" wrapText="false" indent="0" shrinkToFit="false"/>
      <protection locked="true" hidden="false"/>
    </xf>
    <xf numFmtId="164" fontId="26" fillId="35" borderId="0" xfId="59" applyFont="true" applyBorder="false" applyAlignment="false" applyProtection="false">
      <alignment horizontal="general" vertical="bottom" textRotation="0" wrapText="false" indent="0" shrinkToFit="false"/>
      <protection locked="true" hidden="false"/>
    </xf>
    <xf numFmtId="164" fontId="18" fillId="33" borderId="0" xfId="59" applyFont="true" applyBorder="false" applyAlignment="true" applyProtection="false">
      <alignment horizontal="right" vertical="bottom" textRotation="0" wrapText="false" indent="0" shrinkToFit="false"/>
      <protection locked="true" hidden="false"/>
    </xf>
    <xf numFmtId="164" fontId="18" fillId="33" borderId="0" xfId="59" applyFont="true" applyBorder="false" applyAlignment="true" applyProtection="false">
      <alignment horizontal="left" vertical="bottom" textRotation="0" wrapText="false" indent="3" shrinkToFit="false"/>
      <protection locked="true" hidden="false"/>
    </xf>
    <xf numFmtId="164" fontId="18" fillId="33" borderId="0" xfId="59" applyFont="false" applyBorder="false" applyAlignment="false" applyProtection="false">
      <alignment horizontal="general" vertical="bottom" textRotation="0" wrapText="false" indent="0" shrinkToFit="false"/>
      <protection locked="true" hidden="false"/>
    </xf>
    <xf numFmtId="164" fontId="26" fillId="35" borderId="0" xfId="59" applyFont="true" applyBorder="false" applyAlignment="true" applyProtection="false">
      <alignment horizontal="left" vertical="bottom" textRotation="0" wrapText="false" indent="0" shrinkToFit="false"/>
      <protection locked="true" hidden="false"/>
    </xf>
    <xf numFmtId="164" fontId="18" fillId="33" borderId="0" xfId="56" applyFont="true" applyBorder="false" applyAlignment="true" applyProtection="false">
      <alignment horizontal="right" vertical="bottom" textRotation="0" wrapText="false" indent="0" shrinkToFit="false"/>
      <protection locked="true" hidden="false"/>
    </xf>
    <xf numFmtId="164" fontId="18" fillId="33" borderId="0" xfId="56" applyFont="true" applyBorder="false" applyAlignment="true" applyProtection="false">
      <alignment horizontal="left" vertical="bottom" textRotation="0" wrapText="false" indent="3" shrinkToFit="false"/>
      <protection locked="true" hidden="false"/>
    </xf>
    <xf numFmtId="164" fontId="18" fillId="33" borderId="0" xfId="59" applyFont="true" applyBorder="false" applyAlignment="true" applyProtection="false">
      <alignment horizontal="left" vertical="top" textRotation="0" wrapText="false" indent="3" shrinkToFit="false"/>
      <protection locked="true" hidden="false"/>
    </xf>
    <xf numFmtId="164" fontId="18" fillId="33" borderId="0" xfId="59" applyFont="true" applyBorder="false" applyAlignment="false" applyProtection="false">
      <alignment horizontal="general" vertical="bottom" textRotation="0" wrapText="false" indent="0" shrinkToFit="false"/>
      <protection locked="true" hidden="false"/>
    </xf>
    <xf numFmtId="164" fontId="33" fillId="47" borderId="0" xfId="20" applyFont="true" applyBorder="true" applyAlignment="true" applyProtection="true">
      <alignment horizontal="center" vertical="center" textRotation="0" wrapText="false" indent="0" shrinkToFit="false"/>
      <protection locked="false" hidden="false"/>
    </xf>
    <xf numFmtId="164" fontId="0" fillId="28" borderId="0" xfId="0" applyFont="true" applyBorder="false" applyAlignment="false" applyProtection="false">
      <alignment horizontal="general" vertical="bottom" textRotation="0" wrapText="false" indent="0" shrinkToFit="false"/>
      <protection locked="true" hidden="false"/>
    </xf>
    <xf numFmtId="164" fontId="153" fillId="28" borderId="0" xfId="0" applyFont="true" applyBorder="true" applyAlignment="true" applyProtection="false">
      <alignment horizontal="left" vertical="center" textRotation="0" wrapText="false" indent="0" shrinkToFit="false"/>
      <protection locked="true" hidden="false"/>
    </xf>
    <xf numFmtId="164" fontId="37" fillId="28" borderId="0" xfId="0" applyFont="true" applyBorder="true" applyAlignment="true" applyProtection="true">
      <alignment horizontal="left" vertical="center" textRotation="0" wrapText="false" indent="0" shrinkToFit="false"/>
      <protection locked="false" hidden="false"/>
    </xf>
    <xf numFmtId="164" fontId="216" fillId="0" borderId="0" xfId="0" applyFont="true" applyBorder="false" applyAlignment="true" applyProtection="false">
      <alignment horizontal="general" vertical="center" textRotation="0" wrapText="false" indent="0" shrinkToFit="false"/>
      <protection locked="true" hidden="false"/>
    </xf>
    <xf numFmtId="164" fontId="110" fillId="28" borderId="0" xfId="0" applyFont="true" applyBorder="true" applyAlignment="true" applyProtection="false">
      <alignment horizontal="left" vertical="center" textRotation="0" wrapText="false" indent="0" shrinkToFit="false"/>
      <protection locked="true" hidden="false"/>
    </xf>
    <xf numFmtId="164" fontId="163" fillId="0" borderId="0" xfId="0" applyFont="true" applyBorder="false" applyAlignment="true" applyProtection="false">
      <alignment horizontal="general" vertical="center" textRotation="0" wrapText="false" indent="0" shrinkToFit="false"/>
      <protection locked="true" hidden="false"/>
    </xf>
    <xf numFmtId="164" fontId="39" fillId="29" borderId="3" xfId="0" applyFont="true" applyBorder="true" applyAlignment="true" applyProtection="false">
      <alignment horizontal="general" vertical="center" textRotation="0" wrapText="true" indent="0" shrinkToFit="false"/>
      <protection locked="true" hidden="false"/>
    </xf>
    <xf numFmtId="164" fontId="63" fillId="28" borderId="0" xfId="0" applyFont="true" applyBorder="true" applyAlignment="true" applyProtection="false">
      <alignment horizontal="right" vertical="center" textRotation="0" wrapText="false" indent="0" shrinkToFit="false"/>
      <protection locked="true" hidden="false"/>
    </xf>
    <xf numFmtId="164" fontId="63" fillId="28" borderId="0" xfId="0" applyFont="true" applyBorder="false" applyAlignment="true" applyProtection="false">
      <alignment horizontal="right" vertical="center" textRotation="0" wrapText="false" indent="0" shrinkToFit="false"/>
      <protection locked="true" hidden="false"/>
    </xf>
    <xf numFmtId="164" fontId="217" fillId="28" borderId="0" xfId="0" applyFont="true" applyBorder="true" applyAlignment="true" applyProtection="false">
      <alignment horizontal="left" vertical="center" textRotation="0" wrapText="true" indent="0" shrinkToFit="false"/>
      <protection locked="true" hidden="false"/>
    </xf>
    <xf numFmtId="164" fontId="18" fillId="44" borderId="81" xfId="0" applyFont="true" applyBorder="true" applyAlignment="true" applyProtection="true">
      <alignment horizontal="left" vertical="center" textRotation="0" wrapText="true" indent="0" shrinkToFit="false"/>
      <protection locked="false" hidden="false"/>
    </xf>
    <xf numFmtId="164" fontId="18" fillId="33" borderId="82" xfId="0" applyFont="true" applyBorder="true" applyAlignment="true" applyProtection="true">
      <alignment horizontal="left" vertical="center" textRotation="0" wrapText="true" indent="0" shrinkToFit="false"/>
      <protection locked="false" hidden="false"/>
    </xf>
    <xf numFmtId="164" fontId="18" fillId="0" borderId="73" xfId="0" applyFont="true" applyBorder="true" applyAlignment="true" applyProtection="true">
      <alignment horizontal="center" vertical="center" textRotation="0" wrapText="true" indent="0" shrinkToFit="false"/>
      <protection locked="false" hidden="false"/>
    </xf>
    <xf numFmtId="164" fontId="18" fillId="44" borderId="82" xfId="0" applyFont="true" applyBorder="true" applyAlignment="true" applyProtection="true">
      <alignment horizontal="center" vertical="center" textRotation="0" wrapText="true" indent="0" shrinkToFit="false"/>
      <protection locked="false" hidden="false"/>
    </xf>
    <xf numFmtId="164" fontId="218" fillId="44" borderId="28" xfId="0" applyFont="true" applyBorder="true" applyAlignment="true" applyProtection="true">
      <alignment horizontal="center" vertical="center" textRotation="0" wrapText="true" indent="0" shrinkToFit="false"/>
      <protection locked="false" hidden="false"/>
    </xf>
    <xf numFmtId="164" fontId="201" fillId="28" borderId="0" xfId="0" applyFont="true" applyBorder="false" applyAlignment="true" applyProtection="false">
      <alignment horizontal="left" vertical="center" textRotation="0" wrapText="false" indent="0" shrinkToFit="false"/>
      <protection locked="true" hidden="false"/>
    </xf>
    <xf numFmtId="164" fontId="129" fillId="28" borderId="0" xfId="0" applyFont="true" applyBorder="false" applyAlignment="true" applyProtection="false">
      <alignment horizontal="center" vertical="center" textRotation="0" wrapText="true" indent="0" shrinkToFit="false"/>
      <protection locked="true" hidden="false"/>
    </xf>
    <xf numFmtId="164" fontId="18" fillId="44" borderId="83" xfId="0" applyFont="true" applyBorder="true" applyAlignment="true" applyProtection="true">
      <alignment horizontal="left" vertical="center" textRotation="0" wrapText="true" indent="0" shrinkToFit="false"/>
      <protection locked="false" hidden="false"/>
    </xf>
    <xf numFmtId="164" fontId="18" fillId="33" borderId="62" xfId="0" applyFont="true" applyBorder="true" applyAlignment="true" applyProtection="true">
      <alignment horizontal="center" vertical="center" textRotation="0" wrapText="true" indent="0" shrinkToFit="false"/>
      <protection locked="false" hidden="false"/>
    </xf>
    <xf numFmtId="164" fontId="18" fillId="44" borderId="62" xfId="0" applyFont="true" applyBorder="true" applyAlignment="true" applyProtection="true">
      <alignment horizontal="center" vertical="center" textRotation="0" wrapText="true" indent="0" shrinkToFit="false"/>
      <protection locked="false" hidden="false"/>
    </xf>
    <xf numFmtId="164" fontId="0" fillId="28" borderId="0" xfId="0" applyFont="true" applyBorder="false" applyAlignment="true" applyProtection="false">
      <alignment horizontal="general" vertical="top" textRotation="0" wrapText="false" indent="0" shrinkToFit="false"/>
      <protection locked="true" hidden="false"/>
    </xf>
    <xf numFmtId="164" fontId="122" fillId="28" borderId="84" xfId="0" applyFont="true" applyBorder="true" applyAlignment="true" applyProtection="false">
      <alignment horizontal="left" vertical="top" textRotation="0" wrapText="false" indent="0" shrinkToFit="false"/>
      <protection locked="true" hidden="false"/>
    </xf>
    <xf numFmtId="164" fontId="219" fillId="28" borderId="84" xfId="0" applyFont="true" applyBorder="true" applyAlignment="true" applyProtection="false">
      <alignment horizontal="left" vertical="top" textRotation="0" wrapText="false" indent="0" shrinkToFit="false"/>
      <protection locked="true" hidden="false"/>
    </xf>
    <xf numFmtId="164" fontId="67" fillId="28" borderId="84" xfId="0" applyFont="true" applyBorder="true" applyAlignment="true" applyProtection="false">
      <alignment horizontal="left" vertical="top" textRotation="0" wrapText="true" indent="0" shrinkToFit="false"/>
      <protection locked="true" hidden="false"/>
    </xf>
    <xf numFmtId="164" fontId="163" fillId="0" borderId="0" xfId="0" applyFont="true" applyBorder="false" applyAlignment="true" applyProtection="false">
      <alignment horizontal="general" vertical="top" textRotation="0" wrapText="false" indent="0" shrinkToFit="false"/>
      <protection locked="true" hidden="false"/>
    </xf>
    <xf numFmtId="164" fontId="0" fillId="0" borderId="0" xfId="0" applyFont="true" applyBorder="false" applyAlignment="true" applyProtection="false">
      <alignment horizontal="general" vertical="top" textRotation="0" wrapText="false" indent="0" shrinkToFit="false"/>
      <protection locked="true" hidden="false"/>
    </xf>
    <xf numFmtId="164" fontId="220" fillId="28" borderId="0" xfId="20" applyFont="true" applyBorder="true" applyAlignment="true" applyProtection="false">
      <alignment horizontal="left" vertical="center" textRotation="0" wrapText="true" indent="0" shrinkToFit="false"/>
      <protection locked="true" hidden="false"/>
    </xf>
    <xf numFmtId="164" fontId="18" fillId="28" borderId="0" xfId="0" applyFont="true" applyBorder="true" applyAlignment="true" applyProtection="false">
      <alignment horizontal="left" vertical="center" textRotation="0" wrapText="false" indent="0" shrinkToFit="false"/>
      <protection locked="true" hidden="false"/>
    </xf>
    <xf numFmtId="164" fontId="63" fillId="28" borderId="0" xfId="0" applyFont="true" applyBorder="false" applyAlignment="true" applyProtection="false">
      <alignment horizontal="general" vertical="center" textRotation="0" wrapText="false" indent="0" shrinkToFit="false"/>
      <protection locked="true" hidden="false"/>
    </xf>
    <xf numFmtId="164" fontId="221" fillId="28" borderId="0" xfId="0" applyFont="true" applyBorder="false" applyAlignment="true" applyProtection="false">
      <alignment horizontal="left" vertical="center" textRotation="0" wrapText="false" indent="0" shrinkToFit="false"/>
      <protection locked="true" hidden="false"/>
    </xf>
    <xf numFmtId="164" fontId="80" fillId="28" borderId="0" xfId="0" applyFont="true" applyBorder="false" applyAlignment="true" applyProtection="false">
      <alignment horizontal="general" vertical="center" textRotation="0" wrapText="true" indent="0" shrinkToFit="false"/>
      <protection locked="true" hidden="false"/>
    </xf>
    <xf numFmtId="164" fontId="222" fillId="28" borderId="0" xfId="0" applyFont="true" applyBorder="false" applyAlignment="true" applyProtection="false">
      <alignment horizontal="left" vertical="center" textRotation="0" wrapText="false" indent="0" shrinkToFit="false"/>
      <protection locked="true" hidden="false"/>
    </xf>
    <xf numFmtId="167" fontId="141" fillId="28" borderId="84" xfId="0" applyFont="true" applyBorder="true" applyAlignment="true" applyProtection="false">
      <alignment horizontal="right" vertical="top" textRotation="0" wrapText="false" indent="0" shrinkToFit="false"/>
      <protection locked="true" hidden="false"/>
    </xf>
    <xf numFmtId="164" fontId="217" fillId="28" borderId="0" xfId="0" applyFont="true" applyBorder="false" applyAlignment="true" applyProtection="false">
      <alignment horizontal="general" vertical="center" textRotation="0" wrapText="false" indent="0" shrinkToFit="false"/>
      <protection locked="true" hidden="false"/>
    </xf>
    <xf numFmtId="164" fontId="223" fillId="35" borderId="0" xfId="0" applyFont="true" applyBorder="true" applyAlignment="true" applyProtection="false">
      <alignment horizontal="left" vertical="center" textRotation="0" wrapText="true" indent="0" shrinkToFit="false"/>
      <protection locked="true" hidden="false"/>
    </xf>
    <xf numFmtId="164" fontId="110" fillId="35" borderId="0" xfId="0" applyFont="true" applyBorder="false" applyAlignment="true" applyProtection="false">
      <alignment horizontal="general" vertical="center" textRotation="0" wrapText="true" indent="0" shrinkToFit="false"/>
      <protection locked="true" hidden="false"/>
    </xf>
    <xf numFmtId="164" fontId="110" fillId="35" borderId="0" xfId="0" applyFont="true" applyBorder="false" applyAlignment="true" applyProtection="false">
      <alignment horizontal="general" vertical="center" textRotation="0" wrapText="false" indent="0" shrinkToFit="false"/>
      <protection locked="true" hidden="false"/>
    </xf>
    <xf numFmtId="164" fontId="0" fillId="35" borderId="36" xfId="0" applyFont="true" applyBorder="true" applyAlignment="true" applyProtection="false">
      <alignment horizontal="general" vertical="center" textRotation="0" wrapText="false" indent="0" shrinkToFit="false"/>
      <protection locked="true" hidden="false"/>
    </xf>
    <xf numFmtId="164" fontId="32" fillId="44" borderId="85" xfId="0" applyFont="true" applyBorder="true" applyAlignment="true" applyProtection="true">
      <alignment horizontal="center" vertical="center" textRotation="0" wrapText="false" indent="0" shrinkToFit="false"/>
      <protection locked="false" hidden="false"/>
    </xf>
    <xf numFmtId="164" fontId="39" fillId="29" borderId="3" xfId="0" applyFont="true" applyBorder="true" applyAlignment="true" applyProtection="true">
      <alignment horizontal="left" vertical="center" textRotation="0" wrapText="true" indent="0" shrinkToFit="false"/>
      <protection locked="true" hidden="false"/>
    </xf>
    <xf numFmtId="164" fontId="39" fillId="29" borderId="12" xfId="0" applyFont="true" applyBorder="true" applyAlignment="true" applyProtection="false">
      <alignment horizontal="left" vertical="center" textRotation="0" wrapText="true" indent="0" shrinkToFit="false"/>
      <protection locked="true" hidden="false"/>
    </xf>
    <xf numFmtId="164" fontId="39" fillId="29" borderId="3" xfId="0" applyFont="true" applyBorder="true" applyAlignment="true" applyProtection="false">
      <alignment horizontal="left" vertical="center" textRotation="0" wrapText="true" indent="0" shrinkToFit="false"/>
      <protection locked="true" hidden="false"/>
    </xf>
    <xf numFmtId="164" fontId="112" fillId="29" borderId="44" xfId="0" applyFont="true" applyBorder="true" applyAlignment="true" applyProtection="true">
      <alignment horizontal="left" vertical="center" textRotation="0" wrapText="true" indent="0" shrinkToFit="false"/>
      <protection locked="false" hidden="false"/>
    </xf>
    <xf numFmtId="164" fontId="39" fillId="29" borderId="12" xfId="0" applyFont="true" applyBorder="true" applyAlignment="true" applyProtection="true">
      <alignment horizontal="left" vertical="center" textRotation="0" wrapText="true" indent="0" shrinkToFit="false"/>
      <protection locked="false" hidden="false"/>
    </xf>
    <xf numFmtId="164" fontId="39" fillId="29" borderId="86" xfId="0" applyFont="true" applyBorder="true" applyAlignment="true" applyProtection="false">
      <alignment horizontal="center" vertical="center" textRotation="0" wrapText="true" indent="0" shrinkToFit="false"/>
      <protection locked="true" hidden="false"/>
    </xf>
    <xf numFmtId="164" fontId="112" fillId="29" borderId="3" xfId="0" applyFont="true" applyBorder="true" applyAlignment="true" applyProtection="true">
      <alignment horizontal="general" vertical="center" textRotation="0" wrapText="true" indent="0" shrinkToFit="false"/>
      <protection locked="false" hidden="false"/>
    </xf>
    <xf numFmtId="164" fontId="112" fillId="29" borderId="87" xfId="0" applyFont="true" applyBorder="true" applyAlignment="true" applyProtection="true">
      <alignment horizontal="general" vertical="center" textRotation="0" wrapText="true" indent="0" shrinkToFit="false"/>
      <protection locked="false" hidden="false"/>
    </xf>
    <xf numFmtId="164" fontId="0" fillId="35" borderId="0" xfId="0" applyFont="true" applyBorder="false" applyAlignment="true" applyProtection="false">
      <alignment horizontal="general" vertical="center" textRotation="0" wrapText="true" indent="0" shrinkToFit="false"/>
      <protection locked="true" hidden="false"/>
    </xf>
    <xf numFmtId="164" fontId="18" fillId="44" borderId="73" xfId="0" applyFont="true" applyBorder="true" applyAlignment="true" applyProtection="true">
      <alignment horizontal="general" vertical="center" textRotation="0" wrapText="true" indent="0" shrinkToFit="false"/>
      <protection locked="false" hidden="false"/>
    </xf>
    <xf numFmtId="164" fontId="18" fillId="44" borderId="73" xfId="0" applyFont="true" applyBorder="true" applyAlignment="true" applyProtection="true">
      <alignment horizontal="left" vertical="center" textRotation="0" wrapText="true" indent="0" shrinkToFit="false"/>
      <protection locked="false" hidden="false"/>
    </xf>
    <xf numFmtId="164" fontId="18" fillId="33" borderId="73" xfId="0" applyFont="true" applyBorder="true" applyAlignment="true" applyProtection="true">
      <alignment horizontal="left" vertical="center" textRotation="0" wrapText="true" indent="0" shrinkToFit="false"/>
      <protection locked="false" hidden="false"/>
    </xf>
    <xf numFmtId="164" fontId="18" fillId="33" borderId="88" xfId="0" applyFont="true" applyBorder="true" applyAlignment="true" applyProtection="true">
      <alignment horizontal="center" vertical="center" textRotation="0" wrapText="true" indent="0" shrinkToFit="false"/>
      <protection locked="false" hidden="false"/>
    </xf>
    <xf numFmtId="164" fontId="18" fillId="33" borderId="89" xfId="0" applyFont="true" applyBorder="true" applyAlignment="true" applyProtection="true">
      <alignment horizontal="left" vertical="center" textRotation="0" wrapText="true" indent="0" shrinkToFit="false"/>
      <protection locked="false" hidden="false"/>
    </xf>
    <xf numFmtId="164" fontId="18" fillId="33" borderId="90" xfId="0" applyFont="true" applyBorder="true" applyAlignment="true" applyProtection="true">
      <alignment horizontal="left" vertical="center" textRotation="0" wrapText="true" indent="0" shrinkToFit="false"/>
      <protection locked="false" hidden="false"/>
    </xf>
    <xf numFmtId="164" fontId="163" fillId="0" borderId="0" xfId="0" applyFont="true" applyBorder="false" applyAlignment="true" applyProtection="false">
      <alignment horizontal="general" vertical="center" textRotation="0" wrapText="true" indent="0" shrinkToFit="false"/>
      <protection locked="true" hidden="false"/>
    </xf>
    <xf numFmtId="164" fontId="18" fillId="44" borderId="62" xfId="0" applyFont="true" applyBorder="true" applyAlignment="true" applyProtection="true">
      <alignment horizontal="left" vertical="center" textRotation="0" wrapText="true" indent="0" shrinkToFit="false"/>
      <protection locked="false" hidden="false"/>
    </xf>
    <xf numFmtId="164" fontId="18" fillId="33" borderId="91" xfId="0" applyFont="true" applyBorder="true" applyAlignment="true" applyProtection="true">
      <alignment horizontal="left" vertical="center" textRotation="0" wrapText="true" indent="0" shrinkToFit="false"/>
      <protection locked="false" hidden="false"/>
    </xf>
    <xf numFmtId="164" fontId="0" fillId="0" borderId="0" xfId="0" applyFont="true" applyBorder="false" applyAlignment="true" applyProtection="false">
      <alignment horizontal="general" vertical="center" textRotation="0" wrapText="true" indent="0" shrinkToFit="false"/>
      <protection locked="true" hidden="false"/>
    </xf>
    <xf numFmtId="164" fontId="18" fillId="33" borderId="92" xfId="0" applyFont="true" applyBorder="true" applyAlignment="true" applyProtection="true">
      <alignment horizontal="left" vertical="center" textRotation="0" wrapText="true" indent="0" shrinkToFit="false"/>
      <protection locked="false" hidden="false"/>
    </xf>
    <xf numFmtId="164" fontId="18" fillId="33" borderId="93" xfId="0" applyFont="true" applyBorder="true" applyAlignment="true" applyProtection="true">
      <alignment horizontal="left" vertical="center" textRotation="0" wrapText="true" indent="0" shrinkToFit="false"/>
      <protection locked="false" hidden="false"/>
    </xf>
    <xf numFmtId="164" fontId="18" fillId="33" borderId="94" xfId="0" applyFont="true" applyBorder="true" applyAlignment="true" applyProtection="true">
      <alignment horizontal="left" vertical="center" textRotation="0" wrapText="true" indent="0" shrinkToFit="false"/>
      <protection locked="false" hidden="false"/>
    </xf>
    <xf numFmtId="164" fontId="122" fillId="35" borderId="84" xfId="0" applyFont="true" applyBorder="true" applyAlignment="true" applyProtection="false">
      <alignment horizontal="left" vertical="center" textRotation="0" wrapText="false" indent="0" shrinkToFit="false"/>
      <protection locked="true" hidden="false"/>
    </xf>
    <xf numFmtId="164" fontId="227" fillId="35" borderId="95" xfId="20" applyFont="true" applyBorder="true" applyAlignment="true" applyProtection="false">
      <alignment horizontal="left" vertical="top" textRotation="0" wrapText="true" indent="0" shrinkToFit="false"/>
      <protection locked="true" hidden="false"/>
    </xf>
    <xf numFmtId="164" fontId="26" fillId="35" borderId="0" xfId="0" applyFont="true" applyBorder="false" applyAlignment="true" applyProtection="false">
      <alignment horizontal="right"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47" borderId="0" xfId="0" applyFont="true" applyBorder="false" applyAlignment="false" applyProtection="true">
      <alignment horizontal="general" vertical="bottom" textRotation="0" wrapText="false" indent="0" shrinkToFit="false"/>
      <protection locked="false" hidden="false"/>
    </xf>
    <xf numFmtId="164" fontId="33" fillId="47" borderId="0" xfId="20" applyFont="true" applyBorder="true" applyAlignment="true" applyProtection="true">
      <alignment horizontal="right" vertical="center" textRotation="0" wrapText="false" indent="0" shrinkToFit="false"/>
      <protection locked="false" hidden="false"/>
    </xf>
    <xf numFmtId="164" fontId="34" fillId="47" borderId="0" xfId="20" applyFont="true" applyBorder="true" applyAlignment="false" applyProtection="true">
      <alignment horizontal="general" vertical="center" textRotation="0" wrapText="false" indent="0" shrinkToFit="false"/>
      <protection locked="false" hidden="false"/>
    </xf>
    <xf numFmtId="164" fontId="80" fillId="0" borderId="0" xfId="0" applyFont="true" applyBorder="false" applyAlignment="true" applyProtection="false">
      <alignment horizontal="left" vertical="center" textRotation="0" wrapText="false" indent="0" shrinkToFit="false"/>
      <protection locked="true" hidden="false"/>
    </xf>
    <xf numFmtId="164" fontId="228"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27" fillId="29" borderId="0" xfId="56" applyFont="true" applyBorder="true" applyAlignment="true" applyProtection="true">
      <alignment horizontal="general" vertical="center" textRotation="0" wrapText="true" indent="0" shrinkToFit="false"/>
      <protection locked="true" hidden="false"/>
    </xf>
    <xf numFmtId="164" fontId="0" fillId="29" borderId="0" xfId="0" applyFont="false" applyBorder="false" applyAlignment="true" applyProtection="false">
      <alignment horizontal="general" vertical="center" textRotation="0" wrapText="true" indent="0" shrinkToFit="false"/>
      <protection locked="true" hidden="false"/>
    </xf>
    <xf numFmtId="164" fontId="33" fillId="29" borderId="0" xfId="20" applyFont="true" applyBorder="true" applyAlignment="true" applyProtection="true">
      <alignment horizontal="center" vertical="center" textRotation="0" wrapText="false" indent="0" shrinkToFit="false"/>
      <protection locked="false" hidden="false"/>
    </xf>
    <xf numFmtId="164" fontId="27" fillId="29" borderId="0" xfId="56" applyFont="true" applyBorder="true" applyAlignment="true" applyProtection="true">
      <alignment horizontal="left" vertical="center" textRotation="0" wrapText="true" indent="0" shrinkToFit="false"/>
      <protection locked="true" hidden="false"/>
    </xf>
    <xf numFmtId="164" fontId="34" fillId="31" borderId="0" xfId="56" applyFont="true" applyBorder="true" applyAlignment="true" applyProtection="true">
      <alignment horizontal="general" vertical="center" textRotation="0" wrapText="false" indent="0" shrinkToFit="false"/>
      <protection locked="true" hidden="false"/>
    </xf>
    <xf numFmtId="164" fontId="39" fillId="31" borderId="0" xfId="56" applyFont="true" applyBorder="true" applyAlignment="true" applyProtection="false">
      <alignment horizontal="general" vertical="center" textRotation="0" wrapText="false" indent="0" shrinkToFit="false"/>
      <protection locked="true" hidden="false"/>
    </xf>
    <xf numFmtId="164" fontId="34" fillId="31" borderId="0" xfId="56" applyFont="true" applyBorder="true" applyAlignment="true" applyProtection="false">
      <alignment horizontal="general" vertical="center" textRotation="0" wrapText="false" indent="0" shrinkToFit="false"/>
      <protection locked="true" hidden="false"/>
    </xf>
    <xf numFmtId="164" fontId="37" fillId="35" borderId="0" xfId="0" applyFont="true" applyBorder="true" applyAlignment="true" applyProtection="true">
      <alignment horizontal="general" vertical="center" textRotation="0" wrapText="true" indent="0" shrinkToFit="false"/>
      <protection locked="false" hidden="false"/>
    </xf>
    <xf numFmtId="164" fontId="18" fillId="45" borderId="3" xfId="55" applyFont="true" applyBorder="true" applyAlignment="true" applyProtection="true">
      <alignment horizontal="left" vertical="center" textRotation="0" wrapText="false" indent="0" shrinkToFit="false"/>
      <protection locked="false" hidden="false"/>
    </xf>
    <xf numFmtId="164" fontId="36" fillId="35" borderId="0" xfId="0" applyFont="true" applyBorder="false" applyAlignment="true" applyProtection="false">
      <alignment horizontal="justify" vertical="center" textRotation="0" wrapText="false" indent="0" shrinkToFit="false"/>
      <protection locked="true" hidden="false"/>
    </xf>
    <xf numFmtId="164" fontId="36" fillId="28" borderId="0" xfId="0" applyFont="true" applyBorder="false" applyAlignment="true" applyProtection="false">
      <alignment horizontal="justify" vertical="center" textRotation="0" wrapText="false" indent="0" shrinkToFit="false"/>
      <protection locked="true" hidden="false"/>
    </xf>
    <xf numFmtId="164" fontId="18" fillId="44" borderId="3" xfId="55" applyFont="true" applyBorder="true" applyAlignment="true" applyProtection="true">
      <alignment horizontal="left" vertical="center" textRotation="0" wrapText="false" indent="0" shrinkToFit="false"/>
      <protection locked="false" hidden="false"/>
    </xf>
    <xf numFmtId="164" fontId="18" fillId="35" borderId="0" xfId="55" applyFont="true" applyBorder="true" applyAlignment="true" applyProtection="true">
      <alignment horizontal="left" vertical="center" textRotation="0" wrapText="false" indent="0" shrinkToFit="false"/>
      <protection locked="false" hidden="false"/>
    </xf>
    <xf numFmtId="164" fontId="0" fillId="35" borderId="0" xfId="0" applyFont="false" applyBorder="true" applyAlignment="false" applyProtection="true">
      <alignment horizontal="general" vertical="bottom" textRotation="0" wrapText="false" indent="0" shrinkToFit="false"/>
      <protection locked="true" hidden="false"/>
    </xf>
    <xf numFmtId="164" fontId="37" fillId="28" borderId="0" xfId="0" applyFont="true" applyBorder="false" applyAlignment="false" applyProtection="true">
      <alignment horizontal="general" vertical="bottom" textRotation="0" wrapText="false" indent="0" shrinkToFit="false"/>
      <protection locked="false" hidden="false"/>
    </xf>
    <xf numFmtId="164" fontId="37" fillId="35" borderId="0" xfId="0" applyFont="true" applyBorder="false" applyAlignment="false" applyProtection="true">
      <alignment horizontal="general" vertical="bottom" textRotation="0" wrapText="false" indent="0" shrinkToFit="false"/>
      <protection locked="false" hidden="false"/>
    </xf>
    <xf numFmtId="164" fontId="18" fillId="44" borderId="3" xfId="55" applyFont="true" applyBorder="true" applyAlignment="true" applyProtection="true">
      <alignment horizontal="left" vertical="top" textRotation="0" wrapText="false" indent="0" shrinkToFit="false"/>
      <protection locked="false" hidden="false"/>
    </xf>
    <xf numFmtId="167" fontId="110" fillId="28" borderId="0" xfId="0" applyFont="true" applyBorder="false" applyAlignment="false" applyProtection="true">
      <alignment horizontal="general" vertical="bottom" textRotation="0" wrapText="false" indent="0" shrinkToFit="false"/>
      <protection locked="true" hidden="false"/>
    </xf>
    <xf numFmtId="164" fontId="73" fillId="35" borderId="0" xfId="0" applyFont="true" applyBorder="true" applyAlignment="false" applyProtection="true">
      <alignment horizontal="general" vertical="bottom" textRotation="0" wrapText="false" indent="0" shrinkToFit="false"/>
      <protection locked="true" hidden="false"/>
    </xf>
    <xf numFmtId="164" fontId="0" fillId="28" borderId="0" xfId="0" applyFont="false" applyBorder="true" applyAlignment="false" applyProtection="true">
      <alignment horizontal="general" vertical="bottom" textRotation="0" wrapText="false" indent="0" shrinkToFit="false"/>
      <protection locked="true" hidden="false"/>
    </xf>
    <xf numFmtId="164" fontId="101" fillId="44" borderId="3" xfId="0" applyFont="true" applyBorder="true" applyAlignment="true" applyProtection="true">
      <alignment horizontal="center" vertical="bottom" textRotation="0" wrapText="false" indent="0" shrinkToFit="false"/>
      <protection locked="false" hidden="false"/>
    </xf>
    <xf numFmtId="164" fontId="73" fillId="28" borderId="0" xfId="0" applyFont="true" applyBorder="true" applyAlignment="false" applyProtection="true">
      <alignment horizontal="general" vertical="bottom" textRotation="0" wrapText="false" indent="0" shrinkToFit="false"/>
      <protection locked="true" hidden="false"/>
    </xf>
    <xf numFmtId="164" fontId="18" fillId="28" borderId="0" xfId="55" applyFont="true" applyBorder="true" applyAlignment="true" applyProtection="true">
      <alignment horizontal="left" vertical="top" textRotation="0" wrapText="false" indent="0" shrinkToFit="false"/>
      <protection locked="false" hidden="false"/>
    </xf>
    <xf numFmtId="164" fontId="18" fillId="33" borderId="3" xfId="55" applyFont="true" applyBorder="true" applyAlignment="true" applyProtection="true">
      <alignment horizontal="left" vertical="center" textRotation="0" wrapText="false" indent="0" shrinkToFit="false"/>
      <protection locked="false" hidden="false"/>
    </xf>
    <xf numFmtId="164" fontId="36" fillId="35" borderId="0" xfId="0" applyFont="true" applyBorder="true" applyAlignment="true" applyProtection="true">
      <alignment horizontal="left" vertical="bottom" textRotation="0" wrapText="false" indent="0" shrinkToFit="false"/>
      <protection locked="true" hidden="false"/>
    </xf>
    <xf numFmtId="164" fontId="36" fillId="44" borderId="3" xfId="0" applyFont="true" applyBorder="true" applyAlignment="true" applyProtection="true">
      <alignment horizontal="center" vertical="center" textRotation="0" wrapText="false" indent="0" shrinkToFit="false"/>
      <protection locked="false" hidden="false"/>
    </xf>
    <xf numFmtId="164" fontId="95" fillId="35" borderId="0" xfId="0" applyFont="true" applyBorder="false" applyAlignment="false" applyProtection="true">
      <alignment horizontal="general" vertical="bottom" textRotation="0" wrapText="false" indent="0" shrinkToFit="false"/>
      <protection locked="true" hidden="false"/>
    </xf>
    <xf numFmtId="164" fontId="37" fillId="35" borderId="0" xfId="0" applyFont="true" applyBorder="true" applyAlignment="true" applyProtection="true">
      <alignment horizontal="left" vertical="bottom" textRotation="0" wrapText="false" indent="0" shrinkToFit="false"/>
      <protection locked="true" hidden="false"/>
    </xf>
    <xf numFmtId="170" fontId="36" fillId="33" borderId="3" xfId="68" applyFont="true" applyBorder="true" applyAlignment="true" applyProtection="true">
      <alignment horizontal="left" vertical="center" textRotation="0" wrapText="false" indent="0" shrinkToFit="false"/>
      <protection locked="false" hidden="false"/>
    </xf>
    <xf numFmtId="170" fontId="36" fillId="33" borderId="3" xfId="68" applyFont="true" applyBorder="true" applyAlignment="true" applyProtection="true">
      <alignment horizontal="center" vertical="center" textRotation="0" wrapText="false" indent="0" shrinkToFit="false"/>
      <protection locked="false" hidden="false"/>
    </xf>
    <xf numFmtId="164" fontId="42" fillId="35" borderId="0" xfId="56" applyFont="true" applyBorder="true" applyAlignment="true" applyProtection="true">
      <alignment horizontal="left" vertical="center" textRotation="0" wrapText="false" indent="0" shrinkToFit="false"/>
      <protection locked="true" hidden="false"/>
    </xf>
    <xf numFmtId="164" fontId="229" fillId="35" borderId="0" xfId="0" applyFont="true" applyBorder="true" applyAlignment="true" applyProtection="true">
      <alignment horizontal="right" vertical="bottom" textRotation="0" wrapText="false" indent="0" shrinkToFit="false"/>
      <protection locked="true" hidden="false"/>
    </xf>
    <xf numFmtId="164" fontId="26" fillId="33" borderId="3" xfId="0" applyFont="true" applyBorder="true" applyAlignment="true" applyProtection="true">
      <alignment horizontal="center" vertical="center" textRotation="0" wrapText="false" indent="0" shrinkToFit="false"/>
      <protection locked="false" hidden="false"/>
    </xf>
    <xf numFmtId="164" fontId="101" fillId="35" borderId="0" xfId="0" applyFont="true" applyBorder="false" applyAlignment="true" applyProtection="true">
      <alignment horizontal="left" vertical="center" textRotation="0" wrapText="false" indent="0" shrinkToFit="false"/>
      <protection locked="true" hidden="false"/>
    </xf>
    <xf numFmtId="164" fontId="101" fillId="35" borderId="0" xfId="0" applyFont="true" applyBorder="false" applyAlignment="true" applyProtection="true">
      <alignment horizontal="center" vertical="center" textRotation="0" wrapText="false" indent="0" shrinkToFit="false"/>
      <protection locked="true" hidden="false"/>
    </xf>
    <xf numFmtId="166" fontId="26" fillId="33" borderId="3" xfId="0" applyFont="true" applyBorder="true" applyAlignment="true" applyProtection="true">
      <alignment horizontal="center" vertical="center" textRotation="0" wrapText="false" indent="0" shrinkToFit="false"/>
      <protection locked="false" hidden="false"/>
    </xf>
    <xf numFmtId="164" fontId="26" fillId="33" borderId="12" xfId="0" applyFont="true" applyBorder="true" applyAlignment="true" applyProtection="true">
      <alignment horizontal="center" vertical="center" textRotation="0" wrapText="false" indent="0" shrinkToFit="false"/>
      <protection locked="false" hidden="false"/>
    </xf>
    <xf numFmtId="176" fontId="26" fillId="39" borderId="12" xfId="15" applyFont="true" applyBorder="true" applyAlignment="true" applyProtection="true">
      <alignment horizontal="center" vertical="center" textRotation="0" wrapText="false" indent="0" shrinkToFit="false"/>
      <protection locked="true" hidden="false"/>
    </xf>
    <xf numFmtId="176" fontId="26" fillId="39" borderId="96" xfId="15" applyFont="true" applyBorder="true" applyAlignment="true" applyProtection="true">
      <alignment horizontal="center" vertical="center" textRotation="0" wrapText="false" indent="0" shrinkToFit="false"/>
      <protection locked="true" hidden="false"/>
    </xf>
    <xf numFmtId="176" fontId="26" fillId="39" borderId="97" xfId="15" applyFont="true" applyBorder="true" applyAlignment="true" applyProtection="true">
      <alignment horizontal="center" vertical="center" textRotation="0" wrapText="false" indent="0" shrinkToFit="false"/>
      <protection locked="true" hidden="false"/>
    </xf>
    <xf numFmtId="176" fontId="26" fillId="39" borderId="98" xfId="15" applyFont="true" applyBorder="true" applyAlignment="true" applyProtection="true">
      <alignment horizontal="center" vertical="center" textRotation="0" wrapText="false" indent="0" shrinkToFit="false"/>
      <protection locked="true" hidden="false"/>
    </xf>
    <xf numFmtId="164" fontId="101" fillId="35" borderId="0" xfId="0" applyFont="true" applyBorder="true" applyAlignment="true" applyProtection="true">
      <alignment horizontal="center" vertical="center" textRotation="0" wrapText="false" indent="0" shrinkToFit="false"/>
      <protection locked="true" hidden="false"/>
    </xf>
    <xf numFmtId="176" fontId="18" fillId="39" borderId="12" xfId="15" applyFont="true" applyBorder="true" applyAlignment="true" applyProtection="true">
      <alignment horizontal="center" vertical="center" textRotation="0" wrapText="false" indent="0" shrinkToFit="false"/>
      <protection locked="true" hidden="false"/>
    </xf>
    <xf numFmtId="172" fontId="18" fillId="39" borderId="96" xfId="15" applyFont="true" applyBorder="true" applyAlignment="true" applyProtection="true">
      <alignment horizontal="center" vertical="center" textRotation="0" wrapText="false" indent="0" shrinkToFit="false"/>
      <protection locked="true" hidden="false"/>
    </xf>
    <xf numFmtId="172" fontId="18" fillId="39" borderId="97" xfId="15" applyFont="true" applyBorder="true" applyAlignment="true" applyProtection="true">
      <alignment horizontal="center" vertical="center" textRotation="0" wrapText="false" indent="0" shrinkToFit="false"/>
      <protection locked="true" hidden="false"/>
    </xf>
    <xf numFmtId="172" fontId="18" fillId="39" borderId="98" xfId="15" applyFont="true" applyBorder="true" applyAlignment="true" applyProtection="true">
      <alignment horizontal="center" vertical="center" textRotation="0" wrapText="false" indent="0" shrinkToFit="false"/>
      <protection locked="true" hidden="false"/>
    </xf>
    <xf numFmtId="164" fontId="174" fillId="35" borderId="0" xfId="0" applyFont="true" applyBorder="false" applyAlignment="true" applyProtection="true">
      <alignment horizontal="general" vertical="bottom" textRotation="0" wrapText="true" indent="0" shrinkToFit="false"/>
      <protection locked="true" hidden="false"/>
    </xf>
    <xf numFmtId="172" fontId="18" fillId="39" borderId="3" xfId="15" applyFont="true" applyBorder="true" applyAlignment="true" applyProtection="true">
      <alignment horizontal="center" vertical="center" textRotation="0" wrapText="false" indent="0" shrinkToFit="false"/>
      <protection locked="true" hidden="false"/>
    </xf>
    <xf numFmtId="172" fontId="18" fillId="33" borderId="12" xfId="15" applyFont="true" applyBorder="true" applyAlignment="true" applyProtection="true">
      <alignment horizontal="center" vertical="center" textRotation="0" wrapText="false" indent="0" shrinkToFit="false"/>
      <protection locked="false" hidden="false"/>
    </xf>
    <xf numFmtId="172" fontId="18" fillId="33" borderId="96" xfId="15" applyFont="true" applyBorder="true" applyAlignment="true" applyProtection="true">
      <alignment horizontal="center" vertical="center" textRotation="0" wrapText="false" indent="0" shrinkToFit="false"/>
      <protection locked="false" hidden="false"/>
    </xf>
    <xf numFmtId="172" fontId="18" fillId="33" borderId="97" xfId="15" applyFont="true" applyBorder="true" applyAlignment="true" applyProtection="true">
      <alignment horizontal="center" vertical="center" textRotation="0" wrapText="false" indent="0" shrinkToFit="false"/>
      <protection locked="false" hidden="false"/>
    </xf>
    <xf numFmtId="172" fontId="18" fillId="33" borderId="98" xfId="15" applyFont="true" applyBorder="true" applyAlignment="true" applyProtection="true">
      <alignment horizontal="center" vertical="center" textRotation="0" wrapText="false" indent="0" shrinkToFit="false"/>
      <protection locked="false" hidden="false"/>
    </xf>
    <xf numFmtId="164" fontId="174" fillId="35" borderId="0" xfId="0" applyFont="true" applyBorder="true" applyAlignment="true" applyProtection="true">
      <alignment horizontal="general" vertical="bottom" textRotation="0" wrapText="true" indent="0" shrinkToFit="false"/>
      <protection locked="true" hidden="false"/>
    </xf>
    <xf numFmtId="164" fontId="36" fillId="35" borderId="99" xfId="0" applyFont="true" applyBorder="true" applyAlignment="true" applyProtection="true">
      <alignment horizontal="left" vertical="bottom" textRotation="0" wrapText="false" indent="0" shrinkToFit="false"/>
      <protection locked="false" hidden="false"/>
    </xf>
    <xf numFmtId="164" fontId="46" fillId="35" borderId="0" xfId="0" applyFont="true" applyBorder="true" applyAlignment="false" applyProtection="true">
      <alignment horizontal="general" vertical="bottom" textRotation="0" wrapText="false" indent="0" shrinkToFit="false"/>
      <protection locked="true" hidden="false"/>
    </xf>
    <xf numFmtId="172" fontId="18" fillId="39" borderId="12" xfId="15" applyFont="true" applyBorder="true" applyAlignment="true" applyProtection="true">
      <alignment horizontal="center" vertical="center" textRotation="0" wrapText="false" indent="0" shrinkToFit="false"/>
      <protection locked="true" hidden="false"/>
    </xf>
    <xf numFmtId="164" fontId="36" fillId="35" borderId="100" xfId="0" applyFont="true" applyBorder="true" applyAlignment="true" applyProtection="true">
      <alignment horizontal="left" vertical="bottom" textRotation="0" wrapText="false" indent="0" shrinkToFit="false"/>
      <protection locked="false" hidden="false"/>
    </xf>
    <xf numFmtId="164" fontId="46" fillId="35" borderId="101" xfId="0" applyFont="true" applyBorder="true" applyAlignment="false" applyProtection="true">
      <alignment horizontal="general" vertical="bottom" textRotation="0" wrapText="false" indent="0" shrinkToFit="false"/>
      <protection locked="true" hidden="false"/>
    </xf>
    <xf numFmtId="172" fontId="46" fillId="0" borderId="101" xfId="15" applyFont="true" applyBorder="true" applyAlignment="true" applyProtection="true">
      <alignment horizontal="general" vertical="bottom" textRotation="0" wrapText="false" indent="0" shrinkToFit="false"/>
      <protection locked="true" hidden="false"/>
    </xf>
    <xf numFmtId="172" fontId="18" fillId="39" borderId="100" xfId="15" applyFont="true" applyBorder="true" applyAlignment="true" applyProtection="true">
      <alignment horizontal="center" vertical="bottom" textRotation="0" wrapText="false" indent="0" shrinkToFit="false"/>
      <protection locked="true" hidden="false"/>
    </xf>
    <xf numFmtId="172" fontId="18" fillId="39" borderId="38" xfId="15" applyFont="true" applyBorder="true" applyAlignment="true" applyProtection="true">
      <alignment horizontal="center" vertical="bottom" textRotation="0" wrapText="false" indent="0" shrinkToFit="false"/>
      <protection locked="true" hidden="false"/>
    </xf>
    <xf numFmtId="164" fontId="58" fillId="35" borderId="0" xfId="86" applyFont="true" applyBorder="true" applyAlignment="true" applyProtection="true">
      <alignment horizontal="left" vertical="bottom" textRotation="0" wrapText="false" indent="0" shrinkToFit="false"/>
      <protection locked="false" hidden="false"/>
    </xf>
    <xf numFmtId="164" fontId="0" fillId="35" borderId="0" xfId="86" applyFont="true" applyBorder="true" applyAlignment="true" applyProtection="true">
      <alignment horizontal="general" vertical="bottom" textRotation="0" wrapText="false" indent="0" shrinkToFit="false"/>
      <protection locked="true" hidden="false"/>
    </xf>
    <xf numFmtId="172" fontId="0" fillId="59" borderId="0" xfId="86" applyFont="true" applyBorder="true" applyAlignment="true" applyProtection="true">
      <alignment horizontal="general" vertical="bottom" textRotation="0" wrapText="false" indent="0" shrinkToFit="false"/>
      <protection locked="true" hidden="false"/>
    </xf>
    <xf numFmtId="172" fontId="18" fillId="39" borderId="102" xfId="15" applyFont="true" applyBorder="true" applyAlignment="true" applyProtection="true">
      <alignment horizontal="center" vertical="bottom" textRotation="0" wrapText="false" indent="0" shrinkToFit="false"/>
      <protection locked="true" hidden="false"/>
    </xf>
    <xf numFmtId="172" fontId="18" fillId="39" borderId="27" xfId="15" applyFont="true" applyBorder="true" applyAlignment="true" applyProtection="true">
      <alignment horizontal="center" vertical="bottom" textRotation="0" wrapText="false" indent="0" shrinkToFit="false"/>
      <protection locked="true" hidden="false"/>
    </xf>
    <xf numFmtId="164" fontId="36" fillId="35" borderId="0" xfId="0" applyFont="true" applyBorder="true" applyAlignment="true" applyProtection="true">
      <alignment horizontal="left" vertical="bottom" textRotation="0" wrapText="false" indent="0" shrinkToFit="false"/>
      <protection locked="false" hidden="false"/>
    </xf>
    <xf numFmtId="172" fontId="0" fillId="0" borderId="0" xfId="15" applyFont="true" applyBorder="true" applyAlignment="true" applyProtection="true">
      <alignment horizontal="general" vertical="bottom" textRotation="0" wrapText="false" indent="0" shrinkToFit="false"/>
      <protection locked="true" hidden="false"/>
    </xf>
    <xf numFmtId="172" fontId="18" fillId="39" borderId="102" xfId="15" applyFont="true" applyBorder="true" applyAlignment="true" applyProtection="true">
      <alignment horizontal="general" vertical="bottom" textRotation="0" wrapText="false" indent="0" shrinkToFit="false"/>
      <protection locked="true" hidden="false"/>
    </xf>
    <xf numFmtId="164" fontId="36" fillId="35" borderId="0" xfId="0" applyFont="true" applyBorder="false" applyAlignment="true" applyProtection="true">
      <alignment horizontal="left" vertical="bottom" textRotation="0" wrapText="false" indent="0" shrinkToFit="false"/>
      <protection locked="false" hidden="false"/>
    </xf>
    <xf numFmtId="164" fontId="77" fillId="35" borderId="0" xfId="0" applyFont="true" applyBorder="false" applyAlignment="true" applyProtection="true">
      <alignment horizontal="left" vertical="bottom" textRotation="0" wrapText="false" indent="0" shrinkToFit="false"/>
      <protection locked="false" hidden="false"/>
    </xf>
    <xf numFmtId="172" fontId="0" fillId="59" borderId="103" xfId="86" applyFont="true" applyBorder="true" applyAlignment="true" applyProtection="true">
      <alignment horizontal="general" vertical="bottom" textRotation="0" wrapText="false" indent="0" shrinkToFit="false"/>
      <protection locked="true" hidden="false"/>
    </xf>
    <xf numFmtId="172" fontId="0" fillId="59" borderId="104" xfId="86" applyFont="true" applyBorder="true" applyAlignment="true" applyProtection="true">
      <alignment horizontal="general" vertical="bottom" textRotation="0" wrapText="false" indent="0" shrinkToFit="false"/>
      <protection locked="true" hidden="false"/>
    </xf>
    <xf numFmtId="164" fontId="0" fillId="59" borderId="104" xfId="86" applyFont="true" applyBorder="true" applyAlignment="true" applyProtection="true">
      <alignment horizontal="general" vertical="bottom" textRotation="0" wrapText="false" indent="0" shrinkToFit="false"/>
      <protection locked="true" hidden="false"/>
    </xf>
    <xf numFmtId="164" fontId="0" fillId="59" borderId="105" xfId="86" applyFont="true" applyBorder="true" applyAlignment="true" applyProtection="true">
      <alignment horizontal="general" vertical="bottom" textRotation="0" wrapText="false" indent="0" shrinkToFit="false"/>
      <protection locked="true" hidden="false"/>
    </xf>
    <xf numFmtId="172" fontId="55" fillId="59" borderId="106" xfId="86" applyFont="true" applyBorder="true" applyAlignment="true" applyProtection="true">
      <alignment horizontal="general" vertical="bottom" textRotation="0" wrapText="false" indent="0" shrinkToFit="false"/>
      <protection locked="true" hidden="false"/>
    </xf>
    <xf numFmtId="172" fontId="18" fillId="39" borderId="27" xfId="15" applyFont="true" applyBorder="true" applyAlignment="true" applyProtection="true">
      <alignment horizontal="general" vertical="bottom" textRotation="0" wrapText="false" indent="0" shrinkToFit="false"/>
      <protection locked="true" hidden="false"/>
    </xf>
    <xf numFmtId="177" fontId="0" fillId="38" borderId="27" xfId="86" applyFont="true" applyBorder="true" applyAlignment="true" applyProtection="true">
      <alignment horizontal="general" vertical="bottom" textRotation="0" wrapText="false" indent="0" shrinkToFit="false"/>
      <protection locked="true" hidden="false"/>
    </xf>
    <xf numFmtId="177" fontId="0" fillId="38" borderId="107" xfId="86" applyFont="true" applyBorder="true" applyAlignment="true" applyProtection="true">
      <alignment horizontal="general" vertical="bottom" textRotation="0" wrapText="false" indent="0" shrinkToFit="false"/>
      <protection locked="true" hidden="false"/>
    </xf>
    <xf numFmtId="164" fontId="0" fillId="35" borderId="0" xfId="0" applyFont="false" applyBorder="false" applyAlignment="true" applyProtection="true">
      <alignment horizontal="right" vertical="bottom" textRotation="0" wrapText="false" indent="0" shrinkToFit="false"/>
      <protection locked="true" hidden="false"/>
    </xf>
    <xf numFmtId="164" fontId="0" fillId="59" borderId="106" xfId="86" applyFont="true" applyBorder="true" applyAlignment="true" applyProtection="true">
      <alignment horizontal="general" vertical="bottom" textRotation="0" wrapText="false" indent="0" shrinkToFit="false"/>
      <protection locked="true" hidden="false"/>
    </xf>
    <xf numFmtId="172" fontId="55" fillId="59" borderId="108" xfId="86" applyFont="true" applyBorder="true" applyAlignment="true" applyProtection="true">
      <alignment horizontal="general" vertical="bottom" textRotation="0" wrapText="false" indent="0" shrinkToFit="false"/>
      <protection locked="true" hidden="false"/>
    </xf>
    <xf numFmtId="172" fontId="0" fillId="59" borderId="109" xfId="86" applyFont="true" applyBorder="true" applyAlignment="true" applyProtection="true">
      <alignment horizontal="general" vertical="bottom" textRotation="0" wrapText="false" indent="0" shrinkToFit="false"/>
      <protection locked="true" hidden="false"/>
    </xf>
    <xf numFmtId="172" fontId="18" fillId="39" borderId="110" xfId="15" applyFont="true" applyBorder="true" applyAlignment="true" applyProtection="true">
      <alignment horizontal="general" vertical="bottom" textRotation="0" wrapText="false" indent="0" shrinkToFit="false"/>
      <protection locked="true" hidden="false"/>
    </xf>
    <xf numFmtId="177" fontId="0" fillId="38" borderId="110" xfId="86" applyFont="true" applyBorder="true" applyAlignment="true" applyProtection="true">
      <alignment horizontal="general" vertical="bottom" textRotation="0" wrapText="false" indent="0" shrinkToFit="false"/>
      <protection locked="true" hidden="false"/>
    </xf>
    <xf numFmtId="172" fontId="0" fillId="35" borderId="0" xfId="15" applyFont="true" applyBorder="true" applyAlignment="true" applyProtection="true">
      <alignment horizontal="general" vertical="bottom" textRotation="0" wrapText="false" indent="0" shrinkToFit="false"/>
      <protection locked="true" hidden="false"/>
    </xf>
    <xf numFmtId="178" fontId="26" fillId="39" borderId="3" xfId="68" applyFont="true" applyBorder="true" applyAlignment="true" applyProtection="true">
      <alignment horizontal="center" vertical="center" textRotation="0" wrapText="false" indent="0" shrinkToFit="false"/>
      <protection locked="true" hidden="false"/>
    </xf>
    <xf numFmtId="164" fontId="0" fillId="35" borderId="0" xfId="0" applyFont="true" applyBorder="true" applyAlignment="false" applyProtection="true">
      <alignment horizontal="general" vertical="bottom" textRotation="0" wrapText="false" indent="0" shrinkToFit="false"/>
      <protection locked="true" hidden="false"/>
    </xf>
    <xf numFmtId="179" fontId="0" fillId="35" borderId="0" xfId="0" applyFont="false" applyBorder="false" applyAlignment="false" applyProtection="true">
      <alignment horizontal="general" vertical="bottom" textRotation="0" wrapText="false" indent="0" shrinkToFit="false"/>
      <protection locked="true" hidden="false"/>
    </xf>
    <xf numFmtId="170" fontId="26" fillId="39" borderId="3" xfId="68" applyFont="true" applyBorder="true" applyAlignment="true" applyProtection="true">
      <alignment horizontal="center" vertical="center" textRotation="0" wrapText="false" indent="0" shrinkToFit="false"/>
      <protection locked="true" hidden="false"/>
    </xf>
    <xf numFmtId="170" fontId="26" fillId="39" borderId="3" xfId="0" applyFont="true" applyBorder="true" applyAlignment="true" applyProtection="true">
      <alignment horizontal="center" vertical="bottom" textRotation="0" wrapText="false" indent="0" shrinkToFit="false"/>
      <protection locked="true" hidden="false"/>
    </xf>
    <xf numFmtId="166" fontId="37" fillId="35" borderId="0" xfId="68" applyFont="true" applyBorder="true" applyAlignment="true" applyProtection="true">
      <alignment horizontal="left" vertical="bottom" textRotation="0" wrapText="false" indent="0" shrinkToFit="false"/>
      <protection locked="false" hidden="false"/>
    </xf>
    <xf numFmtId="166" fontId="26" fillId="39" borderId="3" xfId="68" applyFont="true" applyBorder="true" applyAlignment="true" applyProtection="true">
      <alignment horizontal="center" vertical="center" textRotation="0" wrapText="false" indent="0" shrinkToFit="false"/>
      <protection locked="true" hidden="false"/>
    </xf>
    <xf numFmtId="164" fontId="230" fillId="35" borderId="0" xfId="0" applyFont="true" applyBorder="false" applyAlignment="false" applyProtection="true">
      <alignment horizontal="general" vertical="bottom" textRotation="0" wrapText="false" indent="0" shrinkToFit="false"/>
      <protection locked="false" hidden="false"/>
    </xf>
    <xf numFmtId="164" fontId="101" fillId="33" borderId="3" xfId="0" applyFont="true" applyBorder="true" applyAlignment="true" applyProtection="true">
      <alignment horizontal="center" vertical="center" textRotation="0" wrapText="false" indent="0" shrinkToFit="false"/>
      <protection locked="false" hidden="false"/>
    </xf>
    <xf numFmtId="164" fontId="103" fillId="29" borderId="0" xfId="20" applyFont="true" applyBorder="true" applyAlignment="false" applyProtection="true">
      <alignment horizontal="general" vertical="center" textRotation="0" wrapText="false" indent="0" shrinkToFit="false"/>
      <protection locked="false" hidden="false"/>
    </xf>
    <xf numFmtId="164" fontId="34" fillId="29" borderId="0" xfId="20" applyFont="true" applyBorder="true" applyAlignment="false" applyProtection="true">
      <alignment horizontal="general" vertical="center" textRotation="0" wrapText="false" indent="0" shrinkToFit="false"/>
      <protection locked="false" hidden="false"/>
    </xf>
    <xf numFmtId="164" fontId="0" fillId="33" borderId="0" xfId="0" applyFont="false" applyBorder="false" applyAlignment="false" applyProtection="true">
      <alignment horizontal="general" vertical="bottom" textRotation="0" wrapText="false" indent="0" shrinkToFit="false"/>
      <protection locked="true" hidden="false"/>
    </xf>
    <xf numFmtId="164" fontId="27" fillId="33" borderId="0" xfId="56" applyFont="true" applyBorder="true" applyAlignment="true" applyProtection="false">
      <alignment horizontal="left" vertical="top" textRotation="0" wrapText="true" indent="0" shrinkToFit="false"/>
      <protection locked="true" hidden="false"/>
    </xf>
    <xf numFmtId="164" fontId="27" fillId="33" borderId="0" xfId="56" applyFont="true" applyBorder="true" applyAlignment="true" applyProtection="false">
      <alignment horizontal="general" vertical="top" textRotation="0" wrapText="true" indent="0" shrinkToFit="false"/>
      <protection locked="true" hidden="false"/>
    </xf>
    <xf numFmtId="164" fontId="18" fillId="33" borderId="0" xfId="56" applyFont="true" applyBorder="true" applyAlignment="true" applyProtection="false">
      <alignment horizontal="general" vertical="bottom" textRotation="0" wrapText="false" indent="0" shrinkToFit="false"/>
      <protection locked="true" hidden="false"/>
    </xf>
    <xf numFmtId="164" fontId="63" fillId="33" borderId="0" xfId="59" applyFont="true" applyBorder="false" applyAlignment="true" applyProtection="false">
      <alignment horizontal="left" vertical="center" textRotation="0" wrapText="false" indent="0" shrinkToFit="false"/>
      <protection locked="true" hidden="false"/>
    </xf>
    <xf numFmtId="164" fontId="80" fillId="33" borderId="0" xfId="56" applyFont="true" applyBorder="true" applyAlignment="true" applyProtection="false">
      <alignment horizontal="general" vertical="top" textRotation="0" wrapText="false" indent="0" shrinkToFit="false"/>
      <protection locked="true" hidden="false"/>
    </xf>
    <xf numFmtId="164" fontId="39" fillId="31" borderId="0" xfId="59" applyFont="true" applyBorder="false" applyAlignment="true" applyProtection="false">
      <alignment horizontal="general" vertical="center" textRotation="0" wrapText="true" indent="0" shrinkToFit="false"/>
      <protection locked="true" hidden="false"/>
    </xf>
    <xf numFmtId="164" fontId="26" fillId="31" borderId="0" xfId="59" applyFont="true" applyBorder="false" applyAlignment="true" applyProtection="false">
      <alignment horizontal="general" vertical="center" textRotation="0" wrapText="false" indent="0" shrinkToFit="false"/>
      <protection locked="true" hidden="false"/>
    </xf>
    <xf numFmtId="164" fontId="127" fillId="33" borderId="0" xfId="59" applyFont="true" applyBorder="false" applyAlignment="true" applyProtection="false">
      <alignment horizontal="general" vertical="center" textRotation="0" wrapText="false" indent="0" shrinkToFit="false"/>
      <protection locked="true" hidden="false"/>
    </xf>
    <xf numFmtId="164" fontId="39" fillId="33" borderId="0" xfId="59" applyFont="true" applyBorder="false" applyAlignment="true" applyProtection="false">
      <alignment horizontal="general" vertical="center" textRotation="0" wrapText="true" indent="0" shrinkToFit="false"/>
      <protection locked="true" hidden="false"/>
    </xf>
    <xf numFmtId="164" fontId="231" fillId="0" borderId="0" xfId="59" applyFont="true" applyBorder="false" applyAlignment="true" applyProtection="false">
      <alignment horizontal="center" vertical="center" textRotation="0" wrapText="false" indent="0" shrinkToFit="false"/>
      <protection locked="true" hidden="false"/>
    </xf>
    <xf numFmtId="164" fontId="18" fillId="33" borderId="0" xfId="59" applyFont="false" applyBorder="false" applyAlignment="true" applyProtection="false">
      <alignment horizontal="general" vertical="center" textRotation="0" wrapText="false" indent="0" shrinkToFit="false"/>
      <protection locked="true" hidden="false"/>
    </xf>
    <xf numFmtId="164" fontId="18" fillId="35" borderId="0" xfId="59" applyFont="false" applyBorder="false" applyAlignment="false" applyProtection="false">
      <alignment horizontal="general" vertical="bottom" textRotation="0" wrapText="false" indent="0" shrinkToFit="false"/>
      <protection locked="true" hidden="false"/>
    </xf>
    <xf numFmtId="164" fontId="18" fillId="33" borderId="0" xfId="59" applyFont="true" applyBorder="true" applyAlignment="true" applyProtection="false">
      <alignment horizontal="right" vertical="center" textRotation="0" wrapText="false" indent="0" shrinkToFit="false"/>
      <protection locked="true" hidden="false"/>
    </xf>
    <xf numFmtId="164" fontId="18" fillId="33" borderId="0" xfId="59" applyFont="true" applyBorder="true" applyAlignment="false" applyProtection="false">
      <alignment horizontal="general" vertical="bottom" textRotation="0" wrapText="false" indent="0" shrinkToFit="false"/>
      <protection locked="true" hidden="false"/>
    </xf>
    <xf numFmtId="164" fontId="232" fillId="33" borderId="0" xfId="59" applyFont="true" applyBorder="false" applyAlignment="true" applyProtection="false">
      <alignment horizontal="general" vertical="center" textRotation="0" wrapText="false" indent="0" shrinkToFit="false"/>
      <protection locked="true" hidden="false"/>
    </xf>
    <xf numFmtId="164" fontId="26" fillId="33" borderId="0" xfId="59" applyFont="true" applyBorder="false" applyAlignment="true" applyProtection="false">
      <alignment horizontal="general" vertical="center" textRotation="0" wrapText="false" indent="0" shrinkToFit="false"/>
      <protection locked="true" hidden="false"/>
    </xf>
    <xf numFmtId="164" fontId="80" fillId="33" borderId="0" xfId="59" applyFont="true" applyBorder="false" applyAlignment="false" applyProtection="false">
      <alignment horizontal="general" vertical="bottom" textRotation="0" wrapText="false" indent="0" shrinkToFit="false"/>
      <protection locked="true" hidden="false"/>
    </xf>
    <xf numFmtId="164" fontId="80" fillId="33" borderId="0" xfId="59" applyFont="true" applyBorder="false" applyAlignment="true" applyProtection="false">
      <alignment horizontal="general" vertical="bottom" textRotation="0" wrapText="true" indent="0" shrinkToFit="false"/>
      <protection locked="true" hidden="false"/>
    </xf>
    <xf numFmtId="164" fontId="233" fillId="33" borderId="0" xfId="59" applyFont="true" applyBorder="false" applyAlignment="false" applyProtection="false">
      <alignment horizontal="general" vertical="bottom" textRotation="0" wrapText="false" indent="0" shrinkToFit="false"/>
      <protection locked="true" hidden="false"/>
    </xf>
    <xf numFmtId="164" fontId="80" fillId="33" borderId="0" xfId="59" applyFont="true" applyBorder="false" applyAlignment="true" applyProtection="false">
      <alignment horizontal="left" vertical="bottom" textRotation="0" wrapText="false" indent="0" shrinkToFit="false"/>
      <protection locked="true" hidden="false"/>
    </xf>
    <xf numFmtId="164" fontId="234" fillId="33" borderId="0" xfId="59" applyFont="true" applyBorder="true" applyAlignment="true" applyProtection="false">
      <alignment horizontal="center" vertical="bottom" textRotation="0" wrapText="true" indent="0" shrinkToFit="false"/>
      <protection locked="true" hidden="false"/>
    </xf>
    <xf numFmtId="164" fontId="234" fillId="33" borderId="0" xfId="59" applyFont="true" applyBorder="false" applyAlignment="true" applyProtection="false">
      <alignment horizontal="general" vertical="bottom" textRotation="0" wrapText="true" indent="0" shrinkToFit="false"/>
      <protection locked="true" hidden="false"/>
    </xf>
    <xf numFmtId="164" fontId="80" fillId="33" borderId="0" xfId="59" applyFont="true" applyBorder="false" applyAlignment="true" applyProtection="false">
      <alignment horizontal="general" vertical="bottom" textRotation="0" wrapText="false" indent="0" shrinkToFit="false"/>
      <protection locked="true" hidden="false"/>
    </xf>
    <xf numFmtId="164" fontId="235" fillId="33" borderId="0" xfId="59" applyFont="true" applyBorder="false" applyAlignment="false" applyProtection="false">
      <alignment horizontal="general" vertical="bottom" textRotation="0" wrapText="false" indent="0" shrinkToFit="false"/>
      <protection locked="true" hidden="false"/>
    </xf>
    <xf numFmtId="164" fontId="63" fillId="33" borderId="0" xfId="59" applyFont="true" applyBorder="false" applyAlignment="true" applyProtection="false">
      <alignment horizontal="center" vertical="bottom" textRotation="0" wrapText="false" indent="0" shrinkToFit="false"/>
      <protection locked="true" hidden="false"/>
    </xf>
    <xf numFmtId="164" fontId="236" fillId="33" borderId="0" xfId="59" applyFont="true" applyBorder="false" applyAlignment="false" applyProtection="false">
      <alignment horizontal="general" vertical="bottom" textRotation="0" wrapText="false" indent="0" shrinkToFit="false"/>
      <protection locked="true" hidden="false"/>
    </xf>
    <xf numFmtId="164" fontId="27" fillId="61" borderId="0" xfId="0" applyFont="true" applyBorder="true" applyAlignment="true" applyProtection="false">
      <alignment horizontal="left" vertical="center" textRotation="0" wrapText="false" indent="0" shrinkToFit="false"/>
      <protection locked="true" hidden="false"/>
    </xf>
    <xf numFmtId="164" fontId="33" fillId="61" borderId="0" xfId="20" applyFont="true" applyBorder="true" applyAlignment="true" applyProtection="false">
      <alignment horizontal="right" vertical="center" textRotation="0" wrapText="false" indent="0" shrinkToFit="false"/>
      <protection locked="true" hidden="false"/>
    </xf>
    <xf numFmtId="164" fontId="210" fillId="61" borderId="0" xfId="20" applyFont="true" applyBorder="true" applyAlignment="true" applyProtection="true">
      <alignment horizontal="general" vertical="center" textRotation="0" wrapText="false" indent="0" shrinkToFit="false"/>
      <protection locked="true" hidden="false"/>
    </xf>
    <xf numFmtId="164" fontId="209" fillId="61" borderId="0" xfId="20" applyFont="true" applyBorder="true" applyAlignment="true" applyProtection="true">
      <alignment horizontal="general" vertical="center" textRotation="0" wrapText="false" indent="0" shrinkToFit="false"/>
      <protection locked="true" hidden="false"/>
    </xf>
    <xf numFmtId="164" fontId="0" fillId="61" borderId="0" xfId="0" applyFont="true" applyBorder="false" applyAlignment="true" applyProtection="false">
      <alignment horizontal="general" vertical="center" textRotation="0" wrapText="false" indent="0" shrinkToFit="false"/>
      <protection locked="true" hidden="false"/>
    </xf>
    <xf numFmtId="164" fontId="55" fillId="0" borderId="0" xfId="0" applyFont="true" applyBorder="false" applyAlignment="true" applyProtection="false">
      <alignment horizontal="general" vertical="center" textRotation="0" wrapText="false" indent="0" shrinkToFit="false"/>
      <protection locked="true" hidden="false"/>
    </xf>
    <xf numFmtId="164" fontId="216" fillId="0" borderId="111" xfId="0" applyFont="true" applyBorder="true" applyAlignment="true" applyProtection="false">
      <alignment horizontal="left" vertical="center" textRotation="0" wrapText="true" indent="0" shrinkToFit="false"/>
      <protection locked="true" hidden="false"/>
    </xf>
    <xf numFmtId="164" fontId="216" fillId="0" borderId="111" xfId="0" applyFont="true" applyBorder="true" applyAlignment="true" applyProtection="false">
      <alignment horizontal="general" vertical="center" textRotation="0" wrapText="true" indent="0" shrinkToFit="false"/>
      <protection locked="true" hidden="false"/>
    </xf>
    <xf numFmtId="164" fontId="216" fillId="0" borderId="111" xfId="0" applyFont="true" applyBorder="true" applyAlignment="true" applyProtection="false">
      <alignment horizontal="general" vertical="center" textRotation="0" wrapText="true" indent="0" shrinkToFit="false"/>
      <protection locked="true" hidden="false"/>
    </xf>
    <xf numFmtId="164" fontId="216" fillId="0" borderId="112" xfId="0" applyFont="true" applyBorder="true" applyAlignment="true" applyProtection="false">
      <alignment horizontal="general" vertical="center" textRotation="0" wrapText="false" indent="0" shrinkToFit="false"/>
      <protection locked="true" hidden="false"/>
    </xf>
    <xf numFmtId="164" fontId="163" fillId="0" borderId="113" xfId="0" applyFont="true" applyBorder="true" applyAlignment="true" applyProtection="false">
      <alignment horizontal="left" vertical="center" textRotation="0" wrapText="true" indent="0" shrinkToFit="false"/>
      <protection locked="true" hidden="false"/>
    </xf>
    <xf numFmtId="164" fontId="163" fillId="0" borderId="113" xfId="0" applyFont="true" applyBorder="true" applyAlignment="true" applyProtection="false">
      <alignment horizontal="general" vertical="center" textRotation="0" wrapText="false" indent="0" shrinkToFit="false"/>
      <protection locked="true" hidden="false"/>
    </xf>
    <xf numFmtId="164" fontId="163" fillId="0" borderId="114" xfId="0" applyFont="true" applyBorder="true" applyAlignment="true" applyProtection="false">
      <alignment horizontal="general" vertical="center" textRotation="0" wrapText="false" indent="0" shrinkToFit="false"/>
      <protection locked="true" hidden="false"/>
    </xf>
    <xf numFmtId="164" fontId="163" fillId="0" borderId="115" xfId="0" applyFont="true" applyBorder="true" applyAlignment="true" applyProtection="false">
      <alignment horizontal="general" vertical="center" textRotation="0" wrapText="false" indent="0" shrinkToFit="false"/>
      <protection locked="true" hidden="false"/>
    </xf>
    <xf numFmtId="164" fontId="163" fillId="0" borderId="116" xfId="0" applyFont="true" applyBorder="true" applyAlignment="true" applyProtection="false">
      <alignment horizontal="left" vertical="center" textRotation="0" wrapText="true" indent="0" shrinkToFit="false"/>
      <protection locked="true" hidden="false"/>
    </xf>
    <xf numFmtId="164" fontId="163" fillId="0" borderId="0" xfId="0" applyFont="true" applyBorder="false" applyAlignment="true" applyProtection="false">
      <alignment horizontal="left" vertical="center" textRotation="0" wrapText="true" indent="0" shrinkToFit="false"/>
      <protection locked="true" hidden="false"/>
    </xf>
    <xf numFmtId="164" fontId="163" fillId="0" borderId="116" xfId="0" applyFont="true" applyBorder="true" applyAlignment="true" applyProtection="false">
      <alignment horizontal="general" vertical="center" textRotation="0" wrapText="false" indent="0" shrinkToFit="false"/>
      <protection locked="true" hidden="false"/>
    </xf>
    <xf numFmtId="164" fontId="163" fillId="0" borderId="117" xfId="0" applyFont="true" applyBorder="true" applyAlignment="true" applyProtection="false">
      <alignment horizontal="general" vertical="center" textRotation="0" wrapText="false" indent="0" shrinkToFit="false"/>
      <protection locked="true" hidden="false"/>
    </xf>
    <xf numFmtId="164" fontId="163" fillId="0" borderId="118" xfId="0" applyFont="true" applyBorder="true" applyAlignment="true" applyProtection="false">
      <alignment horizontal="general" vertical="center" textRotation="0" wrapText="false" indent="0" shrinkToFit="false"/>
      <protection locked="true" hidden="false"/>
    </xf>
    <xf numFmtId="164" fontId="163" fillId="0" borderId="119" xfId="0" applyFont="true" applyBorder="true" applyAlignment="true" applyProtection="false">
      <alignment horizontal="general" vertical="center" textRotation="0" wrapText="false" indent="0" shrinkToFit="false"/>
      <protection locked="true" hidden="false"/>
    </xf>
    <xf numFmtId="164" fontId="163" fillId="0" borderId="120" xfId="0" applyFont="true" applyBorder="true" applyAlignment="true" applyProtection="false">
      <alignment horizontal="general" vertical="center" textRotation="0" wrapText="false" indent="0" shrinkToFit="false"/>
      <protection locked="true" hidden="false"/>
    </xf>
    <xf numFmtId="164" fontId="216" fillId="0" borderId="111" xfId="0" applyFont="true" applyBorder="true" applyAlignment="true" applyProtection="false">
      <alignment horizontal="general" vertical="center" textRotation="0" wrapText="false" indent="0" shrinkToFit="false"/>
      <protection locked="true" hidden="false"/>
    </xf>
    <xf numFmtId="164" fontId="226" fillId="33" borderId="120" xfId="0" applyFont="true" applyBorder="true" applyAlignment="true" applyProtection="false">
      <alignment horizontal="general" vertical="center" textRotation="0" wrapText="false" indent="0" shrinkToFit="false"/>
      <protection locked="true" hidden="false"/>
    </xf>
    <xf numFmtId="164" fontId="237" fillId="0" borderId="113" xfId="0" applyFont="true" applyBorder="true" applyAlignment="true" applyProtection="false">
      <alignment horizontal="left" vertical="center" textRotation="0" wrapText="true" indent="0" shrinkToFit="false"/>
      <protection locked="true" hidden="false"/>
    </xf>
    <xf numFmtId="164" fontId="237" fillId="0" borderId="115" xfId="0" applyFont="true" applyBorder="true" applyAlignment="true" applyProtection="false">
      <alignment horizontal="general" vertical="center" textRotation="0" wrapText="false" indent="0" shrinkToFit="false"/>
      <protection locked="true" hidden="false"/>
    </xf>
    <xf numFmtId="164" fontId="101" fillId="0" borderId="115" xfId="0" applyFont="true" applyBorder="true" applyAlignment="true" applyProtection="false">
      <alignment horizontal="general" vertical="center" textRotation="0" wrapText="false" indent="0" shrinkToFit="false"/>
      <protection locked="true" hidden="false"/>
    </xf>
    <xf numFmtId="164" fontId="237" fillId="0" borderId="118" xfId="0" applyFont="true" applyBorder="true" applyAlignment="true" applyProtection="false">
      <alignment horizontal="general" vertical="center" textRotation="0" wrapText="false" indent="0" shrinkToFit="false"/>
      <protection locked="true" hidden="false"/>
    </xf>
    <xf numFmtId="164" fontId="0" fillId="0" borderId="0" xfId="0" applyFont="false" applyBorder="true" applyAlignment="true" applyProtection="false">
      <alignment horizontal="general" vertical="center" textRotation="0" wrapText="false" indent="0" shrinkToFit="false"/>
      <protection locked="true" hidden="false"/>
    </xf>
    <xf numFmtId="164" fontId="163" fillId="0" borderId="115" xfId="0" applyFont="true" applyBorder="true" applyAlignment="true" applyProtection="false">
      <alignment horizontal="left" vertical="center" textRotation="0" wrapText="false" indent="0" shrinkToFit="false"/>
      <protection locked="true" hidden="false"/>
    </xf>
    <xf numFmtId="164" fontId="163" fillId="0" borderId="118" xfId="0" applyFont="true" applyBorder="true" applyAlignment="true" applyProtection="false">
      <alignment horizontal="left" vertical="center" textRotation="0" wrapText="false" indent="0" shrinkToFit="false"/>
      <protection locked="true" hidden="false"/>
    </xf>
    <xf numFmtId="164" fontId="18" fillId="0" borderId="0" xfId="55" applyFont="true" applyBorder="false" applyAlignment="false" applyProtection="false">
      <alignment horizontal="general" vertical="bottom" textRotation="0" wrapText="false" indent="0" shrinkToFit="false"/>
      <protection locked="true" hidden="false"/>
    </xf>
    <xf numFmtId="164" fontId="26" fillId="0" borderId="0" xfId="55" applyFont="true" applyBorder="false" applyAlignment="false" applyProtection="false">
      <alignment horizontal="general" vertical="bottom" textRotation="0" wrapText="false" indent="0" shrinkToFit="false"/>
      <protection locked="true" hidden="false"/>
    </xf>
    <xf numFmtId="164" fontId="26" fillId="0" borderId="0" xfId="55" applyFont="true" applyBorder="true" applyAlignment="true" applyProtection="false">
      <alignment horizontal="center" vertical="center" textRotation="0" wrapText="false" indent="0" shrinkToFit="false"/>
      <protection locked="true" hidden="false"/>
    </xf>
    <xf numFmtId="164" fontId="232" fillId="0" borderId="0" xfId="55" applyFont="true" applyBorder="false" applyAlignment="false" applyProtection="false">
      <alignment horizontal="general" vertical="bottom" textRotation="0" wrapText="false" indent="0" shrinkToFit="false"/>
      <protection locked="true" hidden="false"/>
    </xf>
    <xf numFmtId="164" fontId="238" fillId="0" borderId="0" xfId="55" applyFont="true" applyBorder="false" applyAlignment="false" applyProtection="false">
      <alignment horizontal="general" vertical="bottom" textRotation="0" wrapText="false" indent="0" shrinkToFit="false"/>
      <protection locked="true" hidden="false"/>
    </xf>
    <xf numFmtId="164" fontId="18" fillId="0" borderId="0" xfId="55" applyFont="true" applyBorder="false" applyAlignment="true" applyProtection="false">
      <alignment horizontal="left" vertical="bottom" textRotation="0" wrapText="false" indent="0" shrinkToFit="false"/>
      <protection locked="true" hidden="false"/>
    </xf>
    <xf numFmtId="164" fontId="26" fillId="0" borderId="0" xfId="55" applyFont="true" applyBorder="false" applyAlignment="true" applyProtection="false">
      <alignment horizontal="left" vertical="bottom" textRotation="0" wrapText="false" indent="0" shrinkToFit="false"/>
      <protection locked="true" hidden="false"/>
    </xf>
    <xf numFmtId="164" fontId="26" fillId="0" borderId="0" xfId="55" applyFont="true" applyBorder="false" applyAlignment="true" applyProtection="false">
      <alignment horizontal="center" vertical="bottom" textRotation="0" wrapText="false" indent="0" shrinkToFit="false"/>
      <protection locked="true" hidden="false"/>
    </xf>
    <xf numFmtId="164" fontId="18" fillId="0" borderId="0" xfId="55" applyFont="true" applyBorder="false" applyAlignment="true" applyProtection="false">
      <alignment horizontal="center" vertical="bottom" textRotation="0" wrapText="false" indent="0" shrinkToFit="false"/>
      <protection locked="true" hidden="false"/>
    </xf>
    <xf numFmtId="164" fontId="18" fillId="0" borderId="0" xfId="55" applyFont="true" applyBorder="false" applyAlignment="true" applyProtection="false">
      <alignment horizontal="center" vertical="center" textRotation="0" wrapText="false" indent="0" shrinkToFit="false"/>
      <protection locked="true" hidden="false"/>
    </xf>
  </cellXfs>
  <cellStyles count="73">
    <cellStyle name="Normal" xfId="0" builtinId="0"/>
    <cellStyle name="Comma" xfId="15" builtinId="3"/>
    <cellStyle name="Comma [0]" xfId="16" builtinId="6"/>
    <cellStyle name="Currency" xfId="17" builtinId="4"/>
    <cellStyle name="Currency [0]" xfId="18" builtinId="7"/>
    <cellStyle name="Percent" xfId="19" builtinId="5"/>
    <cellStyle name="20% - Énfasis1" xfId="21"/>
    <cellStyle name="20% - Énfasis2" xfId="22"/>
    <cellStyle name="20% - Énfasis4" xfId="23"/>
    <cellStyle name="20% - Énfasis5" xfId="24"/>
    <cellStyle name="20% - Énfasis6" xfId="25"/>
    <cellStyle name="40% - Énfasis1" xfId="26"/>
    <cellStyle name="40% - Énfasis2" xfId="27"/>
    <cellStyle name="40% - Énfasis3" xfId="28"/>
    <cellStyle name="40% - Énfasis4" xfId="29"/>
    <cellStyle name="40% - Énfasis5" xfId="30"/>
    <cellStyle name="40% - Énfasis6" xfId="31"/>
    <cellStyle name="60% - Énfasis1" xfId="32"/>
    <cellStyle name="60% - Énfasis2" xfId="33"/>
    <cellStyle name="60% - Énfasis3" xfId="34"/>
    <cellStyle name="60% - Énfasis4" xfId="35"/>
    <cellStyle name="60% - Énfasis5" xfId="36"/>
    <cellStyle name="60% - Énfasis6" xfId="37"/>
    <cellStyle name="A Question" xfId="38"/>
    <cellStyle name="Buena" xfId="39"/>
    <cellStyle name="Celda de comprobación" xfId="40"/>
    <cellStyle name="Celda vinculada" xfId="41"/>
    <cellStyle name="Cálculo" xfId="42"/>
    <cellStyle name="Encabezado 4" xfId="43"/>
    <cellStyle name="Entrada" xfId="44"/>
    <cellStyle name="Hyperlink 2" xfId="45"/>
    <cellStyle name="Hyperlink 3" xfId="46"/>
    <cellStyle name="Incorrecto" xfId="47"/>
    <cellStyle name="Input Field" xfId="48"/>
    <cellStyle name="Input Type" xfId="49"/>
    <cellStyle name="Internal link" xfId="50"/>
    <cellStyle name="Lien hypertexte 2" xfId="51"/>
    <cellStyle name="Lien hypertexte 3" xfId="52"/>
    <cellStyle name="M2 Question" xfId="53"/>
    <cellStyle name="M3 Question" xfId="54"/>
    <cellStyle name="Normal 2" xfId="55"/>
    <cellStyle name="Normal 2 2" xfId="56"/>
    <cellStyle name="Normal 2 3" xfId="57"/>
    <cellStyle name="Normal 2_Munkafüzet1" xfId="58"/>
    <cellStyle name="Normal 3" xfId="59"/>
    <cellStyle name="Normal 4" xfId="60"/>
    <cellStyle name="Normal 5" xfId="61"/>
    <cellStyle name="Normal 6" xfId="62"/>
    <cellStyle name="Normal 7" xfId="63"/>
    <cellStyle name="Normal 8" xfId="64"/>
    <cellStyle name="Normál 2" xfId="65"/>
    <cellStyle name="Notas" xfId="66"/>
    <cellStyle name="Percent 2" xfId="67"/>
    <cellStyle name="Percent 3" xfId="68"/>
    <cellStyle name="Pourcentage 2" xfId="69"/>
    <cellStyle name="Pourcentage 2 2" xfId="70"/>
    <cellStyle name="Salida" xfId="71"/>
    <cellStyle name="Subheading" xfId="72"/>
    <cellStyle name="Texto de advertencia" xfId="73"/>
    <cellStyle name="Texto explicativo" xfId="74"/>
    <cellStyle name="Título" xfId="75"/>
    <cellStyle name="Título 1" xfId="76"/>
    <cellStyle name="Título 2" xfId="77"/>
    <cellStyle name="Título 3" xfId="78"/>
    <cellStyle name="Énfasis1" xfId="79"/>
    <cellStyle name="Énfasis2" xfId="80"/>
    <cellStyle name="Énfasis3" xfId="81"/>
    <cellStyle name="Énfasis4" xfId="82"/>
    <cellStyle name="Énfasis5" xfId="83"/>
    <cellStyle name="Énfasis6" xfId="84"/>
    <cellStyle name="*unknown*" xfId="20" builtinId="8"/>
    <cellStyle name="Excel Built-in RowLevel_0" xfId="85"/>
    <cellStyle name="Excel Built-in 20% - Accent3" xfId="86"/>
  </cellStyles>
  <dxfs count="5">
    <dxf>
      <font>
        <b val="1"/>
        <i val="0"/>
        <color rgb="FF181716"/>
      </font>
      <fill>
        <patternFill>
          <bgColor rgb="FFE6E6E6"/>
        </patternFill>
      </fill>
    </dxf>
    <dxf>
      <font>
        <name val="Arial"/>
        <charset val="1"/>
        <family val="0"/>
        <b val="1"/>
        <i val="0"/>
        <color rgb="FFFFFFFF"/>
      </font>
      <fill>
        <patternFill>
          <bgColor rgb="FF00441E"/>
        </patternFill>
      </fill>
    </dxf>
    <dxf>
      <font>
        <name val="Arial"/>
        <charset val="1"/>
        <family val="0"/>
        <b val="1"/>
        <i val="0"/>
        <color rgb="FFFFFFFF"/>
      </font>
      <fill>
        <patternFill>
          <bgColor rgb="FF00662C"/>
        </patternFill>
      </fill>
    </dxf>
    <dxf>
      <font>
        <b val="1"/>
        <i val="0"/>
        <color rgb="FF181716"/>
      </font>
      <fill>
        <patternFill>
          <bgColor rgb="FF00883B"/>
        </patternFill>
      </fill>
    </dxf>
    <dxf>
      <font>
        <b val="1"/>
        <i val="0"/>
        <color rgb="FF181716"/>
      </font>
      <fill>
        <patternFill>
          <bgColor rgb="FFC8DE73"/>
        </patternFill>
      </fill>
    </dxf>
  </dxfs>
  <colors>
    <indexedColors>
      <rgbColor rgb="FF000000"/>
      <rgbColor rgb="FFFFFFFF"/>
      <rgbColor rgb="FFFF0000"/>
      <rgbColor rgb="FF8EB747"/>
      <rgbColor rgb="FF0000FF"/>
      <rgbColor rgb="FFC8DE73"/>
      <rgbColor rgb="FFFF00FF"/>
      <rgbColor rgb="FF62FD95"/>
      <rgbColor rgb="FFD80202"/>
      <rgbColor rgb="FF00883B"/>
      <rgbColor rgb="FF003068"/>
      <rgbColor rgb="FF4F6B3D"/>
      <rgbColor rgb="FF6009FA"/>
      <rgbColor rgb="FF019896"/>
      <rgbColor rgb="FFC0C0C0"/>
      <rgbColor rgb="FF808080"/>
      <rgbColor rgb="FFA7A6A7"/>
      <rgbColor rgb="FF6D6864"/>
      <rgbColor rgb="FFF2F2C4"/>
      <rgbColor rgb="FFDCE6F1"/>
      <rgbColor rgb="FFEBEBEB"/>
      <rgbColor rgb="FF908B86"/>
      <rgbColor rgb="FF0069CB"/>
      <rgbColor rgb="FFD9D9D9"/>
      <rgbColor rgb="FF013068"/>
      <rgbColor rgb="FFDDDDDD"/>
      <rgbColor rgb="FFE6E899"/>
      <rgbColor rgb="FFC7C7C7"/>
      <rgbColor rgb="FFE6E6E6"/>
      <rgbColor rgb="FFEEECE1"/>
      <rgbColor rgb="FF0099A9"/>
      <rgbColor rgb="FFF8F8F8"/>
      <rgbColor rgb="FF66AACD"/>
      <rgbColor rgb="FFF2F2F2"/>
      <rgbColor rgb="FFBAFFD4"/>
      <rgbColor rgb="FFF1F2C4"/>
      <rgbColor rgb="FF9AC7E3"/>
      <rgbColor rgb="FFF599F5"/>
      <rgbColor rgb="FFBDBFBD"/>
      <rgbColor rgb="FFFFD1A2"/>
      <rgbColor rgb="FF7C7C7C"/>
      <rgbColor rgb="FF33CCCC"/>
      <rgbColor rgb="FF97B429"/>
      <rgbColor rgb="FFFFD400"/>
      <rgbColor rgb="FFFF9109"/>
      <rgbColor rgb="FF97B42B"/>
      <rgbColor rgb="FF6C6864"/>
      <rgbColor rgb="FF969696"/>
      <rgbColor rgb="FF003366"/>
      <rgbColor rgb="FF0AB51D"/>
      <rgbColor rgb="FF003B09"/>
      <rgbColor rgb="FF191817"/>
      <rgbColor rgb="FF006626"/>
      <rgbColor rgb="FF7B7A79"/>
      <rgbColor rgb="FF42319C"/>
      <rgbColor rgb="FF55514D"/>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externalLink" Target="externalLinks/externalLink1.xml"/><Relationship Id="rId27" Type="http://schemas.openxmlformats.org/officeDocument/2006/relationships/externalLink" Target="externalLinks/externalLink7.xml"/><Relationship Id="rId28" Type="http://schemas.openxmlformats.org/officeDocument/2006/relationships/externalLink" Target="externalLinks/externalLink8.xml"/><Relationship Id="rId29" Type="http://schemas.openxmlformats.org/officeDocument/2006/relationships/externalLink" Target="externalLinks/externalLink12.xml"/><Relationship Id="rId30" Type="http://schemas.openxmlformats.org/officeDocument/2006/relationships/externalLink" Target="externalLinks/externalLink13.xml"/><Relationship Id="rId31" Type="http://schemas.openxmlformats.org/officeDocument/2006/relationships/externalLink" Target="externalLinks/externalLink4.xml"/><Relationship Id="rId32" Type="http://schemas.openxmlformats.org/officeDocument/2006/relationships/externalLink" Target="externalLinks/externalLink3.xml"/><Relationship Id="rId33" Type="http://schemas.openxmlformats.org/officeDocument/2006/relationships/externalLink" Target="externalLinks/externalLink11.xml"/><Relationship Id="rId34" Type="http://schemas.openxmlformats.org/officeDocument/2006/relationships/externalLink" Target="externalLinks/externalLink5.xml"/><Relationship Id="rId35" Type="http://schemas.openxmlformats.org/officeDocument/2006/relationships/externalLink" Target="externalLinks/externalLink6.xml"/><Relationship Id="rId36" Type="http://schemas.openxmlformats.org/officeDocument/2006/relationships/externalLink" Target="externalLinks/externalLink9.xml"/><Relationship Id="rId37" Type="http://schemas.openxmlformats.org/officeDocument/2006/relationships/externalLink" Target="externalLinks/externalLink2.xml"/><Relationship Id="rId38" Type="http://schemas.openxmlformats.org/officeDocument/2006/relationships/externalLink" Target="externalLinks/externalLink14.xml"/><Relationship Id="rId39" Type="http://schemas.openxmlformats.org/officeDocument/2006/relationships/externalLink" Target="externalLinks/externalLink10.xml"/><Relationship Id="rId40"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ffd500"/>
              </a:solidFill>
              <a:ln w="25560">
                <a:noFill/>
              </a:ln>
            </c:spPr>
          </c:dPt>
          <c:dPt>
            <c:idx val="2"/>
            <c:spPr>
              <a:solidFill>
                <a:srgbClr val="97b42a"/>
              </a:solidFill>
              <a:ln w="25560">
                <a:noFill/>
              </a:ln>
            </c:spPr>
          </c:dPt>
          <c:dPt>
            <c:idx val="3"/>
            <c:spPr>
              <a:solidFill>
                <a:srgbClr val="dce6f1"/>
              </a:solidFill>
              <a:ln w="25560">
                <a:noFill/>
              </a:ln>
            </c:spPr>
          </c:dPt>
          <c:dPt>
            <c:idx val="4"/>
            <c:spPr>
              <a:solidFill>
                <a:srgbClr val="fcd6b6"/>
              </a:solidFill>
              <a:ln w="25560">
                <a:noFill/>
              </a:ln>
            </c:spPr>
          </c:dPt>
          <c:dPt>
            <c:idx val="5"/>
            <c:spPr>
              <a:solidFill>
                <a:srgbClr val="003068"/>
              </a:solidFill>
              <a:ln w="25560">
                <a:noFill/>
              </a:ln>
            </c:spPr>
          </c:dPt>
          <c:dPt>
            <c:idx val="6"/>
            <c:spPr>
              <a:solidFill>
                <a:srgbClr val="d9d9d9"/>
              </a:solidFill>
              <a:ln w="25560">
                <a:noFill/>
              </a:ln>
            </c:spPr>
          </c:dPt>
          <c:dPt>
            <c:idx val="7"/>
            <c:spPr>
              <a:solidFill>
                <a:srgbClr val="00883b"/>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7"/>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10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Report'!$Y$20:$Y$27</c:f>
              <c:strCache>
                <c:ptCount val="8"/>
                <c:pt idx="0">
                  <c:v>Municipal</c:v>
                </c:pt>
                <c:pt idx="1">
                  <c:v>Tertiary</c:v>
                </c:pt>
                <c:pt idx="2">
                  <c:v>Residential</c:v>
                </c:pt>
                <c:pt idx="3">
                  <c:v>Public lighting</c:v>
                </c:pt>
                <c:pt idx="4">
                  <c:v>Industry</c:v>
                </c:pt>
                <c:pt idx="5">
                  <c:v>Transport</c:v>
                </c:pt>
                <c:pt idx="6">
                  <c:v>Other</c:v>
                </c:pt>
                <c:pt idx="7">
                  <c:v>Non-energy related</c:v>
                </c:pt>
              </c:strCache>
            </c:strRef>
          </c:cat>
          <c:val>
            <c:numRef>
              <c:f>'Mitigation Report'!$Z$20:$Z$27</c:f>
              <c:numCache>
                <c:formatCode>General</c:formatCode>
                <c:ptCount val="8"/>
              </c:numCache>
            </c:numRef>
          </c:val>
        </c:ser>
        <c:firstSliceAng val="0"/>
        <c:holeSize val="50"/>
      </c:doughnutChart>
      <c:spPr>
        <a:noFill/>
        <a:ln w="25560">
          <a:noFill/>
        </a:ln>
      </c:spPr>
    </c:plotArea>
    <c:legend>
      <c:legendPos val="r"/>
      <c:layout>
        <c:manualLayout>
          <c:xMode val="edge"/>
          <c:yMode val="edge"/>
          <c:x val="0.650770915831157"/>
          <c:y val="0.0915386931647094"/>
          <c:w val="0.324233232221099"/>
          <c:h val="0.796867941575064"/>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9489712680141"/>
          <c:y val="0.128111718275653"/>
          <c:w val="0.404423094353304"/>
          <c:h val="0.743624772313297"/>
        </c:manualLayout>
      </c:layout>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ffd500"/>
              </a:solidFill>
              <a:ln w="25560">
                <a:noFill/>
              </a:ln>
            </c:spPr>
          </c:dPt>
          <c:dPt>
            <c:idx val="2"/>
            <c:spPr>
              <a:solidFill>
                <a:srgbClr val="97b42a"/>
              </a:solidFill>
              <a:ln w="25560">
                <a:noFill/>
              </a:ln>
            </c:spPr>
          </c:dPt>
          <c:dPt>
            <c:idx val="3"/>
            <c:spPr>
              <a:solidFill>
                <a:srgbClr val="dce6f1"/>
              </a:solidFill>
              <a:ln w="25560">
                <a:noFill/>
              </a:ln>
            </c:spPr>
          </c:dPt>
          <c:dPt>
            <c:idx val="4"/>
            <c:spPr>
              <a:solidFill>
                <a:srgbClr val="003068"/>
              </a:solidFill>
              <a:ln w="25560">
                <a:noFill/>
              </a:ln>
            </c:spPr>
          </c:dPt>
          <c:dPt>
            <c:idx val="5"/>
            <c:spPr>
              <a:solidFill>
                <a:srgbClr val="fcd6b6"/>
              </a:solidFill>
              <a:ln w="25560">
                <a:noFill/>
              </a:ln>
            </c:spPr>
          </c:dPt>
          <c:dPt>
            <c:idx val="6"/>
            <c:spPr>
              <a:solidFill>
                <a:srgbClr val="93a9d0"/>
              </a:solidFill>
              <a:ln w="25560">
                <a:noFill/>
              </a:ln>
            </c:spPr>
          </c:dPt>
          <c:dPt>
            <c:idx val="7"/>
            <c:spPr>
              <a:solidFill>
                <a:srgbClr val="d29392"/>
              </a:solidFill>
              <a:ln w="25560">
                <a:noFill/>
              </a:ln>
            </c:spPr>
          </c:dPt>
          <c:dPt>
            <c:idx val="8"/>
            <c:spPr>
              <a:solidFill>
                <a:srgbClr val="d9d9d9"/>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7"/>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8"/>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Report'!$AO$112:$AO$120</c:f>
              <c:numCache>
                <c:formatCode>General</c:formatCode>
                <c:ptCount val="9"/>
              </c:numCache>
            </c:numRef>
          </c:val>
        </c:ser>
        <c:firstSliceAng val="0"/>
        <c:holeSize val="50"/>
      </c:doughnutChart>
      <c:spPr>
        <a:noFill/>
        <a:ln w="25560">
          <a:noFill/>
        </a:ln>
      </c:spPr>
    </c:plotArea>
    <c:legend>
      <c:legendPos val="r"/>
      <c:layout>
        <c:manualLayout>
          <c:xMode val="edge"/>
          <c:yMode val="edge"/>
          <c:x val="0.57273633644521"/>
          <c:y val="0.068154219793564"/>
          <c:w val="0.415065264684554"/>
          <c:h val="0.851525732503416"/>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183970856102"/>
          <c:y val="0.0923373351119016"/>
          <c:w val="0.745719489981785"/>
          <c:h val="0.69364161849711"/>
        </c:manualLayout>
      </c:layout>
      <c:barChart>
        <c:barDir val="col"/>
        <c:grouping val="clustered"/>
        <c:varyColors val="0"/>
        <c:ser>
          <c:idx val="0"/>
          <c:order val="0"/>
          <c:tx>
            <c:strRef>
              <c:f>'Mitigation Report'!$Y$132:$Y$134</c:f>
              <c:strCache>
                <c:ptCount val="1"/>
                <c:pt idx="0">
                  <c:v>[drop -down] BAU Scenario 2020 SECAP Scenario 2020</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Report'!$Y$132:$Y$134</c:f>
              <c:strCache>
                <c:ptCount val="3"/>
                <c:pt idx="0">
                  <c:v>[drop -down]</c:v>
                </c:pt>
                <c:pt idx="1">
                  <c:v>BAU Scenario 2020</c:v>
                </c:pt>
                <c:pt idx="2">
                  <c:v>SECAP Scenario 2020</c:v>
                </c:pt>
              </c:strCache>
            </c:strRef>
          </c:cat>
          <c:val>
            <c:numRef>
              <c:f>'Mitigation Report'!$AA$132:$AA$134</c:f>
              <c:numCache>
                <c:formatCode>General</c:formatCode>
                <c:ptCount val="3"/>
                <c:pt idx="1">
                  <c:v>0</c:v>
                </c:pt>
              </c:numCache>
            </c:numRef>
          </c:val>
        </c:ser>
        <c:gapWidth val="150"/>
        <c:overlap val="0"/>
        <c:axId val="66879647"/>
        <c:axId val="46032910"/>
      </c:barChart>
      <c:catAx>
        <c:axId val="66879647"/>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0000"/>
                </a:solidFill>
                <a:latin typeface="Arial"/>
                <a:ea typeface="Arial"/>
              </a:defRPr>
            </a:pPr>
          </a:p>
        </c:txPr>
        <c:crossAx val="46032910"/>
        <c:crosses val="autoZero"/>
        <c:auto val="1"/>
        <c:lblAlgn val="ctr"/>
        <c:lblOffset val="100"/>
        <c:noMultiLvlLbl val="0"/>
      </c:catAx>
      <c:valAx>
        <c:axId val="46032910"/>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152094717668488"/>
              <c:y val="0.0677338076182007"/>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6879647"/>
        <c:crosses val="autoZero"/>
        <c:crossBetween val="between"/>
      </c:valAx>
      <c:spPr>
        <a:solidFill>
          <a:srgbClr val="f8f8f8"/>
        </a:solidFill>
        <a:ln w="25560">
          <a:noFill/>
        </a:ln>
      </c:spPr>
    </c:plotArea>
    <c:plotVisOnly val="1"/>
    <c:dispBlanksAs val="gap"/>
  </c:chart>
  <c:spPr>
    <a:solidFill>
      <a:srgbClr val="f8f8f8"/>
    </a:solidFill>
    <a:ln w="3240">
      <a:solidFill>
        <a:srgbClr val="99cc00"/>
      </a:solidFill>
      <a:prstDash val="lgDash"/>
      <a:round/>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clustered"/>
        <c:varyColors val="0"/>
        <c:ser>
          <c:idx val="0"/>
          <c:order val="0"/>
          <c:spPr>
            <a:solidFill>
              <a:srgbClr val="5f8b95"/>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Report'!$AO$112:$AO$120</c:f>
              <c:numCache>
                <c:formatCode>General</c:formatCode>
                <c:ptCount val="9"/>
              </c:numCache>
            </c:numRef>
          </c:val>
        </c:ser>
        <c:gapWidth val="150"/>
        <c:overlap val="0"/>
        <c:axId val="9886428"/>
        <c:axId val="69024709"/>
      </c:barChart>
      <c:catAx>
        <c:axId val="9886428"/>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9024709"/>
        <c:crosses val="autoZero"/>
        <c:auto val="1"/>
        <c:lblAlgn val="ctr"/>
        <c:lblOffset val="100"/>
        <c:noMultiLvlLbl val="0"/>
      </c:catAx>
      <c:valAx>
        <c:axId val="69024709"/>
        <c:scaling>
          <c:orientation val="minMax"/>
        </c:scaling>
        <c:delete val="0"/>
        <c:axPos val="l"/>
        <c:title>
          <c:tx>
            <c:rich>
              <a:bodyPr rot="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Estimated Tonnes CO2 emissions reduced</a:t>
                </a:r>
              </a:p>
            </c:rich>
          </c:tx>
          <c:layout>
            <c:manualLayout>
              <c:xMode val="edge"/>
              <c:yMode val="edge"/>
              <c:x val="0.383959736991639"/>
              <c:y val="0.870466321243523"/>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9886428"/>
        <c:crosses val="autoZero"/>
        <c:crossBetween val="between"/>
      </c:valAx>
      <c:spPr>
        <a:noFill/>
        <a:ln w="25560">
          <a:noFill/>
        </a:ln>
      </c:spPr>
    </c:plotArea>
    <c:plotVisOnly val="1"/>
    <c:dispBlanksAs val="gap"/>
  </c:chart>
  <c:spPr>
    <a:solidFill>
      <a:srgbClr val="f8f8f8"/>
    </a:solidFill>
    <a:ln w="3240">
      <a:solidFill>
        <a:srgbClr val="99cc00"/>
      </a:solidFill>
      <a:prstDash val="lgDash"/>
      <a:round/>
    </a:ln>
  </c:spPr>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Electricity</a:t>
            </a:r>
          </a:p>
        </c:rich>
      </c:tx>
      <c:layout>
        <c:manualLayout>
          <c:xMode val="edge"/>
          <c:yMode val="edge"/>
          <c:x val="0.389786015432344"/>
          <c:y val="0.0171483010479517"/>
        </c:manualLayout>
      </c:layout>
      <c:overlay val="0"/>
      <c:spPr>
        <a:noFill/>
        <a:ln w="25560">
          <a:noFill/>
        </a:ln>
      </c:spPr>
    </c:title>
    <c:autoTitleDeleted val="0"/>
    <c:plotArea>
      <c:layout>
        <c:manualLayout>
          <c:layoutTarget val="inner"/>
          <c:xMode val="edge"/>
          <c:yMode val="edge"/>
          <c:x val="0.196165778378808"/>
          <c:y val="0.161003493172436"/>
          <c:w val="0.530904462652136"/>
          <c:h val="0.698475706573515"/>
        </c:manualLayout>
      </c:layout>
      <c:barChart>
        <c:barDir val="col"/>
        <c:grouping val="clustered"/>
        <c:varyColors val="0"/>
        <c:ser>
          <c:idx val="0"/>
          <c:order val="0"/>
          <c:tx>
            <c:strRef>
              <c:f>'Mitigation Report'!$Y$80</c:f>
              <c:strCache>
                <c:ptCount val="1"/>
                <c:pt idx="0">
                  <c:v>Electricity consumption</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2005</c:v>
                </c:pt>
              </c:strCache>
            </c:strRef>
          </c:cat>
          <c:val>
            <c:numRef>
              <c:f>'Mitigation Report'!$Z$80</c:f>
              <c:numCache>
                <c:formatCode>General</c:formatCode>
                <c:ptCount val="1"/>
              </c:numCache>
            </c:numRef>
          </c:val>
        </c:ser>
        <c:ser>
          <c:idx val="1"/>
          <c:order val="1"/>
          <c:tx>
            <c:strRef>
              <c:f>'Mitigation Report'!$Y$81</c:f>
              <c:strCache>
                <c:ptCount val="1"/>
                <c:pt idx="0">
                  <c:v>Non-RES electricity production</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2005</c:v>
                </c:pt>
              </c:strCache>
            </c:strRef>
          </c:cat>
          <c:val>
            <c:numRef>
              <c:f>'Mitigation Report'!$Z$81</c:f>
              <c:numCache>
                <c:formatCode>General</c:formatCode>
                <c:ptCount val="1"/>
                <c:pt idx="0">
                  <c:v>0</c:v>
                </c:pt>
              </c:numCache>
            </c:numRef>
          </c:val>
        </c:ser>
        <c:ser>
          <c:idx val="2"/>
          <c:order val="2"/>
          <c:tx>
            <c:strRef>
              <c:f>'Mitigation Report'!$Y$82</c:f>
              <c:strCache>
                <c:ptCount val="1"/>
                <c:pt idx="0">
                  <c:v>RES electricity production</c:v>
                </c:pt>
              </c:strCache>
            </c:strRef>
          </c:tx>
          <c:spPr>
            <a:solidFill>
              <a:srgbClr val="dce7f2"/>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2005</c:v>
                </c:pt>
              </c:strCache>
            </c:strRef>
          </c:cat>
          <c:val>
            <c:numRef>
              <c:f>'Mitigation Report'!$Z$82</c:f>
              <c:numCache>
                <c:formatCode>General</c:formatCode>
                <c:ptCount val="1"/>
                <c:pt idx="0">
                  <c:v>0</c:v>
                </c:pt>
              </c:numCache>
            </c:numRef>
          </c:val>
        </c:ser>
        <c:gapWidth val="150"/>
        <c:overlap val="0"/>
        <c:axId val="52047535"/>
        <c:axId val="52666067"/>
      </c:barChart>
      <c:catAx>
        <c:axId val="52047535"/>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2666067"/>
        <c:crosses val="autoZero"/>
        <c:auto val="1"/>
        <c:lblAlgn val="ctr"/>
        <c:lblOffset val="100"/>
        <c:noMultiLvlLbl val="0"/>
      </c:catAx>
      <c:valAx>
        <c:axId val="52666067"/>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20913212950441"/>
              <c:y val="0.362972372181645"/>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2047535"/>
        <c:crosses val="autoZero"/>
        <c:crossBetween val="between"/>
      </c:valAx>
      <c:spPr>
        <a:solidFill>
          <a:srgbClr val="f8f8f8"/>
        </a:solidFill>
        <a:ln w="25560">
          <a:noFill/>
        </a:ln>
      </c:spPr>
    </c:plotArea>
    <c:legend>
      <c:legendPos val="r"/>
      <c:layout>
        <c:manualLayout>
          <c:xMode val="edge"/>
          <c:yMode val="edge"/>
          <c:x val="0.736616021000716"/>
          <c:y val="0.323436011432201"/>
          <c:w val="0.250517104216388"/>
          <c:h val="0.529458472288391"/>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Heat/cold</a:t>
            </a:r>
          </a:p>
        </c:rich>
      </c:tx>
      <c:layout>
        <c:manualLayout>
          <c:xMode val="edge"/>
          <c:yMode val="edge"/>
          <c:x val="0.389673255344897"/>
          <c:y val="0.0171483010479517"/>
        </c:manualLayout>
      </c:layout>
      <c:overlay val="0"/>
      <c:spPr>
        <a:noFill/>
        <a:ln w="25560">
          <a:noFill/>
        </a:ln>
      </c:spPr>
    </c:title>
    <c:autoTitleDeleted val="0"/>
    <c:plotArea>
      <c:layout>
        <c:manualLayout>
          <c:layoutTarget val="inner"/>
          <c:xMode val="edge"/>
          <c:yMode val="edge"/>
          <c:x val="0.199677289229528"/>
          <c:y val="0.161003493172436"/>
          <c:w val="0.516579265832997"/>
          <c:h val="0.698475706573515"/>
        </c:manualLayout>
      </c:layout>
      <c:barChart>
        <c:barDir val="col"/>
        <c:grouping val="clustered"/>
        <c:varyColors val="0"/>
        <c:ser>
          <c:idx val="0"/>
          <c:order val="0"/>
          <c:tx>
            <c:strRef>
              <c:f>'Mitigation Report'!$Y$84</c:f>
              <c:strCache>
                <c:ptCount val="1"/>
                <c:pt idx="0">
                  <c:v>Heat/cold consumption</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2005</c:v>
                </c:pt>
              </c:strCache>
            </c:strRef>
          </c:cat>
          <c:val>
            <c:numRef>
              <c:f>'Mitigation Report'!$Z$84</c:f>
              <c:numCache>
                <c:formatCode>General</c:formatCode>
                <c:ptCount val="1"/>
              </c:numCache>
            </c:numRef>
          </c:val>
        </c:ser>
        <c:ser>
          <c:idx val="1"/>
          <c:order val="1"/>
          <c:tx>
            <c:strRef>
              <c:f>'Mitigation Report'!$Y$85</c:f>
              <c:strCache>
                <c:ptCount val="1"/>
                <c:pt idx="0">
                  <c:v>RES heat/cold production</c:v>
                </c:pt>
              </c:strCache>
            </c:strRef>
          </c:tx>
          <c:spPr>
            <a:solidFill>
              <a:srgbClr val="ebf1de"/>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2005</c:v>
                </c:pt>
              </c:strCache>
            </c:strRef>
          </c:cat>
          <c:val>
            <c:numRef>
              <c:f>'Mitigation Report'!$Z$85</c:f>
              <c:numCache>
                <c:formatCode>General</c:formatCode>
                <c:ptCount val="1"/>
                <c:pt idx="0">
                  <c:v>0</c:v>
                </c:pt>
              </c:numCache>
            </c:numRef>
          </c:val>
        </c:ser>
        <c:ser>
          <c:idx val="2"/>
          <c:order val="2"/>
          <c:tx>
            <c:strRef>
              <c:f>'Mitigation Report'!$Y$86</c:f>
              <c:strCache>
                <c:ptCount val="1"/>
                <c:pt idx="0">
                  <c:v>Non-RES heat/cold production</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Report'!$C$8</c:f>
              <c:strCache>
                <c:ptCount val="1"/>
                <c:pt idx="0">
                  <c:v>2005</c:v>
                </c:pt>
              </c:strCache>
            </c:strRef>
          </c:cat>
          <c:val>
            <c:numRef>
              <c:f>'Mitigation Report'!$Z$86</c:f>
              <c:numCache>
                <c:formatCode>General</c:formatCode>
                <c:ptCount val="1"/>
                <c:pt idx="0">
                  <c:v>0</c:v>
                </c:pt>
              </c:numCache>
            </c:numRef>
          </c:val>
        </c:ser>
        <c:gapWidth val="150"/>
        <c:overlap val="0"/>
        <c:axId val="98895892"/>
        <c:axId val="42011469"/>
      </c:barChart>
      <c:catAx>
        <c:axId val="98895892"/>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42011469"/>
        <c:crosses val="autoZero"/>
        <c:auto val="1"/>
        <c:lblAlgn val="ctr"/>
        <c:lblOffset val="100"/>
        <c:noMultiLvlLbl val="0"/>
      </c:catAx>
      <c:valAx>
        <c:axId val="42011469"/>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28277531262606"/>
              <c:y val="0.348046999047317"/>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98895892"/>
        <c:crosses val="autoZero"/>
        <c:crossBetween val="between"/>
      </c:valAx>
      <c:spPr>
        <a:solidFill>
          <a:srgbClr val="f8f8f8"/>
        </a:solidFill>
        <a:ln w="25560">
          <a:noFill/>
        </a:ln>
      </c:spPr>
    </c:plotArea>
    <c:legend>
      <c:legendPos val="r"/>
      <c:layout>
        <c:manualLayout>
          <c:xMode val="edge"/>
          <c:yMode val="edge"/>
          <c:x val="0.722307382008875"/>
          <c:y val="0.344395046046364"/>
          <c:w val="0.266822656123931"/>
          <c:h val="0.508337303477847"/>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1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9549023187877"/>
          <c:y val="0.128111718275653"/>
          <c:w val="0.404418477268578"/>
          <c:h val="0.743624772313297"/>
        </c:manualLayout>
      </c:layout>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ffd500"/>
              </a:solidFill>
              <a:ln w="25560">
                <a:noFill/>
              </a:ln>
            </c:spPr>
          </c:dPt>
          <c:dPt>
            <c:idx val="2"/>
            <c:spPr>
              <a:solidFill>
                <a:srgbClr val="97b42a"/>
              </a:solidFill>
              <a:ln w="25560">
                <a:noFill/>
              </a:ln>
            </c:spPr>
          </c:dPt>
          <c:dPt>
            <c:idx val="3"/>
            <c:spPr>
              <a:solidFill>
                <a:srgbClr val="dce6f1"/>
              </a:solidFill>
              <a:ln w="25560">
                <a:noFill/>
              </a:ln>
            </c:spPr>
          </c:dPt>
          <c:dPt>
            <c:idx val="4"/>
            <c:spPr>
              <a:solidFill>
                <a:srgbClr val="003068"/>
              </a:solidFill>
              <a:ln w="25560">
                <a:noFill/>
              </a:ln>
            </c:spPr>
          </c:dPt>
          <c:dPt>
            <c:idx val="5"/>
            <c:spPr>
              <a:solidFill>
                <a:srgbClr val="fcd6b6"/>
              </a:solidFill>
              <a:ln w="25560">
                <a:noFill/>
              </a:ln>
            </c:spPr>
          </c:dPt>
          <c:dPt>
            <c:idx val="6"/>
            <c:spPr>
              <a:solidFill>
                <a:srgbClr val="93a9d0"/>
              </a:solidFill>
              <a:ln w="25560">
                <a:noFill/>
              </a:ln>
            </c:spPr>
          </c:dPt>
          <c:dPt>
            <c:idx val="7"/>
            <c:spPr>
              <a:solidFill>
                <a:srgbClr val="d29392"/>
              </a:solidFill>
              <a:ln w="25560">
                <a:noFill/>
              </a:ln>
            </c:spPr>
          </c:dPt>
          <c:dPt>
            <c:idx val="8"/>
            <c:spPr>
              <a:solidFill>
                <a:srgbClr val="d9d9d9"/>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7"/>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8"/>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Report'!$AP$112:$AP$120</c:f>
              <c:numCache>
                <c:formatCode>General</c:formatCode>
                <c:ptCount val="9"/>
              </c:numCache>
            </c:numRef>
          </c:val>
        </c:ser>
        <c:firstSliceAng val="0"/>
        <c:holeSize val="50"/>
      </c:doughnutChart>
      <c:spPr>
        <a:noFill/>
        <a:ln w="25560">
          <a:noFill/>
        </a:ln>
      </c:spPr>
    </c:plotArea>
    <c:legend>
      <c:legendPos val="r"/>
      <c:layout>
        <c:manualLayout>
          <c:xMode val="edge"/>
          <c:yMode val="edge"/>
          <c:x val="0.575953989410261"/>
          <c:y val="0.0601092896174863"/>
          <c:w val="0.414224413402721"/>
          <c:h val="0.851525732503416"/>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clustered"/>
        <c:varyColors val="0"/>
        <c:ser>
          <c:idx val="0"/>
          <c:order val="0"/>
          <c:spPr>
            <a:solidFill>
              <a:srgbClr val="5f8b95"/>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Report'!$AP$112:$AP$120</c:f>
              <c:numCache>
                <c:formatCode>General</c:formatCode>
                <c:ptCount val="9"/>
              </c:numCache>
            </c:numRef>
          </c:val>
        </c:ser>
        <c:gapWidth val="150"/>
        <c:overlap val="0"/>
        <c:axId val="72070491"/>
        <c:axId val="9887588"/>
      </c:barChart>
      <c:catAx>
        <c:axId val="72070491"/>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9887588"/>
        <c:crosses val="autoZero"/>
        <c:auto val="1"/>
        <c:lblAlgn val="ctr"/>
        <c:lblOffset val="100"/>
        <c:noMultiLvlLbl val="0"/>
      </c:catAx>
      <c:valAx>
        <c:axId val="9887588"/>
        <c:scaling>
          <c:orientation val="minMax"/>
        </c:scaling>
        <c:delete val="0"/>
        <c:axPos val="l"/>
        <c:title>
          <c:tx>
            <c:rich>
              <a:bodyPr rot="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Estimated Tonnes CO2 emissions reduced</a:t>
                </a:r>
              </a:p>
            </c:rich>
          </c:tx>
          <c:layout>
            <c:manualLayout>
              <c:xMode val="edge"/>
              <c:yMode val="edge"/>
              <c:x val="0.383968655619949"/>
              <c:y val="0.870445956160242"/>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72070491"/>
        <c:crosses val="autoZero"/>
        <c:crossBetween val="between"/>
      </c:valAx>
      <c:spPr>
        <a:noFill/>
        <a:ln w="25560">
          <a:noFill/>
        </a:ln>
      </c:spPr>
    </c:plotArea>
    <c:plotVisOnly val="1"/>
    <c:dispBlanksAs val="gap"/>
  </c:chart>
  <c:spPr>
    <a:solidFill>
      <a:srgbClr val="f8f8f8"/>
    </a:solidFill>
    <a:ln w="3240">
      <a:solidFill>
        <a:srgbClr val="99cc00"/>
      </a:solidFill>
      <a:prstDash val="lgDash"/>
      <a:round/>
    </a:ln>
  </c:spPr>
</c:chartSpace>
</file>

<file path=xl/charts/chart1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9572820839785"/>
          <c:y val="0.128111718275653"/>
          <c:w val="0.404408416067037"/>
          <c:h val="0.743624772313297"/>
        </c:manualLayout>
      </c:layout>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ffd500"/>
              </a:solidFill>
              <a:ln w="25560">
                <a:noFill/>
              </a:ln>
            </c:spPr>
          </c:dPt>
          <c:dPt>
            <c:idx val="2"/>
            <c:spPr>
              <a:solidFill>
                <a:srgbClr val="97b42a"/>
              </a:solidFill>
              <a:ln w="25560">
                <a:noFill/>
              </a:ln>
            </c:spPr>
          </c:dPt>
          <c:dPt>
            <c:idx val="3"/>
            <c:spPr>
              <a:solidFill>
                <a:srgbClr val="dce6f1"/>
              </a:solidFill>
              <a:ln w="25560">
                <a:noFill/>
              </a:ln>
            </c:spPr>
          </c:dPt>
          <c:dPt>
            <c:idx val="4"/>
            <c:spPr>
              <a:solidFill>
                <a:srgbClr val="003068"/>
              </a:solidFill>
              <a:ln w="25560">
                <a:noFill/>
              </a:ln>
            </c:spPr>
          </c:dPt>
          <c:dPt>
            <c:idx val="5"/>
            <c:spPr>
              <a:solidFill>
                <a:srgbClr val="fcd6b6"/>
              </a:solidFill>
              <a:ln w="25560">
                <a:noFill/>
              </a:ln>
            </c:spPr>
          </c:dPt>
          <c:dPt>
            <c:idx val="6"/>
            <c:spPr>
              <a:solidFill>
                <a:srgbClr val="93a9d0"/>
              </a:solidFill>
              <a:ln w="25560">
                <a:noFill/>
              </a:ln>
            </c:spPr>
          </c:dPt>
          <c:dPt>
            <c:idx val="7"/>
            <c:spPr>
              <a:solidFill>
                <a:srgbClr val="d29392"/>
              </a:solidFill>
              <a:ln w="25560">
                <a:noFill/>
              </a:ln>
            </c:spPr>
          </c:dPt>
          <c:dPt>
            <c:idx val="8"/>
            <c:spPr>
              <a:solidFill>
                <a:srgbClr val="d9d9d9"/>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7"/>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8"/>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Report'!$AQ$112:$AQ$120</c:f>
              <c:numCache>
                <c:formatCode>General</c:formatCode>
                <c:ptCount val="9"/>
              </c:numCache>
            </c:numRef>
          </c:val>
        </c:ser>
        <c:firstSliceAng val="0"/>
        <c:holeSize val="50"/>
      </c:doughnutChart>
      <c:spPr>
        <a:noFill/>
        <a:ln w="25560">
          <a:noFill/>
        </a:ln>
      </c:spPr>
    </c:plotArea>
    <c:legend>
      <c:legendPos val="r"/>
      <c:layout>
        <c:manualLayout>
          <c:xMode val="edge"/>
          <c:yMode val="edge"/>
          <c:x val="0.577010656708261"/>
          <c:y val="0.068154219793564"/>
          <c:w val="0.413190016396429"/>
          <c:h val="0.851525732503416"/>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1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clustered"/>
        <c:varyColors val="0"/>
        <c:ser>
          <c:idx val="0"/>
          <c:order val="0"/>
          <c:spPr>
            <a:solidFill>
              <a:srgbClr val="5f8b95"/>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Report'!$AN$112:$AN$120</c:f>
              <c:strCache>
                <c:ptCount val="9"/>
                <c:pt idx="0">
                  <c:v>Municipal</c:v>
                </c:pt>
                <c:pt idx="1">
                  <c:v>Tertiary</c:v>
                </c:pt>
                <c:pt idx="2">
                  <c:v>Residential</c:v>
                </c:pt>
                <c:pt idx="3">
                  <c:v>Public lighting</c:v>
                </c:pt>
                <c:pt idx="4">
                  <c:v>Transport</c:v>
                </c:pt>
                <c:pt idx="5">
                  <c:v>Industry</c:v>
                </c:pt>
                <c:pt idx="6">
                  <c:v>Local electricity production</c:v>
                </c:pt>
                <c:pt idx="7">
                  <c:v>Local heat/cold production</c:v>
                </c:pt>
                <c:pt idx="8">
                  <c:v>Others</c:v>
                </c:pt>
              </c:strCache>
            </c:strRef>
          </c:cat>
          <c:val>
            <c:numRef>
              <c:f>'Mitigation Report'!$AP$112:$AP$120</c:f>
              <c:numCache>
                <c:formatCode>General</c:formatCode>
                <c:ptCount val="9"/>
              </c:numCache>
            </c:numRef>
          </c:val>
        </c:ser>
        <c:gapWidth val="150"/>
        <c:overlap val="0"/>
        <c:axId val="62568889"/>
        <c:axId val="49038935"/>
      </c:barChart>
      <c:catAx>
        <c:axId val="62568889"/>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49038935"/>
        <c:crosses val="autoZero"/>
        <c:auto val="1"/>
        <c:lblAlgn val="ctr"/>
        <c:lblOffset val="100"/>
        <c:noMultiLvlLbl val="0"/>
      </c:catAx>
      <c:valAx>
        <c:axId val="49038935"/>
        <c:scaling>
          <c:orientation val="minMax"/>
        </c:scaling>
        <c:delete val="0"/>
        <c:axPos val="l"/>
        <c:title>
          <c:tx>
            <c:rich>
              <a:bodyPr rot="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Estimated Tonnes CO2 emissions reduced</a:t>
                </a:r>
              </a:p>
            </c:rich>
          </c:tx>
          <c:layout>
            <c:manualLayout>
              <c:xMode val="edge"/>
              <c:yMode val="edge"/>
              <c:x val="0.383968655619949"/>
              <c:y val="0.870445956160242"/>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2568889"/>
        <c:crosses val="autoZero"/>
        <c:crossBetween val="between"/>
      </c:valAx>
      <c:spPr>
        <a:noFill/>
        <a:ln w="25560">
          <a:noFill/>
        </a:ln>
      </c:spPr>
    </c:plotArea>
    <c:plotVisOnly val="1"/>
    <c:dispBlanksAs val="gap"/>
  </c:chart>
  <c:spPr>
    <a:solidFill>
      <a:srgbClr val="f8f8f8"/>
    </a:solidFill>
    <a:ln w="3240">
      <a:solidFill>
        <a:srgbClr val="99cc00"/>
      </a:solidFill>
      <a:prstDash val="lgDash"/>
      <a:round/>
    </a:ln>
  </c:spPr>
</c:chartSpace>
</file>

<file path=xl/charts/chart1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18452326952735"/>
          <c:y val="0.0924107142857143"/>
          <c:w val="0.745713508119387"/>
          <c:h val="0.693601190476191"/>
        </c:manualLayout>
      </c:layout>
      <c:barChart>
        <c:barDir val="col"/>
        <c:grouping val="clustered"/>
        <c:varyColors val="0"/>
        <c:ser>
          <c:idx val="0"/>
          <c:order val="0"/>
          <c:tx>
            <c:strRef>
              <c:f>'Mitigation Report'!$Y$136:$Y$138</c:f>
              <c:strCache>
                <c:ptCount val="1"/>
                <c:pt idx="0">
                  <c:v>[drop -down] BAU Scenario 2030 SECAP Scenario 2030</c:v>
                </c:pt>
              </c:strCache>
            </c:strRef>
          </c:tx>
          <c:spPr>
            <a:solidFill>
              <a:srgbClr val="0099a9"/>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Report'!$Y$136:$Y$138</c:f>
              <c:strCache>
                <c:ptCount val="3"/>
                <c:pt idx="0">
                  <c:v>[drop -down]</c:v>
                </c:pt>
                <c:pt idx="1">
                  <c:v>BAU Scenario 2030</c:v>
                </c:pt>
                <c:pt idx="2">
                  <c:v>SECAP Scenario 2030</c:v>
                </c:pt>
              </c:strCache>
            </c:strRef>
          </c:cat>
          <c:val>
            <c:numRef>
              <c:f>'Mitigation Report'!$AA$136:$AA$138</c:f>
              <c:numCache>
                <c:formatCode>General</c:formatCode>
                <c:ptCount val="3"/>
              </c:numCache>
            </c:numRef>
          </c:val>
        </c:ser>
        <c:gapWidth val="150"/>
        <c:overlap val="0"/>
        <c:axId val="28177725"/>
        <c:axId val="90951231"/>
      </c:barChart>
      <c:catAx>
        <c:axId val="28177725"/>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0000"/>
                </a:solidFill>
                <a:latin typeface="Arial"/>
                <a:ea typeface="Arial"/>
              </a:defRPr>
            </a:pPr>
          </a:p>
        </c:txPr>
        <c:crossAx val="90951231"/>
        <c:crosses val="autoZero"/>
        <c:auto val="1"/>
        <c:lblAlgn val="ctr"/>
        <c:lblOffset val="100"/>
        <c:noMultiLvlLbl val="0"/>
      </c:catAx>
      <c:valAx>
        <c:axId val="90951231"/>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151501406150776"/>
              <c:y val="0.0678571428571429"/>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28177725"/>
        <c:crosses val="autoZero"/>
        <c:crossBetween val="between"/>
      </c:valAx>
      <c:spPr>
        <a:solidFill>
          <a:srgbClr val="f8f8f8"/>
        </a:solidFill>
        <a:ln w="25560">
          <a:noFill/>
        </a:ln>
      </c:spPr>
    </c:plotArea>
    <c:plotVisOnly val="1"/>
    <c:dispBlanksAs val="gap"/>
  </c:chart>
  <c:spPr>
    <a:solidFill>
      <a:srgbClr val="f8f8f8"/>
    </a:solidFill>
    <a:ln w="3240">
      <a:solidFill>
        <a:srgbClr val="99cc00"/>
      </a:solidFill>
      <a:prstDash val="lgDash"/>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ffd500"/>
              </a:solidFill>
              <a:ln w="25560">
                <a:noFill/>
              </a:ln>
            </c:spPr>
          </c:dPt>
          <c:dPt>
            <c:idx val="2"/>
            <c:spPr>
              <a:solidFill>
                <a:srgbClr val="97b42a"/>
              </a:solidFill>
              <a:ln w="25560">
                <a:noFill/>
              </a:ln>
            </c:spPr>
          </c:dPt>
          <c:dPt>
            <c:idx val="3"/>
            <c:spPr>
              <a:solidFill>
                <a:srgbClr val="dce6f1"/>
              </a:solidFill>
              <a:ln w="25560">
                <a:noFill/>
              </a:ln>
            </c:spPr>
          </c:dPt>
          <c:dPt>
            <c:idx val="4"/>
            <c:spPr>
              <a:solidFill>
                <a:srgbClr val="fcd6b6"/>
              </a:solidFill>
              <a:ln w="25560">
                <a:noFill/>
              </a:ln>
            </c:spPr>
          </c:dPt>
          <c:dPt>
            <c:idx val="5"/>
            <c:spPr>
              <a:solidFill>
                <a:srgbClr val="003068"/>
              </a:solidFill>
              <a:ln w="25560">
                <a:noFill/>
              </a:ln>
            </c:spPr>
          </c:dPt>
          <c:dPt>
            <c:idx val="6"/>
            <c:spPr>
              <a:solidFill>
                <a:srgbClr val="d9d9d9"/>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Report'!$Y$40:$Y$46</c:f>
              <c:strCache>
                <c:ptCount val="7"/>
                <c:pt idx="0">
                  <c:v>Municipal</c:v>
                </c:pt>
                <c:pt idx="1">
                  <c:v>Tertiary</c:v>
                </c:pt>
                <c:pt idx="2">
                  <c:v>Residential</c:v>
                </c:pt>
                <c:pt idx="3">
                  <c:v>Public lighting</c:v>
                </c:pt>
                <c:pt idx="4">
                  <c:v>Industry</c:v>
                </c:pt>
                <c:pt idx="5">
                  <c:v>Transport</c:v>
                </c:pt>
                <c:pt idx="6">
                  <c:v>Other</c:v>
                </c:pt>
              </c:strCache>
            </c:strRef>
          </c:cat>
          <c:val>
            <c:numRef>
              <c:f>'Mitigation Report'!$Z$40:$Z$46</c:f>
              <c:numCache>
                <c:formatCode>General</c:formatCode>
                <c:ptCount val="7"/>
                <c:pt idx="0">
                  <c:v>316.548306681043</c:v>
                </c:pt>
                <c:pt idx="1">
                  <c:v>6151.66871461789</c:v>
                </c:pt>
                <c:pt idx="2">
                  <c:v>6151.66871461789</c:v>
                </c:pt>
                <c:pt idx="3">
                  <c:v>4966.06155306384</c:v>
                </c:pt>
                <c:pt idx="4">
                  <c:v>409.663429840807</c:v>
                </c:pt>
                <c:pt idx="5">
                  <c:v>7278.82182199189</c:v>
                </c:pt>
                <c:pt idx="6">
                  <c:v>0</c:v>
                </c:pt>
              </c:numCache>
            </c:numRef>
          </c:val>
        </c:ser>
        <c:firstSliceAng val="0"/>
        <c:holeSize val="50"/>
      </c:doughnutChart>
      <c:spPr>
        <a:noFill/>
        <a:ln w="25560">
          <a:noFill/>
        </a:ln>
      </c:spPr>
    </c:plotArea>
    <c:legend>
      <c:legendPos val="r"/>
      <c:layout>
        <c:manualLayout>
          <c:xMode val="edge"/>
          <c:yMode val="edge"/>
          <c:x val="0.727613529862827"/>
          <c:y val="0.185688676426651"/>
          <c:w val="0.235685071574642"/>
          <c:h val="0.632451815329449"/>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2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14826988039806"/>
          <c:y val="0.0924107142857143"/>
          <c:w val="0.74637085729937"/>
          <c:h val="0.693601190476191"/>
        </c:manualLayout>
      </c:layout>
      <c:barChart>
        <c:barDir val="col"/>
        <c:grouping val="clustered"/>
        <c:varyColors val="0"/>
        <c:ser>
          <c:idx val="0"/>
          <c:order val="0"/>
          <c:tx>
            <c:strRef>
              <c:f>'Mitigation Report'!$Y$140:$Y$142</c:f>
              <c:strCache>
                <c:ptCount val="1"/>
                <c:pt idx="0">
                  <c:v>[drop -down] BAU Scenario long-term year SECAP Scenario long-term year</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Report'!$Y$140:$Y$142</c:f>
              <c:strCache>
                <c:ptCount val="3"/>
                <c:pt idx="0">
                  <c:v>[drop -down]</c:v>
                </c:pt>
                <c:pt idx="1">
                  <c:v>BAU Scenario long-term year</c:v>
                </c:pt>
                <c:pt idx="2">
                  <c:v>SECAP Scenario long-term year</c:v>
                </c:pt>
              </c:strCache>
            </c:strRef>
          </c:cat>
          <c:val>
            <c:numRef>
              <c:f>'Mitigation Report'!$AA$140:$AA$142</c:f>
              <c:numCache>
                <c:formatCode>General</c:formatCode>
                <c:ptCount val="3"/>
              </c:numCache>
            </c:numRef>
          </c:val>
        </c:ser>
        <c:gapWidth val="150"/>
        <c:overlap val="0"/>
        <c:axId val="66115447"/>
        <c:axId val="19475087"/>
      </c:barChart>
      <c:catAx>
        <c:axId val="66115447"/>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0000"/>
                </a:solidFill>
                <a:latin typeface="Arial"/>
                <a:ea typeface="Arial"/>
              </a:defRPr>
            </a:pPr>
          </a:p>
        </c:txPr>
        <c:crossAx val="19475087"/>
        <c:crosses val="autoZero"/>
        <c:auto val="1"/>
        <c:lblAlgn val="ctr"/>
        <c:lblOffset val="100"/>
        <c:noMultiLvlLbl val="0"/>
      </c:catAx>
      <c:valAx>
        <c:axId val="19475087"/>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151556651145805"/>
              <c:y val="0.0678571428571429"/>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6115447"/>
        <c:crosses val="autoZero"/>
        <c:crossBetween val="between"/>
      </c:valAx>
      <c:spPr>
        <a:solidFill>
          <a:srgbClr val="f8f8f8"/>
        </a:solidFill>
        <a:ln w="25560">
          <a:noFill/>
        </a:ln>
      </c:spPr>
    </c:plotArea>
    <c:plotVisOnly val="1"/>
    <c:dispBlanksAs val="gap"/>
  </c:chart>
  <c:spPr>
    <a:solidFill>
      <a:srgbClr val="f8f8f8"/>
    </a:solidFill>
    <a:ln w="3240">
      <a:solidFill>
        <a:srgbClr val="99cc00"/>
      </a:solidFill>
      <a:prstDash val="lgDash"/>
      <a:round/>
    </a:ln>
  </c:spPr>
</c:chartSpace>
</file>

<file path=xl/charts/chart2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23127600554785"/>
          <c:y val="0.0630472854640981"/>
          <c:w val="0.742805131761442"/>
          <c:h val="0.719935785172212"/>
        </c:manualLayout>
      </c:layout>
      <c:barChart>
        <c:barDir val="col"/>
        <c:grouping val="clustered"/>
        <c:varyColors val="0"/>
        <c:ser>
          <c:idx val="0"/>
          <c:order val="0"/>
          <c:tx>
            <c:strRef>
              <c:f>"Base year"</c:f>
              <c:strCache>
                <c:ptCount val="1"/>
                <c:pt idx="0">
                  <c:v>Base year</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Report'!$Y$143:$Y$145</c:f>
              <c:strCache>
                <c:ptCount val="3"/>
                <c:pt idx="0">
                  <c:v>2020</c:v>
                </c:pt>
                <c:pt idx="1">
                  <c:v>2030</c:v>
                </c:pt>
                <c:pt idx="2">
                  <c:v>Long-term</c:v>
                </c:pt>
              </c:strCache>
            </c:strRef>
          </c:cat>
          <c:val>
            <c:numRef>
              <c:f>'Mitigation Report'!$AA$132;'Mitigation Report'!$AA$136;'Mitigation Report'!$AA$140</c:f>
              <c:numCache>
                <c:formatCode>General</c:formatCode>
                <c:ptCount val="3"/>
              </c:numCache>
            </c:numRef>
          </c:val>
        </c:ser>
        <c:ser>
          <c:idx val="1"/>
          <c:order val="1"/>
          <c:tx>
            <c:strRef>
              <c:f>"BAU Scenario"</c:f>
              <c:strCache>
                <c:ptCount val="1"/>
                <c:pt idx="0">
                  <c:v>BAU Scenario</c:v>
                </c:pt>
              </c:strCache>
            </c:strRef>
          </c:tx>
          <c:spPr>
            <a:solidFill>
              <a:srgbClr val="0099a9"/>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Report'!$Y$143:$Y$145</c:f>
              <c:strCache>
                <c:ptCount val="3"/>
                <c:pt idx="0">
                  <c:v>2020</c:v>
                </c:pt>
                <c:pt idx="1">
                  <c:v>2030</c:v>
                </c:pt>
                <c:pt idx="2">
                  <c:v>Long-term</c:v>
                </c:pt>
              </c:strCache>
            </c:strRef>
          </c:cat>
          <c:val>
            <c:numRef>
              <c:f>'Mitigation Report'!$AA$133;'Mitigation Report'!$AA$137;'Mitigation Report'!$AA$141</c:f>
              <c:numCache>
                <c:formatCode>General</c:formatCode>
                <c:ptCount val="3"/>
                <c:pt idx="0">
                  <c:v>0</c:v>
                </c:pt>
              </c:numCache>
            </c:numRef>
          </c:val>
        </c:ser>
        <c:ser>
          <c:idx val="2"/>
          <c:order val="2"/>
          <c:tx>
            <c:strRef>
              <c:f>"Scenario with Plan"</c:f>
              <c:strCache>
                <c:ptCount val="1"/>
                <c:pt idx="0">
                  <c:v>Scenario with Plan</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'Mitigation Report'!$Y$143:$Y$145</c:f>
              <c:strCache>
                <c:ptCount val="3"/>
                <c:pt idx="0">
                  <c:v>2020</c:v>
                </c:pt>
                <c:pt idx="1">
                  <c:v>2030</c:v>
                </c:pt>
                <c:pt idx="2">
                  <c:v>Long-term</c:v>
                </c:pt>
              </c:strCache>
            </c:strRef>
          </c:cat>
          <c:val>
            <c:numRef>
              <c:f>'Mitigation Report'!$AA$134;'Mitigation Report'!$AA$138;'Mitigation Report'!$AA$142</c:f>
              <c:numCache>
                <c:formatCode>General</c:formatCode>
                <c:ptCount val="3"/>
              </c:numCache>
            </c:numRef>
          </c:val>
        </c:ser>
        <c:gapWidth val="300"/>
        <c:overlap val="0"/>
        <c:axId val="4511686"/>
        <c:axId val="35527311"/>
      </c:barChart>
      <c:catAx>
        <c:axId val="4511686"/>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35527311"/>
        <c:crosses val="autoZero"/>
        <c:auto val="1"/>
        <c:lblAlgn val="ctr"/>
        <c:lblOffset val="100"/>
        <c:noMultiLvlLbl val="0"/>
      </c:catAx>
      <c:valAx>
        <c:axId val="35527311"/>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154299583911234"/>
              <c:y val="0.0901926444833625"/>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4511686"/>
        <c:crosses val="autoZero"/>
        <c:crossBetween val="between"/>
      </c:valAx>
      <c:spPr>
        <a:solidFill>
          <a:srgbClr val="f8f8f8"/>
        </a:solidFill>
        <a:ln w="25560">
          <a:noFill/>
        </a:ln>
      </c:spPr>
    </c:plotArea>
    <c:legend>
      <c:legendPos val="r"/>
      <c:layout>
        <c:manualLayout>
          <c:xMode val="edge"/>
          <c:yMode val="edge"/>
          <c:x val="0.202323162274619"/>
          <c:y val="0.880180969060128"/>
          <c:w val="0.746510619852622"/>
          <c:h val="0.0964822653627208"/>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2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doughnutChart>
        <c:varyColors val="1"/>
        <c:ser>
          <c:idx val="0"/>
          <c:order val="0"/>
          <c:tx>
            <c:strRef>
              <c:f>'Adaptation Report'!$M$65</c:f>
              <c:strCache>
                <c:ptCount val="1"/>
                <c:pt idx="0">
                  <c:v>Sector</c:v>
                </c:pt>
              </c:strCache>
            </c:strRef>
          </c:tx>
          <c:spPr>
            <a:solidFill>
              <a:srgbClr val="003068"/>
            </a:solidFill>
            <a:ln w="25560">
              <a:noFill/>
            </a:ln>
          </c:spPr>
          <c:explosion val="0"/>
          <c:dPt>
            <c:idx val="0"/>
            <c:spPr>
              <a:solidFill>
                <a:srgbClr val="002655"/>
              </a:solidFill>
              <a:ln w="25560">
                <a:noFill/>
              </a:ln>
            </c:spPr>
          </c:dPt>
          <c:dPt>
            <c:idx val="1"/>
            <c:spPr>
              <a:solidFill>
                <a:srgbClr val="007e7e"/>
              </a:solidFill>
              <a:ln w="25560">
                <a:noFill/>
              </a:ln>
            </c:spPr>
          </c:dPt>
          <c:dPt>
            <c:idx val="2"/>
            <c:spPr>
              <a:solidFill>
                <a:srgbClr val="006f2f"/>
              </a:solidFill>
              <a:ln w="25560">
                <a:noFill/>
              </a:ln>
            </c:spPr>
          </c:dPt>
          <c:dPt>
            <c:idx val="3"/>
            <c:spPr>
              <a:solidFill>
                <a:srgbClr val="7c9421"/>
              </a:solidFill>
              <a:ln w="25560">
                <a:noFill/>
              </a:ln>
            </c:spPr>
          </c:dPt>
          <c:dPt>
            <c:idx val="4"/>
            <c:spPr>
              <a:solidFill>
                <a:srgbClr val="d3b000"/>
              </a:solidFill>
              <a:ln w="25560">
                <a:noFill/>
              </a:ln>
            </c:spPr>
          </c:dPt>
          <c:dPt>
            <c:idx val="5"/>
            <c:spPr>
              <a:solidFill>
                <a:srgbClr val="a4a4a4"/>
              </a:solidFill>
              <a:ln w="25560">
                <a:noFill/>
              </a:ln>
            </c:spPr>
          </c:dPt>
          <c:dPt>
            <c:idx val="6"/>
            <c:spPr>
              <a:solidFill>
                <a:srgbClr val="003068"/>
              </a:solidFill>
              <a:ln w="25560">
                <a:noFill/>
              </a:ln>
            </c:spPr>
          </c:dPt>
          <c:dLbls>
            <c:dLbl>
              <c:idx val="0"/>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4"/>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5"/>
              <c:txPr>
                <a:bodyPr/>
                <a:lstStyle/>
                <a:p>
                  <a:pPr>
                    <a:defRPr b="0" sz="1000" spc="-1" strike="noStrike">
                      <a:solidFill>
                        <a:srgbClr val="181716"/>
                      </a:solidFill>
                      <a:latin typeface="Arial"/>
                    </a:defRPr>
                  </a:pPr>
                </a:p>
              </c:txPr>
              <c:showLegendKey val="0"/>
              <c:showVal val="0"/>
              <c:showCatName val="0"/>
              <c:showSerName val="0"/>
              <c:showPercent val="1"/>
              <c:separator>
</c:separator>
            </c:dLbl>
            <c:dLbl>
              <c:idx val="6"/>
              <c:txPr>
                <a:bodyPr/>
                <a:lstStyle/>
                <a:p>
                  <a:pPr>
                    <a:defRPr b="0" sz="1000" spc="-1" strike="noStrike">
                      <a:solidFill>
                        <a:srgbClr val="181716"/>
                      </a:solidFill>
                      <a:latin typeface="Arial"/>
                    </a:defRPr>
                  </a:pPr>
                </a:p>
              </c:txPr>
              <c:showLegendKey val="0"/>
              <c:showVal val="0"/>
              <c:showCatName val="0"/>
              <c:showSerName val="0"/>
              <c:showPercent val="1"/>
              <c:separator>
</c:separator>
            </c:dLbl>
            <c:txPr>
              <a:bodyPr/>
              <a:lstStyle/>
              <a:p>
                <a:pPr>
                  <a:defRPr b="0" sz="1000" spc="-1" strike="noStrike">
                    <a:solidFill>
                      <a:srgbClr val="181716"/>
                    </a:solidFill>
                    <a:latin typeface="Arial"/>
                  </a:defRPr>
                </a:pPr>
              </a:p>
            </c:txPr>
            <c:showLegendKey val="0"/>
            <c:showVal val="0"/>
            <c:showCatName val="0"/>
            <c:showSerName val="0"/>
            <c:showPercent val="1"/>
            <c:separator>
</c:separator>
            <c:showLeaderLines val="0"/>
          </c:dLbls>
          <c:cat>
            <c:strRef>
              <c:f>'Adaptation Report'!$M$66:$M$77</c:f>
              <c:strCache>
                <c:ptCount val="12"/>
                <c:pt idx="0">
                  <c:v>Buildings</c:v>
                </c:pt>
                <c:pt idx="1">
                  <c:v>Transport</c:v>
                </c:pt>
                <c:pt idx="2">
                  <c:v>Energy</c:v>
                </c:pt>
                <c:pt idx="3">
                  <c:v>Water</c:v>
                </c:pt>
                <c:pt idx="4">
                  <c:v>Waste</c:v>
                </c:pt>
                <c:pt idx="5">
                  <c:v>Land Use Planning</c:v>
                </c:pt>
                <c:pt idx="6">
                  <c:v>Agriculture &amp; Forestry</c:v>
                </c:pt>
                <c:pt idx="7">
                  <c:v>Environment &amp; Biodiversity</c:v>
                </c:pt>
                <c:pt idx="8">
                  <c:v>Health</c:v>
                </c:pt>
                <c:pt idx="9">
                  <c:v>Civil Protection &amp; Emergency</c:v>
                </c:pt>
                <c:pt idx="10">
                  <c:v>Tourism</c:v>
                </c:pt>
                <c:pt idx="11">
                  <c:v>Other</c:v>
                </c:pt>
              </c:strCache>
            </c:strRef>
          </c:cat>
          <c:val>
            <c:numRef>
              <c:f>'Adaptation Report'!$M$66:$M$72</c:f>
              <c:numCache>
                <c:formatCode>General</c:formatCode>
                <c:ptCount val="7"/>
              </c:numCache>
            </c:numRef>
          </c:val>
        </c:ser>
        <c:ser>
          <c:idx val="1"/>
          <c:order val="1"/>
          <c:tx>
            <c:strRef>
              <c:f>'Adaptation Report'!$N$65</c:f>
              <c:strCache>
                <c:ptCount val="1"/>
                <c:pt idx="0">
                  <c:v>Nber of actions</c:v>
                </c:pt>
              </c:strCache>
            </c:strRef>
          </c:tx>
          <c:spPr>
            <a:solidFill>
              <a:srgbClr val="009999"/>
            </a:solidFill>
            <a:ln w="25560">
              <a:noFill/>
            </a:ln>
          </c:spPr>
          <c:explosion val="0"/>
          <c:dPt>
            <c:idx val="0"/>
            <c:spPr>
              <a:solidFill>
                <a:srgbClr val="002655"/>
              </a:solidFill>
              <a:ln w="25560">
                <a:noFill/>
              </a:ln>
            </c:spPr>
          </c:dPt>
          <c:dPt>
            <c:idx val="1"/>
            <c:spPr>
              <a:solidFill>
                <a:srgbClr val="007e7e"/>
              </a:solidFill>
              <a:ln w="25560">
                <a:noFill/>
              </a:ln>
            </c:spPr>
          </c:dPt>
          <c:dPt>
            <c:idx val="2"/>
            <c:spPr>
              <a:solidFill>
                <a:srgbClr val="006f2f"/>
              </a:solidFill>
              <a:ln w="25560">
                <a:noFill/>
              </a:ln>
            </c:spPr>
          </c:dPt>
          <c:dPt>
            <c:idx val="3"/>
            <c:spPr>
              <a:solidFill>
                <a:srgbClr val="7c9421"/>
              </a:solidFill>
              <a:ln w="25560">
                <a:noFill/>
              </a:ln>
            </c:spPr>
          </c:dPt>
          <c:dPt>
            <c:idx val="4"/>
            <c:spPr>
              <a:solidFill>
                <a:srgbClr val="d3b000"/>
              </a:solidFill>
              <a:ln w="25560">
                <a:noFill/>
              </a:ln>
            </c:spPr>
          </c:dPt>
          <c:dPt>
            <c:idx val="5"/>
            <c:spPr>
              <a:solidFill>
                <a:srgbClr val="a4a4a4"/>
              </a:solidFill>
              <a:ln w="25560">
                <a:noFill/>
              </a:ln>
            </c:spPr>
          </c:dPt>
          <c:dPt>
            <c:idx val="6"/>
            <c:spPr>
              <a:solidFill>
                <a:srgbClr val="003068"/>
              </a:solidFill>
              <a:ln w="25560">
                <a:noFill/>
              </a:ln>
            </c:spPr>
          </c:dPt>
          <c:dPt>
            <c:idx val="7"/>
            <c:spPr>
              <a:solidFill>
                <a:srgbClr val="009999"/>
              </a:solidFill>
              <a:ln w="25560">
                <a:noFill/>
              </a:ln>
            </c:spPr>
          </c:dPt>
          <c:dPt>
            <c:idx val="8"/>
            <c:spPr>
              <a:solidFill>
                <a:srgbClr val="00883b"/>
              </a:solidFill>
              <a:ln w="25560">
                <a:noFill/>
              </a:ln>
            </c:spPr>
          </c:dPt>
          <c:dPt>
            <c:idx val="9"/>
            <c:spPr>
              <a:solidFill>
                <a:srgbClr val="97b42a"/>
              </a:solidFill>
              <a:ln w="25560">
                <a:noFill/>
              </a:ln>
            </c:spPr>
          </c:dPt>
          <c:dPt>
            <c:idx val="10"/>
            <c:spPr>
              <a:solidFill>
                <a:srgbClr val="ffd500"/>
              </a:solidFill>
              <a:ln w="25560">
                <a:noFill/>
              </a:ln>
            </c:spPr>
          </c:dPt>
          <c:dPt>
            <c:idx val="11"/>
            <c:spPr>
              <a:solidFill>
                <a:srgbClr val="c7c7c7"/>
              </a:solidFill>
              <a:ln w="25560">
                <a:noFill/>
              </a:ln>
            </c:spPr>
          </c:dPt>
          <c:dLbls>
            <c:dLbl>
              <c:idx val="0"/>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1"/>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2"/>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3"/>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4"/>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5"/>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6"/>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7"/>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8"/>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9"/>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10"/>
              <c:txPr>
                <a:bodyPr/>
                <a:lstStyle/>
                <a:p>
                  <a:pPr>
                    <a:defRPr b="1" sz="1000" spc="-1" strike="noStrike">
                      <a:solidFill>
                        <a:srgbClr val="ffffff"/>
                      </a:solidFill>
                      <a:latin typeface="Arial"/>
                    </a:defRPr>
                  </a:pPr>
                </a:p>
              </c:txPr>
              <c:showLegendKey val="0"/>
              <c:showVal val="0"/>
              <c:showCatName val="0"/>
              <c:showSerName val="0"/>
              <c:showPercent val="1"/>
              <c:separator>
</c:separator>
            </c:dLbl>
            <c:dLbl>
              <c:idx val="11"/>
              <c:txPr>
                <a:bodyPr/>
                <a:lstStyle/>
                <a:p>
                  <a:pPr>
                    <a:defRPr b="1" sz="1000" spc="-1" strike="noStrike">
                      <a:solidFill>
                        <a:srgbClr val="ffffff"/>
                      </a:solidFill>
                      <a:latin typeface="Arial"/>
                    </a:defRPr>
                  </a:pPr>
                </a:p>
              </c:txPr>
              <c:showLegendKey val="0"/>
              <c:showVal val="0"/>
              <c:showCatName val="0"/>
              <c:showSerName val="0"/>
              <c:showPercent val="1"/>
              <c:separator>
</c:separator>
            </c:dLbl>
            <c:txPr>
              <a:bodyPr/>
              <a:lstStyle/>
              <a:p>
                <a:pPr>
                  <a:defRPr b="1" sz="1000" spc="-1" strike="noStrike">
                    <a:solidFill>
                      <a:srgbClr val="ffffff"/>
                    </a:solidFill>
                    <a:latin typeface="Arial"/>
                    <a:ea typeface="Arial"/>
                  </a:defRPr>
                </a:pPr>
              </a:p>
            </c:txPr>
            <c:showLegendKey val="0"/>
            <c:showVal val="0"/>
            <c:showCatName val="0"/>
            <c:showSerName val="0"/>
            <c:showPercent val="1"/>
            <c:separator>
</c:separator>
            <c:showLeaderLines val="0"/>
          </c:dLbls>
          <c:cat>
            <c:strRef>
              <c:f>'Adaptation Report'!$M$66:$M$77</c:f>
              <c:strCache>
                <c:ptCount val="12"/>
                <c:pt idx="0">
                  <c:v>Buildings</c:v>
                </c:pt>
                <c:pt idx="1">
                  <c:v>Transport</c:v>
                </c:pt>
                <c:pt idx="2">
                  <c:v>Energy</c:v>
                </c:pt>
                <c:pt idx="3">
                  <c:v>Water</c:v>
                </c:pt>
                <c:pt idx="4">
                  <c:v>Waste</c:v>
                </c:pt>
                <c:pt idx="5">
                  <c:v>Land Use Planning</c:v>
                </c:pt>
                <c:pt idx="6">
                  <c:v>Agriculture &amp; Forestry</c:v>
                </c:pt>
                <c:pt idx="7">
                  <c:v>Environment &amp; Biodiversity</c:v>
                </c:pt>
                <c:pt idx="8">
                  <c:v>Health</c:v>
                </c:pt>
                <c:pt idx="9">
                  <c:v>Civil Protection &amp; Emergency</c:v>
                </c:pt>
                <c:pt idx="10">
                  <c:v>Tourism</c:v>
                </c:pt>
                <c:pt idx="11">
                  <c:v>Other</c:v>
                </c:pt>
              </c:strCache>
            </c:strRef>
          </c:cat>
          <c:val>
            <c:numRef>
              <c:f>'Adaptation Report'!$N$66:$N$77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er>
        <c:firstSliceAng val="0"/>
        <c:holeSize val="50"/>
      </c:doughnutChart>
      <c:spPr>
        <a:noFill/>
        <a:ln w="25560">
          <a:noFill/>
        </a:ln>
      </c:spPr>
    </c:plotArea>
    <c:legend>
      <c:legendPos val="r"/>
      <c:layout>
        <c:manualLayout>
          <c:xMode val="edge"/>
          <c:yMode val="edge"/>
          <c:x val="0.570843570843571"/>
          <c:y val="0.139246431078867"/>
          <c:w val="0.42114668652271"/>
          <c:h val="0.755412521942657"/>
        </c:manualLayout>
      </c:layout>
      <c:overlay val="0"/>
      <c:spPr>
        <a:noFill/>
        <a:ln w="25560">
          <a:noFill/>
        </a:ln>
      </c:spPr>
      <c:txPr>
        <a:bodyPr/>
        <a:lstStyle/>
        <a:p>
          <a:pPr>
            <a:defRPr b="1" sz="800" spc="-1" strike="noStrike">
              <a:solidFill>
                <a:srgbClr val="181716"/>
              </a:solidFill>
              <a:latin typeface="Arial"/>
            </a:defRPr>
          </a:pPr>
        </a:p>
      </c:txPr>
    </c:legend>
    <c:plotVisOnly val="0"/>
    <c:dispBlanksAs val="zero"/>
  </c:chart>
  <c:spPr>
    <a:solidFill>
      <a:srgbClr val="ffffff"/>
    </a:solidFill>
    <a:ln w="3240">
      <a:solidFill>
        <a:srgbClr val="99cc00"/>
      </a:solidFill>
      <a:prstDash val="sysDash"/>
      <a:round/>
    </a:ln>
  </c:spPr>
</c:chartSpace>
</file>

<file path=xl/charts/chart2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tx>
            <c:strRef>
              <c:f>'Adaptation Report'!$I$87</c:f>
              <c:strCache>
                <c:ptCount val="1"/>
                <c:pt idx="0">
                  <c:v>Not started</c:v>
                </c:pt>
              </c:strCache>
            </c:strRef>
          </c:tx>
          <c:spPr>
            <a:solidFill>
              <a:srgbClr val="003068"/>
            </a:solidFill>
            <a:ln w="25560">
              <a:noFill/>
            </a:ln>
          </c:spPr>
          <c:invertIfNegative val="0"/>
          <c:dLbls>
            <c:numFmt formatCode="0%" sourceLinked="1"/>
            <c:txPr>
              <a:bodyPr/>
              <a:lstStyle/>
              <a:p>
                <a:pPr>
                  <a:defRPr b="1" sz="1000" spc="-1" strike="noStrike">
                    <a:solidFill>
                      <a:srgbClr val="ffffff"/>
                    </a:solidFill>
                    <a:latin typeface="Arial"/>
                    <a:ea typeface="Arial"/>
                  </a:defRPr>
                </a:pPr>
              </a:p>
            </c:txPr>
            <c:dLblPos val="ctr"/>
            <c:showLegendKey val="0"/>
            <c:showVal val="1"/>
            <c:showCatName val="0"/>
            <c:showSerName val="0"/>
            <c:showPercent val="0"/>
            <c:separator>; </c:separator>
            <c:showLeaderLines val="0"/>
          </c:dLbls>
          <c:val>
            <c:numRef>
              <c:f>'Adaptation Report'!$K$87</c:f>
              <c:numCache>
                <c:formatCode>General</c:formatCode>
                <c:ptCount val="1"/>
                <c:pt idx="0">
                  <c:v>0</c:v>
                </c:pt>
              </c:numCache>
            </c:numRef>
          </c:val>
        </c:ser>
        <c:ser>
          <c:idx val="1"/>
          <c:order val="1"/>
          <c:tx>
            <c:strRef>
              <c:f>'Adaptation Report'!$I$88</c:f>
              <c:strCache>
                <c:ptCount val="1"/>
                <c:pt idx="0">
                  <c:v>Ongoing</c:v>
                </c:pt>
              </c:strCache>
            </c:strRef>
          </c:tx>
          <c:spPr>
            <a:solidFill>
              <a:srgbClr val="009999"/>
            </a:solidFill>
            <a:ln w="25560">
              <a:noFill/>
            </a:ln>
          </c:spPr>
          <c:invertIfNegative val="0"/>
          <c:dLbls>
            <c:numFmt formatCode="0%" sourceLinked="1"/>
            <c:txPr>
              <a:bodyPr/>
              <a:lstStyle/>
              <a:p>
                <a:pPr>
                  <a:defRPr b="1" sz="1000" spc="-1" strike="noStrike">
                    <a:solidFill>
                      <a:srgbClr val="ffffff"/>
                    </a:solidFill>
                    <a:latin typeface="Arial"/>
                    <a:ea typeface="Arial"/>
                  </a:defRPr>
                </a:pPr>
              </a:p>
            </c:txPr>
            <c:dLblPos val="ctr"/>
            <c:showLegendKey val="0"/>
            <c:showVal val="1"/>
            <c:showCatName val="0"/>
            <c:showSerName val="0"/>
            <c:showPercent val="0"/>
            <c:separator>; </c:separator>
            <c:showLeaderLines val="0"/>
          </c:dLbls>
          <c:val>
            <c:numRef>
              <c:f>'Adaptation Report'!$K$88</c:f>
              <c:numCache>
                <c:formatCode>General</c:formatCode>
                <c:ptCount val="1"/>
                <c:pt idx="0">
                  <c:v>0</c:v>
                </c:pt>
              </c:numCache>
            </c:numRef>
          </c:val>
        </c:ser>
        <c:ser>
          <c:idx val="2"/>
          <c:order val="2"/>
          <c:tx>
            <c:strRef>
              <c:f>'Adaptation Report'!$I$89</c:f>
              <c:strCache>
                <c:ptCount val="1"/>
                <c:pt idx="0">
                  <c:v>Completed</c:v>
                </c:pt>
              </c:strCache>
            </c:strRef>
          </c:tx>
          <c:spPr>
            <a:solidFill>
              <a:srgbClr val="00883b"/>
            </a:solidFill>
            <a:ln w="25560">
              <a:noFill/>
            </a:ln>
          </c:spPr>
          <c:invertIfNegative val="0"/>
          <c:dLbls>
            <c:numFmt formatCode="0%" sourceLinked="1"/>
            <c:txPr>
              <a:bodyPr/>
              <a:lstStyle/>
              <a:p>
                <a:pPr>
                  <a:defRPr b="1" sz="1000" spc="-1" strike="noStrike">
                    <a:solidFill>
                      <a:srgbClr val="ffffff"/>
                    </a:solidFill>
                    <a:latin typeface="Arial"/>
                    <a:ea typeface="Arial"/>
                  </a:defRPr>
                </a:pPr>
              </a:p>
            </c:txPr>
            <c:dLblPos val="ctr"/>
            <c:showLegendKey val="0"/>
            <c:showVal val="1"/>
            <c:showCatName val="0"/>
            <c:showSerName val="0"/>
            <c:showPercent val="0"/>
            <c:separator>; </c:separator>
            <c:showLeaderLines val="0"/>
          </c:dLbls>
          <c:val>
            <c:numRef>
              <c:f>'Adaptation Report'!$K$89</c:f>
              <c:numCache>
                <c:formatCode>General</c:formatCode>
                <c:ptCount val="1"/>
                <c:pt idx="0">
                  <c:v>0</c:v>
                </c:pt>
              </c:numCache>
            </c:numRef>
          </c:val>
        </c:ser>
        <c:ser>
          <c:idx val="3"/>
          <c:order val="3"/>
          <c:tx>
            <c:strRef>
              <c:f>'Adaptation Report'!$I$90</c:f>
              <c:strCache>
                <c:ptCount val="1"/>
                <c:pt idx="0">
                  <c:v>Cancelled</c:v>
                </c:pt>
              </c:strCache>
            </c:strRef>
          </c:tx>
          <c:spPr>
            <a:solidFill>
              <a:srgbClr val="959595"/>
            </a:solidFill>
            <a:ln w="25560">
              <a:noFill/>
            </a:ln>
          </c:spPr>
          <c:invertIfNegative val="0"/>
          <c:dLbls>
            <c:numFmt formatCode="0%" sourceLinked="1"/>
            <c:txPr>
              <a:bodyPr/>
              <a:lstStyle/>
              <a:p>
                <a:pPr>
                  <a:defRPr b="1" sz="1000" spc="-1" strike="noStrike">
                    <a:solidFill>
                      <a:srgbClr val="ffffff"/>
                    </a:solidFill>
                    <a:latin typeface="Arial"/>
                    <a:ea typeface="Arial"/>
                  </a:defRPr>
                </a:pPr>
              </a:p>
            </c:txPr>
            <c:dLblPos val="ctr"/>
            <c:showLegendKey val="0"/>
            <c:showVal val="1"/>
            <c:showCatName val="0"/>
            <c:showSerName val="0"/>
            <c:showPercent val="0"/>
            <c:separator>; </c:separator>
            <c:showLeaderLines val="0"/>
          </c:dLbls>
          <c:val>
            <c:numRef>
              <c:f>'Adaptation Report'!$K$90</c:f>
              <c:numCache>
                <c:formatCode>General</c:formatCode>
                <c:ptCount val="1"/>
                <c:pt idx="0">
                  <c:v>0</c:v>
                </c:pt>
              </c:numCache>
            </c:numRef>
          </c:val>
        </c:ser>
        <c:ser>
          <c:idx val="4"/>
          <c:order val="4"/>
          <c:tx>
            <c:strRef>
              <c:f>'Adaptation Report'!$I$91</c:f>
              <c:strCache>
                <c:ptCount val="1"/>
                <c:pt idx="0">
                  <c:v>Not specified</c:v>
                </c:pt>
              </c:strCache>
            </c:strRef>
          </c:tx>
          <c:spPr>
            <a:solidFill>
              <a:srgbClr val="e9e9e9"/>
            </a:solidFill>
            <a:ln w="25560">
              <a:noFill/>
            </a:ln>
          </c:spPr>
          <c:invertIfNegative val="0"/>
          <c:dLbls>
            <c:numFmt formatCode="0%" sourceLinked="1"/>
            <c:txPr>
              <a:bodyPr/>
              <a:lstStyle/>
              <a:p>
                <a:pPr>
                  <a:defRPr b="1" sz="1000" spc="-1" strike="noStrike">
                    <a:solidFill>
                      <a:srgbClr val="ffffff"/>
                    </a:solidFill>
                    <a:latin typeface="Arial"/>
                    <a:ea typeface="Arial"/>
                  </a:defRPr>
                </a:pPr>
              </a:p>
            </c:txPr>
            <c:dLblPos val="ctr"/>
            <c:showLegendKey val="0"/>
            <c:showVal val="1"/>
            <c:showCatName val="0"/>
            <c:showSerName val="0"/>
            <c:showPercent val="0"/>
            <c:separator>; </c:separator>
            <c:showLeaderLines val="0"/>
          </c:dLbls>
          <c:val>
            <c:numRef>
              <c:f>'Adaptation Report'!$K$91</c:f>
              <c:numCache>
                <c:formatCode>General</c:formatCode>
                <c:ptCount val="1"/>
                <c:pt idx="0">
                  <c:v>1</c:v>
                </c:pt>
              </c:numCache>
            </c:numRef>
          </c:val>
        </c:ser>
        <c:gapWidth val="75"/>
        <c:overlap val="100"/>
        <c:axId val="45024465"/>
        <c:axId val="78482598"/>
      </c:barChart>
      <c:catAx>
        <c:axId val="45024465"/>
        <c:scaling>
          <c:orientation val="minMax"/>
        </c:scaling>
        <c:delete val="1"/>
        <c:axPos val="b"/>
        <c:numFmt formatCode="General" sourceLinked="1"/>
        <c:majorTickMark val="out"/>
        <c:minorTickMark val="none"/>
        <c:tickLblPos val="nextTo"/>
        <c:spPr>
          <a:ln w="9360">
            <a:solidFill>
              <a:srgbClr val="888888"/>
            </a:solidFill>
            <a:round/>
          </a:ln>
        </c:spPr>
        <c:txPr>
          <a:bodyPr/>
          <a:lstStyle/>
          <a:p>
            <a:pPr>
              <a:defRPr b="0" sz="1000" spc="-1" strike="noStrike">
                <a:solidFill>
                  <a:srgbClr val="181716"/>
                </a:solidFill>
                <a:latin typeface="Arial"/>
              </a:defRPr>
            </a:pPr>
          </a:p>
        </c:txPr>
        <c:crossAx val="78482598"/>
        <c:auto val="1"/>
        <c:lblAlgn val="ctr"/>
        <c:lblOffset val="100"/>
        <c:noMultiLvlLbl val="0"/>
      </c:catAx>
      <c:valAx>
        <c:axId val="78482598"/>
        <c:scaling>
          <c:orientation val="minMax"/>
          <c:max val="1"/>
        </c:scaling>
        <c:delete val="1"/>
        <c:axPos val="l"/>
        <c:numFmt formatCode="0%" sourceLinked="0"/>
        <c:majorTickMark val="out"/>
        <c:minorTickMark val="none"/>
        <c:tickLblPos val="nextTo"/>
        <c:spPr>
          <a:ln w="9360">
            <a:solidFill>
              <a:srgbClr val="888888"/>
            </a:solidFill>
            <a:round/>
          </a:ln>
        </c:spPr>
        <c:txPr>
          <a:bodyPr/>
          <a:lstStyle/>
          <a:p>
            <a:pPr>
              <a:defRPr b="0" sz="1000" spc="-1" strike="noStrike">
                <a:solidFill>
                  <a:srgbClr val="181716"/>
                </a:solidFill>
                <a:latin typeface="Arial"/>
              </a:defRPr>
            </a:pPr>
          </a:p>
        </c:txPr>
        <c:crossAx val="45024465"/>
        <c:crossBetween val="between"/>
      </c:valAx>
      <c:spPr>
        <a:solidFill>
          <a:srgbClr val="ffffff"/>
        </a:solidFill>
        <a:ln w="25560">
          <a:noFill/>
        </a:ln>
      </c:spPr>
    </c:plotArea>
    <c:legend>
      <c:legendPos val="r"/>
      <c:layout>
        <c:manualLayout>
          <c:xMode val="edge"/>
          <c:yMode val="edge"/>
          <c:x val="0.204392451164331"/>
          <c:y val="0.74593023255814"/>
          <c:w val="0.592572153854644"/>
          <c:h val="0.153823785984298"/>
        </c:manualLayout>
      </c:layout>
      <c:overlay val="0"/>
      <c:spPr>
        <a:noFill/>
        <a:ln w="25560">
          <a:noFill/>
        </a:ln>
      </c:spPr>
      <c:txPr>
        <a:bodyPr/>
        <a:lstStyle/>
        <a:p>
          <a:pPr>
            <a:defRPr b="1" sz="800" spc="-1" strike="noStrike">
              <a:solidFill>
                <a:srgbClr val="181716"/>
              </a:solidFill>
              <a:latin typeface="Arial"/>
            </a:defRPr>
          </a:pPr>
        </a:p>
      </c:txPr>
    </c:legend>
    <c:plotVisOnly val="1"/>
    <c:dispBlanksAs val="gap"/>
  </c:chart>
  <c:spPr>
    <a:solidFill>
      <a:srgbClr val="ffffff"/>
    </a:solidFill>
    <a:ln w="3240">
      <a:solidFill>
        <a:srgbClr val="99cc00"/>
      </a:solidFill>
      <a:prstDash val="sysDash"/>
      <a:round/>
    </a:ln>
  </c:spPr>
</c:chartSpace>
</file>

<file path=xl/charts/chart2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74739072431923"/>
          <c:y val="0.199062233589088"/>
          <c:w val="0.419445970336655"/>
          <c:h val="0.752486501847116"/>
        </c:manualLayout>
      </c:layout>
      <c:radarChart>
        <c:radarStyle val="filled"/>
        <c:varyColors val="0"/>
        <c:ser>
          <c:idx val="0"/>
          <c:order val="0"/>
          <c:spPr>
            <a:solidFill>
              <a:srgbClr val="97b42a"/>
            </a:solidFill>
            <a:ln w="25560">
              <a:noFill/>
            </a:ln>
          </c:spPr>
          <c:dLbls>
            <c:txPr>
              <a:bodyPr/>
              <a:lstStyle/>
              <a:p>
                <a:pPr>
                  <a:defRPr b="0" sz="1000" spc="-1" strike="noStrike">
                    <a:solidFill>
                      <a:srgbClr val="003300"/>
                    </a:solidFill>
                    <a:latin typeface="Arial"/>
                    <a:ea typeface="Arial"/>
                  </a:defRPr>
                </a:pPr>
              </a:p>
            </c:txPr>
            <c:showLegendKey val="0"/>
            <c:showVal val="0"/>
            <c:showCatName val="0"/>
            <c:showSerName val="0"/>
            <c:showPercent val="0"/>
            <c:separator>; </c:separator>
            <c:showLeaderLines val="0"/>
          </c:dLbls>
          <c:cat>
            <c:strRef>
              <c:f>'Annex 2-Adaptation scoreboard'!$B$38:$B$42</c:f>
              <c:strCache>
                <c:ptCount val="5"/>
                <c:pt idx="0">
                  <c:v>STEP 1 - Preparing the ground</c:v>
                </c:pt>
                <c:pt idx="1">
                  <c:v>STEP 2 - Assessing risks &amp; vulnerabilities</c:v>
                </c:pt>
                <c:pt idx="2">
                  <c:v>STEPS 3 &amp; 4 - Identifying adaptation options </c:v>
                </c:pt>
                <c:pt idx="3">
                  <c:v>STEP 5 - Implementing</c:v>
                </c:pt>
                <c:pt idx="4">
                  <c:v>STEP 6 - Monitoring &amp; evaluating</c:v>
                </c:pt>
              </c:strCache>
            </c:strRef>
          </c:cat>
          <c:val>
            <c:numRef>
              <c:f>'Annex 2-Adaptation scoreboard'!$C$38:$C$42</c:f>
              <c:numCache>
                <c:formatCode>General</c:formatCode>
                <c:ptCount val="5"/>
                <c:pt idx="0">
                  <c:v>0</c:v>
                </c:pt>
                <c:pt idx="1">
                  <c:v>0</c:v>
                </c:pt>
                <c:pt idx="2">
                  <c:v>0</c:v>
                </c:pt>
                <c:pt idx="3">
                  <c:v>0</c:v>
                </c:pt>
                <c:pt idx="4">
                  <c:v>0</c:v>
                </c:pt>
              </c:numCache>
            </c:numRef>
          </c:val>
        </c:ser>
        <c:axId val="68409421"/>
        <c:axId val="92067230"/>
      </c:radarChart>
      <c:catAx>
        <c:axId val="68409421"/>
        <c:scaling>
          <c:orientation val="maxMin"/>
        </c:scaling>
        <c:delete val="0"/>
        <c:axPos val="b"/>
        <c:numFmt formatCode="General" sourceLinked="1"/>
        <c:majorTickMark val="out"/>
        <c:minorTickMark val="none"/>
        <c:tickLblPos val="nextTo"/>
        <c:spPr>
          <a:ln w="9360">
            <a:noFill/>
          </a:ln>
        </c:spPr>
        <c:txPr>
          <a:bodyPr/>
          <a:lstStyle/>
          <a:p>
            <a:pPr>
              <a:defRPr b="1" sz="800" spc="-1" strike="noStrike">
                <a:solidFill>
                  <a:srgbClr val="003300"/>
                </a:solidFill>
                <a:latin typeface="Arial"/>
                <a:ea typeface="Arial"/>
              </a:defRPr>
            </a:pPr>
          </a:p>
        </c:txPr>
        <c:crossAx val="92067230"/>
        <c:crosses val="autoZero"/>
        <c:auto val="1"/>
        <c:lblAlgn val="ctr"/>
        <c:lblOffset val="100"/>
        <c:noMultiLvlLbl val="0"/>
      </c:catAx>
      <c:valAx>
        <c:axId val="92067230"/>
        <c:scaling>
          <c:orientation val="minMax"/>
          <c:max val="4"/>
          <c:min val="0"/>
        </c:scaling>
        <c:delete val="1"/>
        <c:axPos val="l"/>
        <c:majorGridlines>
          <c:spPr>
            <a:ln w="3240">
              <a:solidFill>
                <a:srgbClr val="808080"/>
              </a:solidFill>
              <a:round/>
            </a:ln>
          </c:spPr>
        </c:majorGridlines>
        <c:numFmt formatCode="General" sourceLinked="0"/>
        <c:majorTickMark val="out"/>
        <c:minorTickMark val="none"/>
        <c:tickLblPos val="nextTo"/>
        <c:spPr>
          <a:ln w="9360">
            <a:solidFill>
              <a:srgbClr val="888888"/>
            </a:solidFill>
            <a:round/>
          </a:ln>
        </c:spPr>
        <c:txPr>
          <a:bodyPr/>
          <a:lstStyle/>
          <a:p>
            <a:pPr>
              <a:defRPr b="0" sz="1000" spc="-1" strike="noStrike">
                <a:solidFill>
                  <a:srgbClr val="003300"/>
                </a:solidFill>
                <a:latin typeface="Arial"/>
                <a:ea typeface="Arial"/>
              </a:defRPr>
            </a:pPr>
          </a:p>
        </c:txPr>
        <c:crossAx val="68409421"/>
        <c:crossBetween val="midCat"/>
        <c:majorUnit val="1"/>
        <c:minorUnit val="0.5"/>
      </c:valAx>
      <c:spPr>
        <a:solidFill>
          <a:srgbClr val="f8f8f8"/>
        </a:solidFill>
        <a:ln w="25560">
          <a:noFill/>
        </a:ln>
      </c:spPr>
    </c:plotArea>
    <c:plotVisOnly val="1"/>
    <c:dispBlanksAs val="gap"/>
  </c:chart>
  <c:spPr>
    <a:solidFill>
      <a:srgbClr val="f8f8f8"/>
    </a:solidFill>
    <a:ln w="3240">
      <a:solidFill>
        <a:srgbClr val="99cc00"/>
      </a:solidFill>
      <a:prstDash val="lgDash"/>
      <a:round/>
    </a:ln>
  </c:spPr>
</c:chartSpace>
</file>

<file path=xl/charts/chart2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76276051416448"/>
          <c:y val="0.104936530324401"/>
          <c:w val="0.637027330587795"/>
          <c:h val="0.628913963328632"/>
        </c:manualLayout>
      </c:layout>
      <c:lineChart>
        <c:grouping val="standard"/>
        <c:varyColors val="0"/>
        <c:ser>
          <c:idx val="0"/>
          <c:order val="0"/>
          <c:tx>
            <c:strRef>
              <c:f>"GHG emissions"</c:f>
              <c:strCache>
                <c:ptCount val="1"/>
                <c:pt idx="0">
                  <c:v>GHG emissions</c:v>
                </c:pt>
              </c:strCache>
            </c:strRef>
          </c:tx>
          <c:spPr>
            <a:solidFill>
              <a:srgbClr val="008080"/>
            </a:solidFill>
            <a:ln w="25560">
              <a:solidFill>
                <a:srgbClr val="008080"/>
              </a:solidFill>
              <a:round/>
            </a:ln>
          </c:spPr>
          <c:marker>
            <c:symbol val="square"/>
            <c:size val="5"/>
            <c:spPr>
              <a:solidFill>
                <a:srgbClr val="008080"/>
              </a:solidFill>
            </c:spPr>
          </c:marker>
          <c:dLbls>
            <c:txPr>
              <a:bodyPr/>
              <a:lstStyle/>
              <a:p>
                <a:pPr>
                  <a:defRPr b="0" sz="1000" spc="-1" strike="noStrike">
                    <a:solidFill>
                      <a:srgbClr val="003300"/>
                    </a:solidFill>
                    <a:latin typeface="Arial"/>
                    <a:ea typeface="Arial"/>
                  </a:defRPr>
                </a:pPr>
              </a:p>
            </c:txPr>
            <c:dLblPos val="r"/>
            <c:showLegendKey val="0"/>
            <c:showVal val="0"/>
            <c:showCatName val="0"/>
            <c:showSerName val="0"/>
            <c:showPercent val="0"/>
            <c:separator>; </c:separator>
            <c:showLeaderLines val="0"/>
          </c:dLbls>
          <c:cat>
            <c:strRef>
              <c:f>'Monitoring Report'!$L$81:$L$84</c:f>
              <c:strCache>
                <c:ptCount val="4"/>
                <c:pt idx="0">
                  <c:v>2005</c:v>
                </c:pt>
                <c:pt idx="1">
                  <c:v>[drop-down]</c:v>
                </c:pt>
                <c:pt idx="2">
                  <c:v>[drop-down]</c:v>
                </c:pt>
                <c:pt idx="3">
                  <c:v/>
                </c:pt>
              </c:strCache>
            </c:strRef>
          </c:cat>
          <c:val>
            <c:numRef>
              <c:f>'Monitoring Report'!$M$81:$M$84</c:f>
              <c:numCache>
                <c:formatCode>General</c:formatCode>
                <c:ptCount val="4"/>
              </c:numCache>
            </c:numRef>
          </c:val>
          <c:smooth val="0"/>
        </c:ser>
        <c:hiLowLines>
          <c:spPr>
            <a:ln>
              <a:noFill/>
            </a:ln>
          </c:spPr>
        </c:hiLowLines>
        <c:marker val="1"/>
        <c:axId val="78562739"/>
        <c:axId val="75351565"/>
      </c:lineChart>
      <c:lineChart>
        <c:grouping val="standard"/>
        <c:varyColors val="0"/>
        <c:ser>
          <c:idx val="1"/>
          <c:order val="1"/>
          <c:tx>
            <c:strRef>
              <c:f>"Final energy consumption"</c:f>
              <c:strCache>
                <c:ptCount val="1"/>
                <c:pt idx="0">
                  <c:v>Final energy consumption</c:v>
                </c:pt>
              </c:strCache>
            </c:strRef>
          </c:tx>
          <c:spPr>
            <a:solidFill>
              <a:srgbClr val="99cc00"/>
            </a:solidFill>
            <a:ln w="25560">
              <a:solidFill>
                <a:srgbClr val="99cc00"/>
              </a:solidFill>
              <a:prstDash val="sysDash"/>
              <a:round/>
            </a:ln>
          </c:spPr>
          <c:marker>
            <c:symbol val="diamond"/>
            <c:size val="7"/>
            <c:spPr>
              <a:solidFill>
                <a:srgbClr val="99cc00"/>
              </a:solidFill>
            </c:spPr>
          </c:marker>
          <c:dLbls>
            <c:txPr>
              <a:bodyPr/>
              <a:lstStyle/>
              <a:p>
                <a:pPr>
                  <a:defRPr b="0" sz="1000" spc="-1" strike="noStrike">
                    <a:solidFill>
                      <a:srgbClr val="003300"/>
                    </a:solidFill>
                    <a:latin typeface="Arial"/>
                    <a:ea typeface="Arial"/>
                  </a:defRPr>
                </a:pPr>
              </a:p>
            </c:txPr>
            <c:dLblPos val="r"/>
            <c:showLegendKey val="0"/>
            <c:showVal val="0"/>
            <c:showCatName val="0"/>
            <c:showSerName val="0"/>
            <c:showPercent val="0"/>
            <c:separator>; </c:separator>
            <c:showLeaderLines val="0"/>
          </c:dLbls>
          <c:cat>
            <c:strRef>
              <c:f>'Monitoring Report'!$L$81:$L$84</c:f>
              <c:strCache>
                <c:ptCount val="4"/>
                <c:pt idx="0">
                  <c:v>2005</c:v>
                </c:pt>
                <c:pt idx="1">
                  <c:v>[drop-down]</c:v>
                </c:pt>
                <c:pt idx="2">
                  <c:v>[drop-down]</c:v>
                </c:pt>
                <c:pt idx="3">
                  <c:v/>
                </c:pt>
              </c:strCache>
            </c:strRef>
          </c:cat>
          <c:val>
            <c:numRef>
              <c:f>'Monitoring Report'!$M$88:$M$91</c:f>
              <c:numCache>
                <c:formatCode>General</c:formatCode>
                <c:ptCount val="4"/>
                <c:pt idx="0">
                  <c:v>13.6511725931635</c:v>
                </c:pt>
              </c:numCache>
            </c:numRef>
          </c:val>
          <c:smooth val="0"/>
        </c:ser>
        <c:hiLowLines>
          <c:spPr>
            <a:ln>
              <a:noFill/>
            </a:ln>
          </c:spPr>
        </c:hiLowLines>
        <c:marker val="1"/>
        <c:axId val="14873696"/>
        <c:axId val="23975673"/>
      </c:lineChart>
      <c:catAx>
        <c:axId val="78562739"/>
        <c:scaling>
          <c:orientation val="minMax"/>
        </c:scaling>
        <c:delete val="0"/>
        <c:axPos val="b"/>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MWh /capita</a:t>
                </a:r>
              </a:p>
            </c:rich>
          </c:tx>
          <c:layout>
            <c:manualLayout>
              <c:xMode val="edge"/>
              <c:yMode val="edge"/>
              <c:x val="0.939785348808187"/>
              <c:y val="0.356699576868829"/>
            </c:manualLayout>
          </c:layout>
          <c:overlay val="0"/>
          <c:spPr>
            <a:noFill/>
            <a:ln w="25560">
              <a:noFill/>
            </a:ln>
          </c:spPr>
        </c:title>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75351565"/>
        <c:crosses val="autoZero"/>
        <c:auto val="1"/>
        <c:lblAlgn val="ctr"/>
        <c:lblOffset val="100"/>
        <c:noMultiLvlLbl val="0"/>
      </c:catAx>
      <c:valAx>
        <c:axId val="75351565"/>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 /CO2 eq.  /capita</a:t>
                </a:r>
              </a:p>
            </c:rich>
          </c:tx>
          <c:layout>
            <c:manualLayout>
              <c:xMode val="edge"/>
              <c:yMode val="edge"/>
              <c:x val="0.012916510670161"/>
              <c:y val="0.0981664315937941"/>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78562739"/>
        <c:crosses val="autoZero"/>
        <c:crossBetween val="midCat"/>
      </c:valAx>
      <c:catAx>
        <c:axId val="14873696"/>
        <c:scaling>
          <c:orientation val="minMax"/>
        </c:scaling>
        <c:delete val="1"/>
        <c:axPos val="t"/>
        <c:numFmt formatCode="General" sourceLinked="1"/>
        <c:majorTickMark val="out"/>
        <c:minorTickMark val="none"/>
        <c:tickLblPos val="nextTo"/>
        <c:spPr>
          <a:ln w="9360">
            <a:solidFill>
              <a:srgbClr val="888888"/>
            </a:solidFill>
            <a:round/>
          </a:ln>
        </c:spPr>
        <c:txPr>
          <a:bodyPr/>
          <a:lstStyle/>
          <a:p>
            <a:pPr>
              <a:defRPr b="0" sz="1000" spc="-1" strike="noStrike">
                <a:solidFill>
                  <a:srgbClr val="003300"/>
                </a:solidFill>
                <a:latin typeface="Arial"/>
                <a:ea typeface="Arial"/>
              </a:defRPr>
            </a:pPr>
          </a:p>
        </c:txPr>
        <c:crossAx val="23975673"/>
        <c:auto val="1"/>
        <c:lblAlgn val="ctr"/>
        <c:lblOffset val="100"/>
        <c:noMultiLvlLbl val="0"/>
      </c:catAx>
      <c:valAx>
        <c:axId val="23975673"/>
        <c:scaling>
          <c:orientation val="minMax"/>
        </c:scaling>
        <c:delete val="0"/>
        <c:axPos val="r"/>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14873696"/>
        <c:crosses val="max"/>
        <c:crossBetween val="midCat"/>
      </c:valAx>
      <c:spPr>
        <a:solidFill>
          <a:srgbClr val="ffffff"/>
        </a:solidFill>
        <a:ln w="25560">
          <a:noFill/>
        </a:ln>
      </c:spPr>
    </c:plotArea>
    <c:legend>
      <c:legendPos val="r"/>
      <c:layout>
        <c:manualLayout>
          <c:xMode val="edge"/>
          <c:yMode val="edge"/>
          <c:x val="0.147385498564832"/>
          <c:y val="0.835684062059238"/>
          <c:w val="0.616411856474259"/>
          <c:h val="0.149245309634645"/>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2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clustered"/>
        <c:varyColors val="0"/>
        <c:ser>
          <c:idx val="0"/>
          <c:order val="0"/>
          <c:tx>
            <c:strRef>
              <c:f>"Money spent"</c:f>
              <c:strCache>
                <c:ptCount val="1"/>
                <c:pt idx="0">
                  <c:v>Money spent</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multiLvlStrRef>
              <c:f>'Monitoring Report'!$L$43:$M$51</c:f>
              <c:multiLvlStrCache>
                <c:ptCount val="9"/>
                <c:lvl/>
                <c:lvl>
                  <c:pt idx="0">
                    <c:v>Municipal</c:v>
                  </c:pt>
                  <c:pt idx="1">
                    <c:v>Tertiary</c:v>
                  </c:pt>
                  <c:pt idx="2">
                    <c:v>Residential</c:v>
                  </c:pt>
                  <c:pt idx="3">
                    <c:v>Public lighting</c:v>
                  </c:pt>
                  <c:pt idx="4">
                    <c:v>Industry</c:v>
                  </c:pt>
                  <c:pt idx="5">
                    <c:v>Transport</c:v>
                  </c:pt>
                  <c:pt idx="6">
                    <c:v>Local electricity production</c:v>
                  </c:pt>
                  <c:pt idx="7">
                    <c:v>Local heat/cold production</c:v>
                  </c:pt>
                  <c:pt idx="8">
                    <c:v>Others</c:v>
                  </c:pt>
                </c:lvl>
              </c:multiLvlStrCache>
            </c:multiLvlStrRef>
          </c:cat>
          <c:val>
            <c:numRef>
              <c:f>'Monitoring Report'!$N$43:$N$51</c:f>
              <c:numCache>
                <c:formatCode>General</c:formatCode>
                <c:ptCount val="9"/>
              </c:numCache>
            </c:numRef>
          </c:val>
        </c:ser>
        <c:gapWidth val="150"/>
        <c:overlap val="0"/>
        <c:axId val="64459223"/>
        <c:axId val="84576808"/>
      </c:barChart>
      <c:catAx>
        <c:axId val="64459223"/>
        <c:scaling>
          <c:orientation val="minMax"/>
        </c:scaling>
        <c:delete val="0"/>
        <c:axPos val="b"/>
        <c:numFmt formatCode="General" sourceLinked="1"/>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84576808"/>
        <c:crosses val="autoZero"/>
        <c:auto val="1"/>
        <c:lblAlgn val="ctr"/>
        <c:lblOffset val="100"/>
        <c:noMultiLvlLbl val="0"/>
      </c:catAx>
      <c:valAx>
        <c:axId val="84576808"/>
        <c:scaling>
          <c:orientation val="minMax"/>
        </c:scaling>
        <c:delete val="0"/>
        <c:axPos val="l"/>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4459223"/>
        <c:crosses val="autoZero"/>
        <c:crossBetween val="between"/>
        <c:dispUnits>
          <c:builtInUnit val="thousands"/>
          <c:dispUnitsLbl/>
        </c:dispUnits>
      </c:valAx>
      <c:spPr>
        <a:noFill/>
        <a:ln w="25560">
          <a:noFill/>
        </a:ln>
      </c:spPr>
    </c:plotArea>
    <c:plotVisOnly val="1"/>
    <c:dispBlanksAs val="gap"/>
  </c:chart>
  <c:spPr>
    <a:solidFill>
      <a:srgbClr val="ffffff"/>
    </a:solidFill>
    <a:ln w="3240">
      <a:solidFill>
        <a:srgbClr val="99cc00"/>
      </a:solidFill>
      <a:prstDash val="lgDash"/>
      <a:round/>
    </a:ln>
  </c:spPr>
</c:chartSpace>
</file>

<file path=xl/charts/chart2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percentStacked"/>
        <c:varyColors val="0"/>
        <c:ser>
          <c:idx val="0"/>
          <c:order val="0"/>
          <c:tx>
            <c:strRef>
              <c:f>'Monitoring Report'!$L$32</c:f>
              <c:strCache>
                <c:ptCount val="1"/>
                <c:pt idx="0">
                  <c:v>Spent</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val>
            <c:numRef>
              <c:f>'Monitoring Report'!$M$32</c:f>
              <c:numCache>
                <c:formatCode>General</c:formatCode>
                <c:ptCount val="1"/>
                <c:pt idx="0">
                  <c:v>0</c:v>
                </c:pt>
              </c:numCache>
            </c:numRef>
          </c:val>
        </c:ser>
        <c:ser>
          <c:idx val="1"/>
          <c:order val="1"/>
          <c:tx>
            <c:strRef>
              <c:f>"Overall foreseen budget"</c:f>
              <c:strCache>
                <c:ptCount val="1"/>
                <c:pt idx="0">
                  <c:v>Overall foreseen budget</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val>
            <c:numRef>
              <c:f>'Monitoring Report'!$M$33</c:f>
              <c:numCache>
                <c:formatCode>General</c:formatCode>
                <c:ptCount val="1"/>
              </c:numCache>
            </c:numRef>
          </c:val>
        </c:ser>
        <c:gapWidth val="150"/>
        <c:overlap val="100"/>
        <c:axId val="33103944"/>
        <c:axId val="26147251"/>
      </c:barChart>
      <c:catAx>
        <c:axId val="33103944"/>
        <c:scaling>
          <c:orientation val="minMax"/>
        </c:scaling>
        <c:delete val="0"/>
        <c:axPos val="b"/>
        <c:numFmt formatCode="General" sourceLinked="1"/>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26147251"/>
        <c:crosses val="autoZero"/>
        <c:auto val="1"/>
        <c:lblAlgn val="ctr"/>
        <c:lblOffset val="100"/>
        <c:noMultiLvlLbl val="0"/>
      </c:catAx>
      <c:valAx>
        <c:axId val="26147251"/>
        <c:scaling>
          <c:orientation val="minMax"/>
        </c:scaling>
        <c:delete val="0"/>
        <c:axPos val="l"/>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33103944"/>
        <c:crosses val="autoZero"/>
        <c:crossBetween val="between"/>
      </c:valAx>
      <c:spPr>
        <a:solidFill>
          <a:srgbClr val="ffffff"/>
        </a:solidFill>
        <a:ln w="25560">
          <a:noFill/>
        </a:ln>
      </c:spPr>
    </c:plotArea>
    <c:legend>
      <c:legendPos val="r"/>
      <c:layout>
        <c:manualLayout>
          <c:xMode val="edge"/>
          <c:yMode val="edge"/>
          <c:x val="0.880213567839196"/>
          <c:y val="0.110242376856919"/>
          <c:w val="0.112946793140273"/>
          <c:h val="0.248175182481752"/>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12600">
      <a:solidFill>
        <a:srgbClr val="99cc00"/>
      </a:solidFill>
      <a:prstDash val="lgDash"/>
      <a:round/>
    </a:ln>
  </c:spPr>
</c:chartSpace>
</file>

<file path=xl/charts/chart2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percentStacked"/>
        <c:varyColors val="0"/>
        <c:ser>
          <c:idx val="0"/>
          <c:order val="0"/>
          <c:tx>
            <c:strRef>
              <c:f>'Monitoring Report'!$L$16</c:f>
              <c:strCache>
                <c:ptCount val="1"/>
                <c:pt idx="0">
                  <c:v>Completed</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Report'!$M$15:$U$15</c:f>
              <c:strCache>
                <c:ptCount val="9"/>
                <c:pt idx="0">
                  <c:v>Municipal</c:v>
                </c:pt>
                <c:pt idx="1">
                  <c:v>Tertiary</c:v>
                </c:pt>
                <c:pt idx="2">
                  <c:v>Residential</c:v>
                </c:pt>
                <c:pt idx="3">
                  <c:v>Public lighting</c:v>
                </c:pt>
                <c:pt idx="4">
                  <c:v>Industry</c:v>
                </c:pt>
                <c:pt idx="5">
                  <c:v>Transport</c:v>
                </c:pt>
                <c:pt idx="6">
                  <c:v>Local electricity </c:v>
                </c:pt>
                <c:pt idx="7">
                  <c:v>Local heat/hold</c:v>
                </c:pt>
                <c:pt idx="8">
                  <c:v>Others</c:v>
                </c:pt>
              </c:strCache>
            </c:strRef>
          </c:cat>
          <c:val>
            <c:numRef>
              <c:f>'Monitoring Report'!$M$16:$U$16</c:f>
              <c:numCache>
                <c:formatCode>General</c:formatCode>
                <c:ptCount val="9"/>
              </c:numCache>
            </c:numRef>
          </c:val>
        </c:ser>
        <c:ser>
          <c:idx val="1"/>
          <c:order val="1"/>
          <c:tx>
            <c:strRef>
              <c:f>'Monitoring Report'!$L$17</c:f>
              <c:strCache>
                <c:ptCount val="1"/>
                <c:pt idx="0">
                  <c:v>Ongoing</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Report'!$M$15:$U$15</c:f>
              <c:strCache>
                <c:ptCount val="9"/>
                <c:pt idx="0">
                  <c:v>Municipal</c:v>
                </c:pt>
                <c:pt idx="1">
                  <c:v>Tertiary</c:v>
                </c:pt>
                <c:pt idx="2">
                  <c:v>Residential</c:v>
                </c:pt>
                <c:pt idx="3">
                  <c:v>Public lighting</c:v>
                </c:pt>
                <c:pt idx="4">
                  <c:v>Industry</c:v>
                </c:pt>
                <c:pt idx="5">
                  <c:v>Transport</c:v>
                </c:pt>
                <c:pt idx="6">
                  <c:v>Local electricity </c:v>
                </c:pt>
                <c:pt idx="7">
                  <c:v>Local heat/hold</c:v>
                </c:pt>
                <c:pt idx="8">
                  <c:v>Others</c:v>
                </c:pt>
              </c:strCache>
            </c:strRef>
          </c:cat>
          <c:val>
            <c:numRef>
              <c:f>'Monitoring Report'!$M$17:$U$17</c:f>
              <c:numCache>
                <c:formatCode>General</c:formatCode>
                <c:ptCount val="9"/>
              </c:numCache>
            </c:numRef>
          </c:val>
        </c:ser>
        <c:ser>
          <c:idx val="2"/>
          <c:order val="2"/>
          <c:tx>
            <c:strRef>
              <c:f>'Monitoring Report'!$L$18</c:f>
              <c:strCache>
                <c:ptCount val="1"/>
                <c:pt idx="0">
                  <c:v>Not started</c:v>
                </c:pt>
              </c:strCache>
            </c:strRef>
          </c:tx>
          <c:spPr>
            <a:solidFill>
              <a:srgbClr val="dfdfdf"/>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Report'!$M$15:$U$15</c:f>
              <c:strCache>
                <c:ptCount val="9"/>
                <c:pt idx="0">
                  <c:v>Municipal</c:v>
                </c:pt>
                <c:pt idx="1">
                  <c:v>Tertiary</c:v>
                </c:pt>
                <c:pt idx="2">
                  <c:v>Residential</c:v>
                </c:pt>
                <c:pt idx="3">
                  <c:v>Public lighting</c:v>
                </c:pt>
                <c:pt idx="4">
                  <c:v>Industry</c:v>
                </c:pt>
                <c:pt idx="5">
                  <c:v>Transport</c:v>
                </c:pt>
                <c:pt idx="6">
                  <c:v>Local electricity </c:v>
                </c:pt>
                <c:pt idx="7">
                  <c:v>Local heat/hold</c:v>
                </c:pt>
                <c:pt idx="8">
                  <c:v>Others</c:v>
                </c:pt>
              </c:strCache>
            </c:strRef>
          </c:cat>
          <c:val>
            <c:numRef>
              <c:f>'Monitoring Report'!$M$18:$U$18</c:f>
              <c:numCache>
                <c:formatCode>General</c:formatCode>
                <c:ptCount val="9"/>
              </c:numCache>
            </c:numRef>
          </c:val>
        </c:ser>
        <c:gapWidth val="150"/>
        <c:overlap val="100"/>
        <c:axId val="82576217"/>
        <c:axId val="84266581"/>
      </c:barChart>
      <c:catAx>
        <c:axId val="82576217"/>
        <c:scaling>
          <c:orientation val="minMax"/>
        </c:scaling>
        <c:delete val="0"/>
        <c:axPos val="b"/>
        <c:numFmt formatCode="General" sourceLinked="1"/>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84266581"/>
        <c:crosses val="autoZero"/>
        <c:auto val="1"/>
        <c:lblAlgn val="ctr"/>
        <c:lblOffset val="100"/>
        <c:noMultiLvlLbl val="0"/>
      </c:catAx>
      <c:valAx>
        <c:axId val="84266581"/>
        <c:scaling>
          <c:orientation val="minMax"/>
        </c:scaling>
        <c:delete val="0"/>
        <c:axPos val="l"/>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82576217"/>
        <c:crosses val="autoZero"/>
        <c:crossBetween val="between"/>
      </c:valAx>
      <c:spPr>
        <a:noFill/>
        <a:ln w="25560">
          <a:noFill/>
        </a:ln>
      </c:spPr>
    </c:plotArea>
    <c:legend>
      <c:legendPos val="r"/>
      <c:layout>
        <c:manualLayout>
          <c:xMode val="edge"/>
          <c:yMode val="edge"/>
          <c:x val="0.809744779582367"/>
          <c:y val="0.259600242277408"/>
          <c:w val="0.148124921610435"/>
          <c:h val="0.246789435425248"/>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12600">
      <a:solidFill>
        <a:srgbClr val="99cc00"/>
      </a:solidFill>
      <a:prstDash val="lgDash"/>
      <a:round/>
    </a:ln>
  </c:spPr>
</c:chartSpace>
</file>

<file path=xl/charts/chart2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82062876830319"/>
          <c:y val="0.0804871220604703"/>
          <c:w val="0.660529715762274"/>
          <c:h val="0.773236282194849"/>
        </c:manualLayout>
      </c:layout>
      <c:barChart>
        <c:barDir val="col"/>
        <c:grouping val="stacked"/>
        <c:varyColors val="0"/>
        <c:ser>
          <c:idx val="0"/>
          <c:order val="0"/>
          <c:tx>
            <c:strRef>
              <c:f>'Monitoring Report'!$L$159</c:f>
              <c:strCache>
                <c:ptCount val="1"/>
                <c:pt idx="0">
                  <c:v>Renewables</c:v>
                </c:pt>
              </c:strCache>
            </c:strRef>
          </c:tx>
          <c:spPr>
            <a:solidFill>
              <a:srgbClr val="ebf1de"/>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Report'!$M$158:$P$158</c:f>
              <c:strCache>
                <c:ptCount val="4"/>
                <c:pt idx="0">
                  <c:v>2005</c:v>
                </c:pt>
                <c:pt idx="1">
                  <c:v>[drop-down]</c:v>
                </c:pt>
                <c:pt idx="2">
                  <c:v>[drop-down]</c:v>
                </c:pt>
                <c:pt idx="3">
                  <c:v/>
                </c:pt>
              </c:strCache>
            </c:strRef>
          </c:cat>
          <c:val>
            <c:numRef>
              <c:f>'Monitoring Report'!$M$159:$P$159</c:f>
              <c:numCache>
                <c:formatCode>General</c:formatCode>
                <c:ptCount val="4"/>
                <c:pt idx="1">
                  <c:v>0</c:v>
                </c:pt>
                <c:pt idx="2">
                  <c:v>0</c:v>
                </c:pt>
              </c:numCache>
            </c:numRef>
          </c:val>
        </c:ser>
        <c:ser>
          <c:idx val="1"/>
          <c:order val="1"/>
          <c:tx>
            <c:strRef>
              <c:f>'Monitoring Report'!$L$160</c:f>
              <c:strCache>
                <c:ptCount val="1"/>
                <c:pt idx="0">
                  <c:v>Fossil fuels</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Report'!$M$158:$P$158</c:f>
              <c:strCache>
                <c:ptCount val="4"/>
                <c:pt idx="0">
                  <c:v>2005</c:v>
                </c:pt>
                <c:pt idx="1">
                  <c:v>[drop-down]</c:v>
                </c:pt>
                <c:pt idx="2">
                  <c:v>[drop-down]</c:v>
                </c:pt>
                <c:pt idx="3">
                  <c:v/>
                </c:pt>
              </c:strCache>
            </c:strRef>
          </c:cat>
          <c:val>
            <c:numRef>
              <c:f>'Monitoring Report'!$M$160:$P$160</c:f>
              <c:numCache>
                <c:formatCode>General</c:formatCode>
                <c:ptCount val="4"/>
                <c:pt idx="1">
                  <c:v>0</c:v>
                </c:pt>
                <c:pt idx="2">
                  <c:v>0</c:v>
                </c:pt>
              </c:numCache>
            </c:numRef>
          </c:val>
        </c:ser>
        <c:ser>
          <c:idx val="2"/>
          <c:order val="2"/>
          <c:tx>
            <c:strRef>
              <c:f>'Monitoring Report'!$L$161</c:f>
              <c:strCache>
                <c:ptCount val="1"/>
                <c:pt idx="0">
                  <c:v>Heat/cold</c:v>
                </c:pt>
              </c:strCache>
            </c:strRef>
          </c:tx>
          <c:spPr>
            <a:solidFill>
              <a:srgbClr val="9bbb5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Report'!$M$158:$P$158</c:f>
              <c:strCache>
                <c:ptCount val="4"/>
                <c:pt idx="0">
                  <c:v>2005</c:v>
                </c:pt>
                <c:pt idx="1">
                  <c:v>[drop-down]</c:v>
                </c:pt>
                <c:pt idx="2">
                  <c:v>[drop-down]</c:v>
                </c:pt>
                <c:pt idx="3">
                  <c:v/>
                </c:pt>
              </c:strCache>
            </c:strRef>
          </c:cat>
          <c:val>
            <c:numRef>
              <c:f>'Monitoring Report'!$M$161:$P$161</c:f>
              <c:numCache>
                <c:formatCode>General</c:formatCode>
                <c:ptCount val="4"/>
                <c:pt idx="1">
                  <c:v>0</c:v>
                </c:pt>
                <c:pt idx="2">
                  <c:v>0</c:v>
                </c:pt>
              </c:numCache>
            </c:numRef>
          </c:val>
        </c:ser>
        <c:ser>
          <c:idx val="3"/>
          <c:order val="3"/>
          <c:tx>
            <c:strRef>
              <c:f>'Monitoring Report'!$L$162</c:f>
              <c:strCache>
                <c:ptCount val="1"/>
                <c:pt idx="0">
                  <c:v>Electricity</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Report'!$M$158:$P$158</c:f>
              <c:strCache>
                <c:ptCount val="4"/>
                <c:pt idx="0">
                  <c:v>2005</c:v>
                </c:pt>
                <c:pt idx="1">
                  <c:v>[drop-down]</c:v>
                </c:pt>
                <c:pt idx="2">
                  <c:v>[drop-down]</c:v>
                </c:pt>
                <c:pt idx="3">
                  <c:v/>
                </c:pt>
              </c:strCache>
            </c:strRef>
          </c:cat>
          <c:val>
            <c:numRef>
              <c:f>'Monitoring Report'!$M$162:$P$162</c:f>
              <c:numCache>
                <c:formatCode>General</c:formatCode>
                <c:ptCount val="4"/>
                <c:pt idx="1">
                  <c:v>0</c:v>
                </c:pt>
                <c:pt idx="2">
                  <c:v>0</c:v>
                </c:pt>
              </c:numCache>
            </c:numRef>
          </c:val>
        </c:ser>
        <c:gapWidth val="150"/>
        <c:overlap val="100"/>
        <c:axId val="54407336"/>
        <c:axId val="31890785"/>
      </c:barChart>
      <c:catAx>
        <c:axId val="54407336"/>
        <c:scaling>
          <c:orientation val="minMax"/>
        </c:scaling>
        <c:delete val="0"/>
        <c:axPos val="b"/>
        <c:numFmt formatCode="General" sourceLinked="1"/>
        <c:majorTickMark val="out"/>
        <c:minorTickMark val="out"/>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31890785"/>
        <c:crosses val="autoZero"/>
        <c:auto val="1"/>
        <c:lblAlgn val="ctr"/>
        <c:lblOffset val="100"/>
        <c:noMultiLvlLbl val="0"/>
      </c:catAx>
      <c:valAx>
        <c:axId val="31890785"/>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MWh/year</a:t>
                </a:r>
              </a:p>
            </c:rich>
          </c:tx>
          <c:layout>
            <c:manualLayout>
              <c:xMode val="edge"/>
              <c:yMode val="edge"/>
              <c:x val="0.0138888888888889"/>
              <c:y val="0.373880179171333"/>
            </c:manualLayout>
          </c:layout>
          <c:overlay val="0"/>
          <c:spPr>
            <a:noFill/>
            <a:ln w="25560">
              <a:noFill/>
            </a:ln>
          </c:spPr>
        </c:title>
        <c:numFmt formatCode="0" sourceLinked="0"/>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4407336"/>
        <c:crosses val="autoZero"/>
        <c:crossBetween val="between"/>
      </c:valAx>
      <c:spPr>
        <a:solidFill>
          <a:srgbClr val="ffffff"/>
        </a:solidFill>
        <a:ln w="25560">
          <a:noFill/>
        </a:ln>
      </c:spPr>
    </c:plotArea>
    <c:legend>
      <c:legendPos val="r"/>
      <c:layout>
        <c:manualLayout>
          <c:xMode val="edge"/>
          <c:yMode val="edge"/>
          <c:x val="0.843884582256675"/>
          <c:y val="0.303611422172452"/>
          <c:w val="0.150255720053836"/>
          <c:h val="0.433291334173317"/>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61915318111284"/>
          <c:y val="0.0602879424115177"/>
          <c:w val="0.361671469740634"/>
          <c:h val="0.803539292141572"/>
        </c:manualLayout>
      </c:layout>
      <c:barChart>
        <c:barDir val="col"/>
        <c:grouping val="stacked"/>
        <c:varyColors val="0"/>
        <c:ser>
          <c:idx val="0"/>
          <c:order val="0"/>
          <c:tx>
            <c:strRef>
              <c:f>'Mitigation Report'!$Y$27</c:f>
              <c:strCache>
                <c:ptCount val="1"/>
                <c:pt idx="0">
                  <c:v>Non-energy related</c:v>
                </c:pt>
              </c:strCache>
            </c:strRef>
          </c:tx>
          <c:spPr>
            <a:solidFill>
              <a:srgbClr val="00883b"/>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Report'!$Z$27</c:f>
              <c:numCache>
                <c:formatCode>General</c:formatCode>
                <c:ptCount val="1"/>
              </c:numCache>
            </c:numRef>
          </c:val>
        </c:ser>
        <c:ser>
          <c:idx val="1"/>
          <c:order val="1"/>
          <c:tx>
            <c:strRef>
              <c:f>'Mitigation Report'!$Y$26</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Report'!$Z$26</c:f>
              <c:numCache>
                <c:formatCode>General</c:formatCode>
                <c:ptCount val="1"/>
              </c:numCache>
            </c:numRef>
          </c:val>
        </c:ser>
        <c:ser>
          <c:idx val="2"/>
          <c:order val="2"/>
          <c:tx>
            <c:strRef>
              <c:f>'Mitigation Report'!$Y$25</c:f>
              <c:strCache>
                <c:ptCount val="1"/>
                <c:pt idx="0">
                  <c:v>Transport</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Report'!$Z$25</c:f>
              <c:numCache>
                <c:formatCode>General</c:formatCode>
                <c:ptCount val="1"/>
              </c:numCache>
            </c:numRef>
          </c:val>
        </c:ser>
        <c:ser>
          <c:idx val="3"/>
          <c:order val="3"/>
          <c:tx>
            <c:strRef>
              <c:f>'Mitigation Report'!$Y$24</c:f>
              <c:strCache>
                <c:ptCount val="1"/>
                <c:pt idx="0">
                  <c:v>Industry</c:v>
                </c:pt>
              </c:strCache>
            </c:strRef>
          </c:tx>
          <c:spPr>
            <a:solidFill>
              <a:srgbClr val="fcd6b6"/>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Report'!$Z$24</c:f>
              <c:numCache>
                <c:formatCode>General</c:formatCode>
                <c:ptCount val="1"/>
              </c:numCache>
            </c:numRef>
          </c:val>
        </c:ser>
        <c:ser>
          <c:idx val="4"/>
          <c:order val="4"/>
          <c:tx>
            <c:strRef>
              <c:f>'Mitigation Report'!$Y$23</c:f>
              <c:strCache>
                <c:ptCount val="1"/>
                <c:pt idx="0">
                  <c:v>Public lighting</c:v>
                </c:pt>
              </c:strCache>
            </c:strRef>
          </c:tx>
          <c:spPr>
            <a:solidFill>
              <a:srgbClr val="dce6f1"/>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Report'!$Z$23</c:f>
              <c:numCache>
                <c:formatCode>General</c:formatCode>
                <c:ptCount val="1"/>
              </c:numCache>
            </c:numRef>
          </c:val>
        </c:ser>
        <c:ser>
          <c:idx val="5"/>
          <c:order val="5"/>
          <c:tx>
            <c:strRef>
              <c:f>'Mitigation Report'!$Y$22</c:f>
              <c:strCache>
                <c:ptCount val="1"/>
                <c:pt idx="0">
                  <c:v>Residential</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Report'!$Z$22</c:f>
              <c:numCache>
                <c:formatCode>General</c:formatCode>
                <c:ptCount val="1"/>
              </c:numCache>
            </c:numRef>
          </c:val>
        </c:ser>
        <c:ser>
          <c:idx val="6"/>
          <c:order val="6"/>
          <c:tx>
            <c:strRef>
              <c:f>'Mitigation Report'!$Y$21</c:f>
              <c:strCache>
                <c:ptCount val="1"/>
                <c:pt idx="0">
                  <c:v>Tertiary</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Report'!$Z$21</c:f>
              <c:numCache>
                <c:formatCode>General</c:formatCode>
                <c:ptCount val="1"/>
              </c:numCache>
            </c:numRef>
          </c:val>
        </c:ser>
        <c:ser>
          <c:idx val="7"/>
          <c:order val="7"/>
          <c:tx>
            <c:strRef>
              <c:f>'Mitigation Report'!$Y$20</c:f>
              <c:strCache>
                <c:ptCount val="1"/>
                <c:pt idx="0">
                  <c:v>Municipal</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Report'!$Z$20</c:f>
              <c:numCache>
                <c:formatCode>General</c:formatCode>
                <c:ptCount val="1"/>
              </c:numCache>
            </c:numRef>
          </c:val>
        </c:ser>
        <c:gapWidth val="75"/>
        <c:overlap val="100"/>
        <c:axId val="81272699"/>
        <c:axId val="69399756"/>
      </c:barChart>
      <c:catAx>
        <c:axId val="81272699"/>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69399756"/>
        <c:crosses val="autoZero"/>
        <c:auto val="1"/>
        <c:lblAlgn val="ctr"/>
        <c:lblOffset val="100"/>
        <c:noMultiLvlLbl val="0"/>
      </c:catAx>
      <c:valAx>
        <c:axId val="69399756"/>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164043449346043"/>
              <c:y val="0.113377324535093"/>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81272699"/>
        <c:crosses val="autoZero"/>
        <c:crossBetween val="between"/>
      </c:valAx>
      <c:spPr>
        <a:noFill/>
        <a:ln w="25560">
          <a:noFill/>
        </a:ln>
      </c:spPr>
    </c:plotArea>
    <c:legend>
      <c:legendPos val="r"/>
      <c:layout>
        <c:manualLayout>
          <c:xMode val="edge"/>
          <c:yMode val="edge"/>
          <c:x val="0.598204389270672"/>
          <c:y val="0.0952309538092382"/>
          <c:w val="0.389868085578095"/>
          <c:h val="0.801709914504275"/>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3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54165611547227"/>
          <c:y val="0.0647860709947361"/>
          <c:w val="0.595188655355786"/>
          <c:h val="0.788905385342151"/>
        </c:manualLayout>
      </c:layout>
      <c:barChart>
        <c:barDir val="col"/>
        <c:grouping val="stacked"/>
        <c:varyColors val="0"/>
        <c:ser>
          <c:idx val="0"/>
          <c:order val="0"/>
          <c:tx>
            <c:strRef>
              <c:f>'Monitoring Report'!$L$126</c:f>
              <c:strCache>
                <c:ptCount val="1"/>
                <c:pt idx="0">
                  <c:v>Non-energy related</c:v>
                </c:pt>
              </c:strCache>
            </c:strRef>
          </c:tx>
          <c:spPr>
            <a:solidFill>
              <a:srgbClr val="d19392"/>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2005</c:v>
                </c:pt>
                <c:pt idx="1">
                  <c:v>[drop-down]</c:v>
                </c:pt>
                <c:pt idx="2">
                  <c:v>[drop-down]</c:v>
                </c:pt>
                <c:pt idx="3">
                  <c:v/>
                </c:pt>
              </c:strCache>
            </c:strRef>
          </c:cat>
          <c:val>
            <c:numRef>
              <c:f>'Monitoring Report'!$M$126:$P$126</c:f>
              <c:numCache>
                <c:formatCode>General</c:formatCode>
                <c:ptCount val="4"/>
                <c:pt idx="1">
                  <c:v>0</c:v>
                </c:pt>
                <c:pt idx="2">
                  <c:v>0</c:v>
                </c:pt>
              </c:numCache>
            </c:numRef>
          </c:val>
        </c:ser>
        <c:ser>
          <c:idx val="1"/>
          <c:order val="1"/>
          <c:tx>
            <c:strRef>
              <c:f>'Monitoring Report'!$L$125</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2005</c:v>
                </c:pt>
                <c:pt idx="1">
                  <c:v>[drop-down]</c:v>
                </c:pt>
                <c:pt idx="2">
                  <c:v>[drop-down]</c:v>
                </c:pt>
                <c:pt idx="3">
                  <c:v/>
                </c:pt>
              </c:strCache>
            </c:strRef>
          </c:cat>
          <c:val>
            <c:numRef>
              <c:f>'Monitoring Report'!$M$125:$P$125</c:f>
              <c:numCache>
                <c:formatCode>General</c:formatCode>
                <c:ptCount val="4"/>
                <c:pt idx="1">
                  <c:v>0</c:v>
                </c:pt>
                <c:pt idx="2">
                  <c:v>0</c:v>
                </c:pt>
              </c:numCache>
            </c:numRef>
          </c:val>
        </c:ser>
        <c:ser>
          <c:idx val="2"/>
          <c:order val="2"/>
          <c:tx>
            <c:strRef>
              <c:f>'Monitoring Report'!$L$124</c:f>
              <c:strCache>
                <c:ptCount val="1"/>
                <c:pt idx="0">
                  <c:v>Transport</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2005</c:v>
                </c:pt>
                <c:pt idx="1">
                  <c:v>[drop-down]</c:v>
                </c:pt>
                <c:pt idx="2">
                  <c:v>[drop-down]</c:v>
                </c:pt>
                <c:pt idx="3">
                  <c:v/>
                </c:pt>
              </c:strCache>
            </c:strRef>
          </c:cat>
          <c:val>
            <c:numRef>
              <c:f>'Monitoring Report'!$M$124:$P$124</c:f>
              <c:numCache>
                <c:formatCode>General</c:formatCode>
                <c:ptCount val="4"/>
                <c:pt idx="1">
                  <c:v>0</c:v>
                </c:pt>
                <c:pt idx="2">
                  <c:v>0</c:v>
                </c:pt>
              </c:numCache>
            </c:numRef>
          </c:val>
        </c:ser>
        <c:ser>
          <c:idx val="3"/>
          <c:order val="3"/>
          <c:tx>
            <c:strRef>
              <c:f>'Monitoring Report'!$L$123</c:f>
              <c:strCache>
                <c:ptCount val="1"/>
                <c:pt idx="0">
                  <c:v>Industry</c:v>
                </c:pt>
              </c:strCache>
            </c:strRef>
          </c:tx>
          <c:spPr>
            <a:solidFill>
              <a:srgbClr val="fcd5b5"/>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2005</c:v>
                </c:pt>
                <c:pt idx="1">
                  <c:v>[drop-down]</c:v>
                </c:pt>
                <c:pt idx="2">
                  <c:v>[drop-down]</c:v>
                </c:pt>
                <c:pt idx="3">
                  <c:v/>
                </c:pt>
              </c:strCache>
            </c:strRef>
          </c:cat>
          <c:val>
            <c:numRef>
              <c:f>'Monitoring Report'!$M$123:$P$123</c:f>
              <c:numCache>
                <c:formatCode>General</c:formatCode>
                <c:ptCount val="4"/>
                <c:pt idx="1">
                  <c:v>0</c:v>
                </c:pt>
                <c:pt idx="2">
                  <c:v>0</c:v>
                </c:pt>
              </c:numCache>
            </c:numRef>
          </c:val>
        </c:ser>
        <c:ser>
          <c:idx val="4"/>
          <c:order val="4"/>
          <c:tx>
            <c:strRef>
              <c:f>'Monitoring Report'!$L$122</c:f>
              <c:strCache>
                <c:ptCount val="1"/>
                <c:pt idx="0">
                  <c:v>Public lighting</c:v>
                </c:pt>
              </c:strCache>
            </c:strRef>
          </c:tx>
          <c:spPr>
            <a:solidFill>
              <a:srgbClr val="dce6f1"/>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2005</c:v>
                </c:pt>
                <c:pt idx="1">
                  <c:v>[drop-down]</c:v>
                </c:pt>
                <c:pt idx="2">
                  <c:v>[drop-down]</c:v>
                </c:pt>
                <c:pt idx="3">
                  <c:v/>
                </c:pt>
              </c:strCache>
            </c:strRef>
          </c:cat>
          <c:val>
            <c:numRef>
              <c:f>'Monitoring Report'!$M$122:$P$122</c:f>
              <c:numCache>
                <c:formatCode>General</c:formatCode>
                <c:ptCount val="4"/>
                <c:pt idx="1">
                  <c:v>0</c:v>
                </c:pt>
                <c:pt idx="2">
                  <c:v>0</c:v>
                </c:pt>
              </c:numCache>
            </c:numRef>
          </c:val>
        </c:ser>
        <c:ser>
          <c:idx val="5"/>
          <c:order val="5"/>
          <c:tx>
            <c:strRef>
              <c:f>'Monitoring Report'!$L$121</c:f>
              <c:strCache>
                <c:ptCount val="1"/>
                <c:pt idx="0">
                  <c:v>Residential</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2005</c:v>
                </c:pt>
                <c:pt idx="1">
                  <c:v>[drop-down]</c:v>
                </c:pt>
                <c:pt idx="2">
                  <c:v>[drop-down]</c:v>
                </c:pt>
                <c:pt idx="3">
                  <c:v/>
                </c:pt>
              </c:strCache>
            </c:strRef>
          </c:cat>
          <c:val>
            <c:numRef>
              <c:f>'Monitoring Report'!$M$121:$P$121</c:f>
              <c:numCache>
                <c:formatCode>General</c:formatCode>
                <c:ptCount val="4"/>
                <c:pt idx="1">
                  <c:v>0</c:v>
                </c:pt>
                <c:pt idx="2">
                  <c:v>0</c:v>
                </c:pt>
              </c:numCache>
            </c:numRef>
          </c:val>
        </c:ser>
        <c:ser>
          <c:idx val="6"/>
          <c:order val="6"/>
          <c:tx>
            <c:strRef>
              <c:f>'Monitoring Report'!$L$120</c:f>
              <c:strCache>
                <c:ptCount val="1"/>
                <c:pt idx="0">
                  <c:v>Tertiary</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2005</c:v>
                </c:pt>
                <c:pt idx="1">
                  <c:v>[drop-down]</c:v>
                </c:pt>
                <c:pt idx="2">
                  <c:v>[drop-down]</c:v>
                </c:pt>
                <c:pt idx="3">
                  <c:v/>
                </c:pt>
              </c:strCache>
            </c:strRef>
          </c:cat>
          <c:val>
            <c:numRef>
              <c:f>'Monitoring Report'!$M$120:$P$120</c:f>
              <c:numCache>
                <c:formatCode>General</c:formatCode>
                <c:ptCount val="4"/>
                <c:pt idx="1">
                  <c:v>0</c:v>
                </c:pt>
                <c:pt idx="2">
                  <c:v>0</c:v>
                </c:pt>
              </c:numCache>
            </c:numRef>
          </c:val>
        </c:ser>
        <c:ser>
          <c:idx val="7"/>
          <c:order val="7"/>
          <c:tx>
            <c:strRef>
              <c:f>'Monitoring Report'!$L$119</c:f>
              <c:strCache>
                <c:ptCount val="1"/>
                <c:pt idx="0">
                  <c:v>Municipal</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Report'!$M$118:$P$118</c:f>
              <c:strCache>
                <c:ptCount val="4"/>
                <c:pt idx="0">
                  <c:v>2005</c:v>
                </c:pt>
                <c:pt idx="1">
                  <c:v>[drop-down]</c:v>
                </c:pt>
                <c:pt idx="2">
                  <c:v>[drop-down]</c:v>
                </c:pt>
                <c:pt idx="3">
                  <c:v/>
                </c:pt>
              </c:strCache>
            </c:strRef>
          </c:cat>
          <c:val>
            <c:numRef>
              <c:f>'Monitoring Report'!$M$119:$P$119</c:f>
              <c:numCache>
                <c:formatCode>General</c:formatCode>
                <c:ptCount val="4"/>
                <c:pt idx="1">
                  <c:v>0</c:v>
                </c:pt>
                <c:pt idx="2">
                  <c:v>0</c:v>
                </c:pt>
              </c:numCache>
            </c:numRef>
          </c:val>
        </c:ser>
        <c:gapWidth val="75"/>
        <c:overlap val="100"/>
        <c:axId val="89754510"/>
        <c:axId val="67146616"/>
      </c:barChart>
      <c:catAx>
        <c:axId val="89754510"/>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7146616"/>
        <c:crosses val="autoZero"/>
        <c:auto val="1"/>
        <c:lblAlgn val="ctr"/>
        <c:lblOffset val="100"/>
        <c:noMultiLvlLbl val="0"/>
      </c:catAx>
      <c:valAx>
        <c:axId val="67146616"/>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Tonnes CO2/CO2 eq. / year  </a:t>
                </a:r>
              </a:p>
            </c:rich>
          </c:tx>
          <c:layout>
            <c:manualLayout>
              <c:xMode val="edge"/>
              <c:yMode val="edge"/>
              <c:x val="0.0064320081033173"/>
              <c:y val="0.141584559319746"/>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89754510"/>
        <c:crosses val="autoZero"/>
        <c:crossBetween val="between"/>
      </c:valAx>
      <c:spPr>
        <a:noFill/>
        <a:ln w="25560">
          <a:noFill/>
        </a:ln>
      </c:spPr>
    </c:plotArea>
    <c:legend>
      <c:legendPos val="r"/>
      <c:layout>
        <c:manualLayout>
          <c:xMode val="edge"/>
          <c:yMode val="edge"/>
          <c:x val="0.778222334768296"/>
          <c:y val="0.0857065730867863"/>
          <c:w val="0.216318881685575"/>
          <c:h val="0.771463282937365"/>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3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96029112704699"/>
          <c:y val="0.0647140864714087"/>
          <c:w val="0.588354918120518"/>
          <c:h val="0.788981868898187"/>
        </c:manualLayout>
      </c:layout>
      <c:barChart>
        <c:barDir val="col"/>
        <c:grouping val="stacked"/>
        <c:varyColors val="0"/>
        <c:ser>
          <c:idx val="0"/>
          <c:order val="0"/>
          <c:tx>
            <c:strRef>
              <c:f>'Monitoring Report'!$L$146</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2005</c:v>
                </c:pt>
                <c:pt idx="1">
                  <c:v>[drop-down]</c:v>
                </c:pt>
                <c:pt idx="2">
                  <c:v>[drop-down]</c:v>
                </c:pt>
                <c:pt idx="3">
                  <c:v/>
                </c:pt>
              </c:strCache>
            </c:strRef>
          </c:cat>
          <c:val>
            <c:numRef>
              <c:f>'Monitoring Report'!$M$146:$P$146</c:f>
              <c:numCache>
                <c:formatCode>General</c:formatCode>
                <c:ptCount val="4"/>
                <c:pt idx="0">
                  <c:v>0</c:v>
                </c:pt>
                <c:pt idx="1">
                  <c:v>0</c:v>
                </c:pt>
                <c:pt idx="2">
                  <c:v>0</c:v>
                </c:pt>
              </c:numCache>
            </c:numRef>
          </c:val>
        </c:ser>
        <c:ser>
          <c:idx val="1"/>
          <c:order val="1"/>
          <c:tx>
            <c:strRef>
              <c:f>'Monitoring Report'!$L$145</c:f>
              <c:strCache>
                <c:ptCount val="1"/>
                <c:pt idx="0">
                  <c:v>Transport</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2005</c:v>
                </c:pt>
                <c:pt idx="1">
                  <c:v>[drop-down]</c:v>
                </c:pt>
                <c:pt idx="2">
                  <c:v>[drop-down]</c:v>
                </c:pt>
                <c:pt idx="3">
                  <c:v/>
                </c:pt>
              </c:strCache>
            </c:strRef>
          </c:cat>
          <c:val>
            <c:numRef>
              <c:f>'Monitoring Report'!$M$145:$P$145</c:f>
              <c:numCache>
                <c:formatCode>General</c:formatCode>
                <c:ptCount val="4"/>
                <c:pt idx="0">
                  <c:v>7278.82182199189</c:v>
                </c:pt>
                <c:pt idx="1">
                  <c:v>0</c:v>
                </c:pt>
                <c:pt idx="2">
                  <c:v>0</c:v>
                </c:pt>
              </c:numCache>
            </c:numRef>
          </c:val>
        </c:ser>
        <c:ser>
          <c:idx val="2"/>
          <c:order val="2"/>
          <c:tx>
            <c:strRef>
              <c:f>'Monitoring Report'!$L$144</c:f>
              <c:strCache>
                <c:ptCount val="1"/>
                <c:pt idx="0">
                  <c:v>Industry</c:v>
                </c:pt>
              </c:strCache>
            </c:strRef>
          </c:tx>
          <c:spPr>
            <a:solidFill>
              <a:srgbClr val="fcd5b5"/>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2005</c:v>
                </c:pt>
                <c:pt idx="1">
                  <c:v>[drop-down]</c:v>
                </c:pt>
                <c:pt idx="2">
                  <c:v>[drop-down]</c:v>
                </c:pt>
                <c:pt idx="3">
                  <c:v/>
                </c:pt>
              </c:strCache>
            </c:strRef>
          </c:cat>
          <c:val>
            <c:numRef>
              <c:f>'Monitoring Report'!$M$144:$P$144</c:f>
              <c:numCache>
                <c:formatCode>General</c:formatCode>
                <c:ptCount val="4"/>
                <c:pt idx="0">
                  <c:v>409.663429840807</c:v>
                </c:pt>
                <c:pt idx="1">
                  <c:v>0</c:v>
                </c:pt>
                <c:pt idx="2">
                  <c:v>0</c:v>
                </c:pt>
              </c:numCache>
            </c:numRef>
          </c:val>
        </c:ser>
        <c:ser>
          <c:idx val="3"/>
          <c:order val="3"/>
          <c:tx>
            <c:strRef>
              <c:f>'Monitoring Report'!$L$143</c:f>
              <c:strCache>
                <c:ptCount val="1"/>
                <c:pt idx="0">
                  <c:v>Public lighting</c:v>
                </c:pt>
              </c:strCache>
            </c:strRef>
          </c:tx>
          <c:spPr>
            <a:solidFill>
              <a:srgbClr val="dce6f1"/>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2005</c:v>
                </c:pt>
                <c:pt idx="1">
                  <c:v>[drop-down]</c:v>
                </c:pt>
                <c:pt idx="2">
                  <c:v>[drop-down]</c:v>
                </c:pt>
                <c:pt idx="3">
                  <c:v/>
                </c:pt>
              </c:strCache>
            </c:strRef>
          </c:cat>
          <c:val>
            <c:numRef>
              <c:f>'Monitoring Report'!$M$143:$P$143</c:f>
              <c:numCache>
                <c:formatCode>General</c:formatCode>
                <c:ptCount val="4"/>
                <c:pt idx="0">
                  <c:v>4966.06155306384</c:v>
                </c:pt>
                <c:pt idx="1">
                  <c:v>0</c:v>
                </c:pt>
                <c:pt idx="2">
                  <c:v>0</c:v>
                </c:pt>
              </c:numCache>
            </c:numRef>
          </c:val>
        </c:ser>
        <c:ser>
          <c:idx val="4"/>
          <c:order val="4"/>
          <c:tx>
            <c:strRef>
              <c:f>'Monitoring Report'!$L$142</c:f>
              <c:strCache>
                <c:ptCount val="1"/>
                <c:pt idx="0">
                  <c:v>Residential</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2005</c:v>
                </c:pt>
                <c:pt idx="1">
                  <c:v>[drop-down]</c:v>
                </c:pt>
                <c:pt idx="2">
                  <c:v>[drop-down]</c:v>
                </c:pt>
                <c:pt idx="3">
                  <c:v/>
                </c:pt>
              </c:strCache>
            </c:strRef>
          </c:cat>
          <c:val>
            <c:numRef>
              <c:f>'Monitoring Report'!$M$142:$P$142</c:f>
              <c:numCache>
                <c:formatCode>General</c:formatCode>
                <c:ptCount val="4"/>
                <c:pt idx="0">
                  <c:v>6151.66871461789</c:v>
                </c:pt>
                <c:pt idx="1">
                  <c:v>0</c:v>
                </c:pt>
                <c:pt idx="2">
                  <c:v>0</c:v>
                </c:pt>
              </c:numCache>
            </c:numRef>
          </c:val>
        </c:ser>
        <c:ser>
          <c:idx val="5"/>
          <c:order val="5"/>
          <c:tx>
            <c:strRef>
              <c:f>'Monitoring Report'!$L$141</c:f>
              <c:strCache>
                <c:ptCount val="1"/>
                <c:pt idx="0">
                  <c:v>Tertiary</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2005</c:v>
                </c:pt>
                <c:pt idx="1">
                  <c:v>[drop-down]</c:v>
                </c:pt>
                <c:pt idx="2">
                  <c:v>[drop-down]</c:v>
                </c:pt>
                <c:pt idx="3">
                  <c:v/>
                </c:pt>
              </c:strCache>
            </c:strRef>
          </c:cat>
          <c:val>
            <c:numRef>
              <c:f>'Monitoring Report'!$M$141:$P$141</c:f>
              <c:numCache>
                <c:formatCode>General</c:formatCode>
                <c:ptCount val="4"/>
                <c:pt idx="0">
                  <c:v>6151.66871461789</c:v>
                </c:pt>
                <c:pt idx="1">
                  <c:v>0</c:v>
                </c:pt>
                <c:pt idx="2">
                  <c:v>0</c:v>
                </c:pt>
              </c:numCache>
            </c:numRef>
          </c:val>
        </c:ser>
        <c:ser>
          <c:idx val="6"/>
          <c:order val="6"/>
          <c:tx>
            <c:strRef>
              <c:f>'Monitoring Report'!$L$140</c:f>
              <c:strCache>
                <c:ptCount val="1"/>
                <c:pt idx="0">
                  <c:v>Municipal</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Report'!$M$139:$P$139</c:f>
              <c:strCache>
                <c:ptCount val="4"/>
                <c:pt idx="0">
                  <c:v>2005</c:v>
                </c:pt>
                <c:pt idx="1">
                  <c:v>[drop-down]</c:v>
                </c:pt>
                <c:pt idx="2">
                  <c:v>[drop-down]</c:v>
                </c:pt>
                <c:pt idx="3">
                  <c:v/>
                </c:pt>
              </c:strCache>
            </c:strRef>
          </c:cat>
          <c:val>
            <c:numRef>
              <c:f>'Monitoring Report'!$M$140:$P$140</c:f>
              <c:numCache>
                <c:formatCode>General</c:formatCode>
                <c:ptCount val="4"/>
                <c:pt idx="0">
                  <c:v>316.548306681043</c:v>
                </c:pt>
                <c:pt idx="1">
                  <c:v>0</c:v>
                </c:pt>
                <c:pt idx="2">
                  <c:v>0</c:v>
                </c:pt>
              </c:numCache>
            </c:numRef>
          </c:val>
        </c:ser>
        <c:gapWidth val="75"/>
        <c:overlap val="100"/>
        <c:axId val="24636534"/>
        <c:axId val="69939432"/>
      </c:barChart>
      <c:catAx>
        <c:axId val="24636534"/>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69939432"/>
        <c:crosses val="autoZero"/>
        <c:auto val="1"/>
        <c:lblAlgn val="ctr"/>
        <c:lblOffset val="100"/>
        <c:noMultiLvlLbl val="0"/>
      </c:catAx>
      <c:valAx>
        <c:axId val="69939432"/>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22016482928396"/>
              <c:y val="0.372942817294282"/>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24636534"/>
        <c:crosses val="autoZero"/>
        <c:crossBetween val="between"/>
      </c:valAx>
      <c:spPr>
        <a:noFill/>
        <a:ln w="25560">
          <a:noFill/>
        </a:ln>
      </c:spPr>
    </c:plotArea>
    <c:legend>
      <c:legendPos val="r"/>
      <c:layout>
        <c:manualLayout>
          <c:xMode val="edge"/>
          <c:yMode val="edge"/>
          <c:x val="0.838809804131435"/>
          <c:y val="0.188145048814505"/>
          <c:w val="0.148193738292748"/>
          <c:h val="0.590458920351513"/>
        </c:manualLayout>
      </c:layout>
      <c:overlay val="0"/>
      <c:spPr>
        <a:noFill/>
        <a:ln w="25560">
          <a:noFill/>
        </a:ln>
      </c:spPr>
      <c:txPr>
        <a:bodyPr/>
        <a:lstStyle/>
        <a:p>
          <a:pPr>
            <a:defRPr b="0" sz="84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3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Heat/cold</a:t>
            </a:r>
          </a:p>
        </c:rich>
      </c:tx>
      <c:layout>
        <c:manualLayout>
          <c:xMode val="edge"/>
          <c:yMode val="edge"/>
          <c:x val="0.389671628224065"/>
          <c:y val="0.0170278637770898"/>
        </c:manualLayout>
      </c:layout>
      <c:overlay val="0"/>
      <c:spPr>
        <a:noFill/>
        <a:ln w="25560">
          <a:noFill/>
        </a:ln>
      </c:spPr>
    </c:title>
    <c:autoTitleDeleted val="0"/>
    <c:plotArea>
      <c:layout>
        <c:manualLayout>
          <c:layoutTarget val="inner"/>
          <c:xMode val="edge"/>
          <c:yMode val="edge"/>
          <c:x val="0.198556982161118"/>
          <c:y val="0.161119711042312"/>
          <c:w val="0.511987274173389"/>
          <c:h val="0.698529411764706"/>
        </c:manualLayout>
      </c:layout>
      <c:barChart>
        <c:barDir val="col"/>
        <c:grouping val="clustered"/>
        <c:varyColors val="0"/>
        <c:ser>
          <c:idx val="0"/>
          <c:order val="0"/>
          <c:tx>
            <c:strRef>
              <c:f>'Monitoring Report'!$R$186</c:f>
              <c:strCache>
                <c:ptCount val="1"/>
                <c:pt idx="0">
                  <c:v>Heat/cold consumption</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2005</c:v>
                </c:pt>
                <c:pt idx="1">
                  <c:v>[drop-down]</c:v>
                </c:pt>
                <c:pt idx="2">
                  <c:v>[drop-down]</c:v>
                </c:pt>
                <c:pt idx="3">
                  <c:v/>
                </c:pt>
              </c:strCache>
            </c:strRef>
          </c:cat>
          <c:val>
            <c:numRef>
              <c:f>'Monitoring Report'!$S$186:$V$186</c:f>
              <c:numCache>
                <c:formatCode>General</c:formatCode>
                <c:ptCount val="4"/>
                <c:pt idx="1">
                  <c:v>0</c:v>
                </c:pt>
                <c:pt idx="2">
                  <c:v>0</c:v>
                </c:pt>
              </c:numCache>
            </c:numRef>
          </c:val>
        </c:ser>
        <c:ser>
          <c:idx val="1"/>
          <c:order val="1"/>
          <c:tx>
            <c:strRef>
              <c:f>'Monitoring Report'!$R$183</c:f>
              <c:strCache>
                <c:ptCount val="1"/>
                <c:pt idx="0">
                  <c:v>RES heat/cold production</c:v>
                </c:pt>
              </c:strCache>
            </c:strRef>
          </c:tx>
          <c:spPr>
            <a:solidFill>
              <a:srgbClr val="ebf1de"/>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2005</c:v>
                </c:pt>
                <c:pt idx="1">
                  <c:v>[drop-down]</c:v>
                </c:pt>
                <c:pt idx="2">
                  <c:v>[drop-down]</c:v>
                </c:pt>
                <c:pt idx="3">
                  <c:v/>
                </c:pt>
              </c:strCache>
            </c:strRef>
          </c:cat>
          <c:val>
            <c:numRef>
              <c:f>'Monitoring Report'!$S$183:$V$183</c:f>
              <c:numCache>
                <c:formatCode>General</c:formatCode>
                <c:ptCount val="4"/>
                <c:pt idx="0">
                  <c:v>0</c:v>
                </c:pt>
                <c:pt idx="1">
                  <c:v>0</c:v>
                </c:pt>
                <c:pt idx="2">
                  <c:v>0</c:v>
                </c:pt>
              </c:numCache>
            </c:numRef>
          </c:val>
        </c:ser>
        <c:ser>
          <c:idx val="2"/>
          <c:order val="2"/>
          <c:tx>
            <c:strRef>
              <c:f>'Monitoring Report'!$R$184</c:f>
              <c:strCache>
                <c:ptCount val="1"/>
                <c:pt idx="0">
                  <c:v>Non-RES heat/cold production</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2005</c:v>
                </c:pt>
                <c:pt idx="1">
                  <c:v>[drop-down]</c:v>
                </c:pt>
                <c:pt idx="2">
                  <c:v>[drop-down]</c:v>
                </c:pt>
                <c:pt idx="3">
                  <c:v/>
                </c:pt>
              </c:strCache>
            </c:strRef>
          </c:cat>
          <c:val>
            <c:numRef>
              <c:f>'Monitoring Report'!$S$184:$V$184</c:f>
              <c:numCache>
                <c:formatCode>General</c:formatCode>
                <c:ptCount val="4"/>
                <c:pt idx="0">
                  <c:v>0</c:v>
                </c:pt>
                <c:pt idx="1">
                  <c:v>0</c:v>
                </c:pt>
                <c:pt idx="2">
                  <c:v>0</c:v>
                </c:pt>
              </c:numCache>
            </c:numRef>
          </c:val>
        </c:ser>
        <c:gapWidth val="150"/>
        <c:overlap val="0"/>
        <c:axId val="33083448"/>
        <c:axId val="29712310"/>
      </c:barChart>
      <c:catAx>
        <c:axId val="33083448"/>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29712310"/>
        <c:crosses val="autoZero"/>
        <c:auto val="1"/>
        <c:lblAlgn val="ctr"/>
        <c:lblOffset val="100"/>
        <c:noMultiLvlLbl val="0"/>
      </c:catAx>
      <c:valAx>
        <c:axId val="29712310"/>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55096011816839"/>
              <c:y val="0.348297213622291"/>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33083448"/>
        <c:crosses val="autoZero"/>
        <c:crossBetween val="between"/>
      </c:valAx>
      <c:spPr>
        <a:solidFill>
          <a:srgbClr val="ffffff"/>
        </a:solidFill>
        <a:ln w="25560">
          <a:noFill/>
        </a:ln>
      </c:spPr>
    </c:plotArea>
    <c:legend>
      <c:legendPos val="r"/>
      <c:layout>
        <c:manualLayout>
          <c:xMode val="edge"/>
          <c:yMode val="edge"/>
          <c:x val="0.748039995455062"/>
          <c:y val="0.474329205366357"/>
          <c:w val="0.219817055849099"/>
          <c:h val="0.443684685846988"/>
        </c:manualLayout>
      </c:layout>
      <c:overlay val="0"/>
      <c:spPr>
        <a:noFill/>
        <a:ln w="25560">
          <a:noFill/>
        </a:ln>
      </c:spPr>
      <c:txPr>
        <a:bodyPr/>
        <a:lstStyle/>
        <a:p>
          <a:pPr>
            <a:defRPr b="0" sz="84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3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Electricity</a:t>
            </a:r>
          </a:p>
        </c:rich>
      </c:tx>
      <c:layout>
        <c:manualLayout>
          <c:xMode val="edge"/>
          <c:yMode val="edge"/>
          <c:x val="0.389780154486037"/>
          <c:y val="0.0170873786407767"/>
        </c:manualLayout>
      </c:layout>
      <c:overlay val="0"/>
      <c:spPr>
        <a:noFill/>
        <a:ln w="25560">
          <a:noFill/>
        </a:ln>
      </c:spPr>
    </c:title>
    <c:autoTitleDeleted val="0"/>
    <c:plotArea>
      <c:layout>
        <c:manualLayout>
          <c:layoutTarget val="inner"/>
          <c:xMode val="edge"/>
          <c:yMode val="edge"/>
          <c:x val="0.163101604278075"/>
          <c:y val="0.164660194174757"/>
          <c:w val="0.560011883541295"/>
          <c:h val="0.698511326860841"/>
        </c:manualLayout>
      </c:layout>
      <c:barChart>
        <c:barDir val="col"/>
        <c:grouping val="clustered"/>
        <c:varyColors val="0"/>
        <c:ser>
          <c:idx val="0"/>
          <c:order val="0"/>
          <c:tx>
            <c:strRef>
              <c:f>'Monitoring Report'!$R$185</c:f>
              <c:strCache>
                <c:ptCount val="1"/>
                <c:pt idx="0">
                  <c:v>Electricity consumption</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2005</c:v>
                </c:pt>
                <c:pt idx="1">
                  <c:v>[drop-down]</c:v>
                </c:pt>
                <c:pt idx="2">
                  <c:v>[drop-down]</c:v>
                </c:pt>
                <c:pt idx="3">
                  <c:v/>
                </c:pt>
              </c:strCache>
            </c:strRef>
          </c:cat>
          <c:val>
            <c:numRef>
              <c:f>'Monitoring Report'!$S$185:$V$185</c:f>
              <c:numCache>
                <c:formatCode>General</c:formatCode>
                <c:ptCount val="4"/>
                <c:pt idx="1">
                  <c:v>0</c:v>
                </c:pt>
                <c:pt idx="2">
                  <c:v>0</c:v>
                </c:pt>
              </c:numCache>
            </c:numRef>
          </c:val>
        </c:ser>
        <c:ser>
          <c:idx val="1"/>
          <c:order val="1"/>
          <c:tx>
            <c:strRef>
              <c:f>'Monitoring Report'!$R$182</c:f>
              <c:strCache>
                <c:ptCount val="1"/>
                <c:pt idx="0">
                  <c:v>Non-RES electricity production</c:v>
                </c:pt>
              </c:strCache>
            </c:strRef>
          </c:tx>
          <c:spPr>
            <a:solidFill>
              <a:srgbClr val="dce6f1"/>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2005</c:v>
                </c:pt>
                <c:pt idx="1">
                  <c:v>[drop-down]</c:v>
                </c:pt>
                <c:pt idx="2">
                  <c:v>[drop-down]</c:v>
                </c:pt>
                <c:pt idx="3">
                  <c:v/>
                </c:pt>
              </c:strCache>
            </c:strRef>
          </c:cat>
          <c:val>
            <c:numRef>
              <c:f>'Monitoring Report'!$S$182:$V$182</c:f>
              <c:numCache>
                <c:formatCode>General</c:formatCode>
                <c:ptCount val="4"/>
                <c:pt idx="0">
                  <c:v>0</c:v>
                </c:pt>
                <c:pt idx="1">
                  <c:v>0</c:v>
                </c:pt>
                <c:pt idx="2">
                  <c:v>0</c:v>
                </c:pt>
              </c:numCache>
            </c:numRef>
          </c:val>
        </c:ser>
        <c:ser>
          <c:idx val="2"/>
          <c:order val="2"/>
          <c:tx>
            <c:strRef>
              <c:f>'Monitoring Report'!$R$181</c:f>
              <c:strCache>
                <c:ptCount val="1"/>
                <c:pt idx="0">
                  <c:v>RES electricity production</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outEnd"/>
            <c:showLegendKey val="0"/>
            <c:showVal val="0"/>
            <c:showCatName val="0"/>
            <c:showSerName val="0"/>
            <c:showPercent val="0"/>
            <c:separator>; </c:separator>
            <c:showLeaderLines val="0"/>
          </c:dLbls>
          <c:cat>
            <c:strRef>
              <c:f>'Monitoring Report'!$S$180:$V$180</c:f>
              <c:strCache>
                <c:ptCount val="4"/>
                <c:pt idx="0">
                  <c:v>2005</c:v>
                </c:pt>
                <c:pt idx="1">
                  <c:v>[drop-down]</c:v>
                </c:pt>
                <c:pt idx="2">
                  <c:v>[drop-down]</c:v>
                </c:pt>
                <c:pt idx="3">
                  <c:v/>
                </c:pt>
              </c:strCache>
            </c:strRef>
          </c:cat>
          <c:val>
            <c:numRef>
              <c:f>'Monitoring Report'!$S$181:$V$181</c:f>
              <c:numCache>
                <c:formatCode>General</c:formatCode>
                <c:ptCount val="4"/>
                <c:pt idx="0">
                  <c:v>0</c:v>
                </c:pt>
                <c:pt idx="1">
                  <c:v>0</c:v>
                </c:pt>
                <c:pt idx="2">
                  <c:v>0</c:v>
                </c:pt>
              </c:numCache>
            </c:numRef>
          </c:val>
        </c:ser>
        <c:gapWidth val="150"/>
        <c:overlap val="0"/>
        <c:axId val="20747708"/>
        <c:axId val="48542933"/>
      </c:barChart>
      <c:catAx>
        <c:axId val="20747708"/>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48542933"/>
        <c:crosses val="autoZero"/>
        <c:auto val="1"/>
        <c:lblAlgn val="ctr"/>
        <c:lblOffset val="100"/>
        <c:noMultiLvlLbl val="0"/>
      </c:catAx>
      <c:valAx>
        <c:axId val="48542933"/>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0843731431966726"/>
              <c:y val="0.349385113268608"/>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20747708"/>
        <c:crosses val="autoZero"/>
        <c:crossBetween val="between"/>
      </c:valAx>
      <c:spPr>
        <a:solidFill>
          <a:srgbClr val="ffffff"/>
        </a:solidFill>
        <a:ln w="25560">
          <a:noFill/>
        </a:ln>
      </c:spPr>
    </c:plotArea>
    <c:legend>
      <c:legendPos val="r"/>
      <c:layout>
        <c:manualLayout>
          <c:xMode val="edge"/>
          <c:yMode val="edge"/>
          <c:x val="0.757159833630422"/>
          <c:y val="0.472491909385113"/>
          <c:w val="0.209222176005704"/>
          <c:h val="0.410926980838944"/>
        </c:manualLayout>
      </c:layout>
      <c:overlay val="0"/>
      <c:spPr>
        <a:noFill/>
        <a:ln w="25560">
          <a:noFill/>
        </a:ln>
      </c:spPr>
      <c:txPr>
        <a:bodyPr/>
        <a:lstStyle/>
        <a:p>
          <a:pPr>
            <a:defRPr b="0" sz="845" spc="-1" strike="noStrike">
              <a:solidFill>
                <a:srgbClr val="003300"/>
              </a:solidFill>
              <a:latin typeface="Arial"/>
              <a:ea typeface="Arial"/>
            </a:defRPr>
          </a:pPr>
        </a:p>
      </c:txPr>
    </c:legend>
    <c:plotVisOnly val="1"/>
    <c:dispBlanksAs val="gap"/>
  </c:chart>
  <c:spPr>
    <a:solidFill>
      <a:srgbClr val="ffffff"/>
    </a:solidFill>
    <a:ln w="3240">
      <a:solidFill>
        <a:srgbClr val="99cc00"/>
      </a:solidFill>
      <a:prstDash val="lgDash"/>
      <a:round/>
    </a:ln>
  </c:spPr>
</c:chartSpace>
</file>

<file path=xl/charts/chart3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6665766884414"/>
          <c:y val="0.0939524838012959"/>
          <c:w val="0.731414997570588"/>
          <c:h val="0.674226061915047"/>
        </c:manualLayout>
      </c:layout>
      <c:lineChart>
        <c:grouping val="standard"/>
        <c:varyColors val="0"/>
        <c:ser>
          <c:idx val="0"/>
          <c:order val="0"/>
          <c:tx>
            <c:strRef>
              <c:f>"with constant National Electricity Emission Factor"</c:f>
              <c:strCache>
                <c:ptCount val="1"/>
                <c:pt idx="0">
                  <c:v>with constant National Electricity Emission Factor</c:v>
                </c:pt>
              </c:strCache>
            </c:strRef>
          </c:tx>
          <c:spPr>
            <a:solidFill>
              <a:srgbClr val="99cc00"/>
            </a:solidFill>
            <a:ln w="25560">
              <a:solidFill>
                <a:srgbClr val="99cc00"/>
              </a:solidFill>
              <a:round/>
            </a:ln>
          </c:spPr>
          <c:marker>
            <c:symbol val="square"/>
            <c:size val="5"/>
            <c:spPr>
              <a:solidFill>
                <a:srgbClr val="99cc00"/>
              </a:solidFill>
            </c:spPr>
          </c:marker>
          <c:dLbls>
            <c:txPr>
              <a:bodyPr/>
              <a:lstStyle/>
              <a:p>
                <a:pPr>
                  <a:defRPr b="0" sz="1000" spc="-1" strike="noStrike">
                    <a:solidFill>
                      <a:srgbClr val="000000"/>
                    </a:solidFill>
                    <a:latin typeface="Calibri"/>
                    <a:ea typeface="Calibri"/>
                  </a:defRPr>
                </a:pPr>
              </a:p>
            </c:txPr>
            <c:dLblPos val="r"/>
            <c:showLegendKey val="0"/>
            <c:showVal val="0"/>
            <c:showCatName val="0"/>
            <c:showSerName val="0"/>
            <c:showPercent val="0"/>
            <c:separator>; </c:separator>
            <c:showLeaderLines val="0"/>
          </c:dLbls>
          <c:cat>
            <c:strRef>
              <c:f>'Monitoring Report'!$L$101:$L$104</c:f>
              <c:strCache>
                <c:ptCount val="4"/>
                <c:pt idx="0">
                  <c:v>2005</c:v>
                </c:pt>
                <c:pt idx="1">
                  <c:v>[drop-down]</c:v>
                </c:pt>
                <c:pt idx="2">
                  <c:v>[drop-down]</c:v>
                </c:pt>
                <c:pt idx="3">
                  <c:v/>
                </c:pt>
              </c:strCache>
            </c:strRef>
          </c:cat>
          <c:val>
            <c:numRef>
              <c:f>'Monitoring Report'!$P$101:$P$104</c:f>
              <c:numCache>
                <c:formatCode>General</c:formatCode>
                <c:ptCount val="4"/>
              </c:numCache>
            </c:numRef>
          </c:val>
          <c:smooth val="0"/>
        </c:ser>
        <c:ser>
          <c:idx val="1"/>
          <c:order val="1"/>
          <c:tx>
            <c:strRef>
              <c:f>"with updated National Electricity Emision Factor"</c:f>
              <c:strCache>
                <c:ptCount val="1"/>
                <c:pt idx="0">
                  <c:v>with updated National Electricity Emision Factor</c:v>
                </c:pt>
              </c:strCache>
            </c:strRef>
          </c:tx>
          <c:spPr>
            <a:solidFill>
              <a:srgbClr val="008080"/>
            </a:solidFill>
            <a:ln w="25560">
              <a:solidFill>
                <a:srgbClr val="008080"/>
              </a:solidFill>
              <a:round/>
            </a:ln>
          </c:spPr>
          <c:marker>
            <c:symbol val="square"/>
            <c:size val="5"/>
            <c:spPr>
              <a:solidFill>
                <a:srgbClr val="008080"/>
              </a:solidFill>
            </c:spPr>
          </c:marker>
          <c:dLbls>
            <c:txPr>
              <a:bodyPr/>
              <a:lstStyle/>
              <a:p>
                <a:pPr>
                  <a:defRPr b="0" sz="1000" spc="-1" strike="noStrike">
                    <a:solidFill>
                      <a:srgbClr val="000000"/>
                    </a:solidFill>
                    <a:latin typeface="Calibri"/>
                    <a:ea typeface="Calibri"/>
                  </a:defRPr>
                </a:pPr>
              </a:p>
            </c:txPr>
            <c:dLblPos val="r"/>
            <c:showLegendKey val="0"/>
            <c:showVal val="0"/>
            <c:showCatName val="0"/>
            <c:showSerName val="0"/>
            <c:showPercent val="0"/>
            <c:separator>; </c:separator>
            <c:showLeaderLines val="0"/>
          </c:dLbls>
          <c:cat>
            <c:strRef>
              <c:f>'Monitoring Report'!$L$101:$L$104</c:f>
              <c:strCache>
                <c:ptCount val="4"/>
                <c:pt idx="0">
                  <c:v>2005</c:v>
                </c:pt>
                <c:pt idx="1">
                  <c:v>[drop-down]</c:v>
                </c:pt>
                <c:pt idx="2">
                  <c:v>[drop-down]</c:v>
                </c:pt>
                <c:pt idx="3">
                  <c:v/>
                </c:pt>
              </c:strCache>
            </c:strRef>
          </c:cat>
          <c:val>
            <c:numRef>
              <c:f>'Monitoring Report'!$Q$101:$Q$104</c:f>
              <c:numCache>
                <c:formatCode>General</c:formatCode>
                <c:ptCount val="4"/>
              </c:numCache>
            </c:numRef>
          </c:val>
          <c:smooth val="0"/>
        </c:ser>
        <c:hiLowLines>
          <c:spPr>
            <a:ln>
              <a:noFill/>
            </a:ln>
          </c:spPr>
        </c:hiLowLines>
        <c:marker val="1"/>
        <c:axId val="45962849"/>
        <c:axId val="70371396"/>
      </c:lineChart>
      <c:catAx>
        <c:axId val="45962849"/>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0000"/>
                </a:solidFill>
                <a:latin typeface="Arial"/>
                <a:ea typeface="Arial"/>
              </a:defRPr>
            </a:pPr>
          </a:p>
        </c:txPr>
        <c:crossAx val="70371396"/>
        <c:crosses val="autoZero"/>
        <c:auto val="1"/>
        <c:lblAlgn val="ctr"/>
        <c:lblOffset val="100"/>
        <c:noMultiLvlLbl val="0"/>
      </c:catAx>
      <c:valAx>
        <c:axId val="70371396"/>
        <c:scaling>
          <c:orientation val="minMax"/>
        </c:scaling>
        <c:delete val="0"/>
        <c:axPos val="l"/>
        <c:title>
          <c:tx>
            <c:rich>
              <a:bodyPr rot="-5400000"/>
              <a:lstStyle/>
              <a:p>
                <a:pPr>
                  <a:defRPr b="1" lang="en-GB" sz="1000" spc="-1" strike="noStrike">
                    <a:solidFill>
                      <a:srgbClr val="000000"/>
                    </a:solidFill>
                    <a:latin typeface="Calibri"/>
                    <a:ea typeface="Calibri"/>
                  </a:defRPr>
                </a:pPr>
                <a:r>
                  <a:rPr b="1" lang="en-GB" sz="1000" spc="-1" strike="noStrike">
                    <a:solidFill>
                      <a:srgbClr val="000000"/>
                    </a:solidFill>
                    <a:latin typeface="Calibri"/>
                    <a:ea typeface="Calibri"/>
                  </a:rPr>
                  <a:t>Tonnes CO2/CO2 eq. /year</a:t>
                </a:r>
              </a:p>
            </c:rich>
          </c:tx>
          <c:layout>
            <c:manualLayout>
              <c:xMode val="edge"/>
              <c:yMode val="edge"/>
              <c:x val="0.0065324191545646"/>
              <c:y val="0.217302615790737"/>
            </c:manualLayout>
          </c:layout>
          <c:overlay val="0"/>
          <c:spPr>
            <a:noFill/>
            <a:ln w="25560">
              <a:noFill/>
            </a:ln>
          </c:spPr>
        </c:title>
        <c:numFmt formatCode="0" sourceLinked="0"/>
        <c:majorTickMark val="none"/>
        <c:minorTickMark val="none"/>
        <c:tickLblPos val="nextTo"/>
        <c:spPr>
          <a:ln w="3240">
            <a:solidFill>
              <a:srgbClr val="808080"/>
            </a:solidFill>
            <a:round/>
          </a:ln>
        </c:spPr>
        <c:txPr>
          <a:bodyPr/>
          <a:lstStyle/>
          <a:p>
            <a:pPr>
              <a:defRPr b="0" sz="1000" spc="-1" strike="noStrike">
                <a:solidFill>
                  <a:srgbClr val="000000"/>
                </a:solidFill>
                <a:latin typeface="Calibri"/>
                <a:ea typeface="Calibri"/>
              </a:defRPr>
            </a:pPr>
          </a:p>
        </c:txPr>
        <c:crossAx val="45962849"/>
        <c:crosses val="autoZero"/>
        <c:crossBetween val="midCat"/>
      </c:valAx>
      <c:spPr>
        <a:solidFill>
          <a:srgbClr val="ffffff"/>
        </a:solidFill>
        <a:ln w="25560">
          <a:noFill/>
        </a:ln>
      </c:spPr>
    </c:plotArea>
    <c:legend>
      <c:legendPos val="r"/>
      <c:layout>
        <c:manualLayout>
          <c:xMode val="edge"/>
          <c:yMode val="edge"/>
          <c:x val="0.0840576580467527"/>
          <c:y val="0.898368130549556"/>
          <c:w val="0.902926249865025"/>
          <c:h val="0.0666026641065643"/>
        </c:manualLayout>
      </c:layout>
      <c:overlay val="0"/>
      <c:spPr>
        <a:noFill/>
        <a:ln w="25560">
          <a:noFill/>
        </a:ln>
      </c:spPr>
      <c:txPr>
        <a:bodyPr/>
        <a:lstStyle/>
        <a:p>
          <a:pPr>
            <a:defRPr b="0" sz="755" spc="-1" strike="noStrike">
              <a:solidFill>
                <a:srgbClr val="000000"/>
              </a:solidFill>
              <a:latin typeface="Arial"/>
              <a:ea typeface="Arial"/>
            </a:defRPr>
          </a:pPr>
        </a:p>
      </c:txPr>
    </c:legend>
    <c:plotVisOnly val="1"/>
    <c:dispBlanksAs val="zero"/>
  </c:chart>
  <c:spPr>
    <a:solidFill>
      <a:srgbClr val="ffffff"/>
    </a:solidFill>
    <a:ln w="3240">
      <a:solidFill>
        <a:srgbClr val="99cc00"/>
      </a:solidFill>
      <a:prstDash val="lgDash"/>
      <a:round/>
    </a:ln>
  </c:spPr>
</c:chartSpace>
</file>

<file path=xl/charts/chart3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961813991154301"/>
          <c:y val="0.0516369443705084"/>
          <c:w val="0.53304678253286"/>
          <c:h val="0.7541921746074"/>
        </c:manualLayout>
      </c:layout>
      <c:barChart>
        <c:barDir val="bar"/>
        <c:grouping val="stacked"/>
        <c:varyColors val="0"/>
        <c:ser>
          <c:idx val="0"/>
          <c:order val="0"/>
          <c:tx>
            <c:strRef>
              <c:f>'Monitoring Report'!$L$61:$O$61</c:f>
              <c:strCache>
                <c:ptCount val="1"/>
                <c:pt idx="0">
                  <c:v>Estimated GHG reduction associated with completed actions</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Report'!$P$60:$R$60</c:f>
              <c:strCache>
                <c:ptCount val="3"/>
                <c:pt idx="0">
                  <c:v>2020</c:v>
                </c:pt>
                <c:pt idx="1">
                  <c:v>2030</c:v>
                </c:pt>
                <c:pt idx="2">
                  <c:v>2050</c:v>
                </c:pt>
              </c:strCache>
            </c:strRef>
          </c:cat>
          <c:val>
            <c:numRef>
              <c:f>'Monitoring Report'!$P$61:$R$61</c:f>
              <c:numCache>
                <c:formatCode>General</c:formatCode>
                <c:ptCount val="3"/>
              </c:numCache>
            </c:numRef>
          </c:val>
        </c:ser>
        <c:ser>
          <c:idx val="1"/>
          <c:order val="1"/>
          <c:tx>
            <c:strRef>
              <c:f>'Monitoring Report'!$L$62:$O$62</c:f>
              <c:strCache>
                <c:ptCount val="1"/>
                <c:pt idx="0">
                  <c:v>Estimated GHG reduction associated with ongoing actions</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Report'!$P$60:$R$60</c:f>
              <c:strCache>
                <c:ptCount val="3"/>
                <c:pt idx="0">
                  <c:v>2020</c:v>
                </c:pt>
                <c:pt idx="1">
                  <c:v>2030</c:v>
                </c:pt>
                <c:pt idx="2">
                  <c:v>2050</c:v>
                </c:pt>
              </c:strCache>
            </c:strRef>
          </c:cat>
          <c:val>
            <c:numRef>
              <c:f>'Monitoring Report'!$P$62:$R$62</c:f>
              <c:numCache>
                <c:formatCode>General</c:formatCode>
                <c:ptCount val="3"/>
              </c:numCache>
            </c:numRef>
          </c:val>
        </c:ser>
        <c:ser>
          <c:idx val="2"/>
          <c:order val="2"/>
          <c:tx>
            <c:strRef>
              <c:f>'Monitoring Report'!$L$64:$O$64</c:f>
              <c:strCache>
                <c:ptCount val="1"/>
                <c:pt idx="0">
                  <c:v>Overall estimated GHG reduction associated with all actions</c:v>
                </c:pt>
              </c:strCache>
            </c:strRef>
          </c:tx>
          <c:spPr>
            <a:solidFill>
              <a:srgbClr val="dfdfdf"/>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'Monitoring Report'!$P$60:$R$60</c:f>
              <c:strCache>
                <c:ptCount val="3"/>
                <c:pt idx="0">
                  <c:v>2020</c:v>
                </c:pt>
                <c:pt idx="1">
                  <c:v>2030</c:v>
                </c:pt>
                <c:pt idx="2">
                  <c:v>2050</c:v>
                </c:pt>
              </c:strCache>
            </c:strRef>
          </c:cat>
          <c:val>
            <c:numRef>
              <c:f>'Monitoring Report'!$P$63:$R$63</c:f>
              <c:numCache>
                <c:formatCode>General</c:formatCode>
                <c:ptCount val="3"/>
              </c:numCache>
            </c:numRef>
          </c:val>
        </c:ser>
        <c:gapWidth val="75"/>
        <c:overlap val="100"/>
        <c:axId val="63651886"/>
        <c:axId val="68914666"/>
      </c:barChart>
      <c:catAx>
        <c:axId val="63651886"/>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8914666"/>
        <c:crosses val="autoZero"/>
        <c:auto val="1"/>
        <c:lblAlgn val="ctr"/>
        <c:lblOffset val="100"/>
        <c:noMultiLvlLbl val="0"/>
      </c:catAx>
      <c:valAx>
        <c:axId val="68914666"/>
        <c:scaling>
          <c:orientation val="minMax"/>
        </c:scaling>
        <c:delete val="0"/>
        <c:axPos val="l"/>
        <c:title>
          <c:tx>
            <c:rich>
              <a:bodyPr rot="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 /year</a:t>
                </a:r>
              </a:p>
            </c:rich>
          </c:tx>
          <c:layout>
            <c:manualLayout>
              <c:xMode val="edge"/>
              <c:yMode val="edge"/>
              <c:x val="0.211798417741232"/>
              <c:y val="0.909103007718925"/>
            </c:manualLayout>
          </c:layout>
          <c:overlay val="0"/>
          <c:spPr>
            <a:noFill/>
            <a:ln w="25560">
              <a:noFill/>
            </a:ln>
          </c:spPr>
        </c:title>
        <c:numFmt formatCode="General"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63651886"/>
        <c:crosses val="autoZero"/>
        <c:crossBetween val="between"/>
      </c:valAx>
      <c:spPr>
        <a:noFill/>
        <a:ln w="25560">
          <a:noFill/>
        </a:ln>
      </c:spPr>
    </c:plotArea>
    <c:legend>
      <c:legendPos val="r"/>
      <c:layout>
        <c:manualLayout>
          <c:xMode val="edge"/>
          <c:yMode val="edge"/>
          <c:x val="0.653834174297639"/>
          <c:y val="0.264040457812084"/>
          <c:w val="0.339459257413406"/>
          <c:h val="0.478903234393718"/>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fffff"/>
    </a:solidFill>
    <a:ln w="12600">
      <a:solidFill>
        <a:srgbClr val="99cc00"/>
      </a:solidFill>
      <a:prstDash val="lgDash"/>
      <a:round/>
    </a:ln>
  </c:spPr>
</c:chartSpace>
</file>

<file path=xl/charts/chart3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74725274725275"/>
          <c:y val="0.198973042362003"/>
          <c:w val="0.419479800774765"/>
          <c:h val="0.752531735843674"/>
        </c:manualLayout>
      </c:layout>
      <c:radarChart>
        <c:radarStyle val="filled"/>
        <c:varyColors val="0"/>
        <c:ser>
          <c:idx val="0"/>
          <c:order val="0"/>
          <c:spPr>
            <a:solidFill>
              <a:srgbClr val="97b42a"/>
            </a:solidFill>
            <a:ln w="25560">
              <a:noFill/>
            </a:ln>
          </c:spPr>
          <c:dLbls>
            <c:txPr>
              <a:bodyPr/>
              <a:lstStyle/>
              <a:p>
                <a:pPr>
                  <a:defRPr b="0" sz="1000" spc="-1" strike="noStrike">
                    <a:solidFill>
                      <a:srgbClr val="003300"/>
                    </a:solidFill>
                    <a:latin typeface="Arial"/>
                    <a:ea typeface="Arial"/>
                  </a:defRPr>
                </a:pPr>
              </a:p>
            </c:txPr>
            <c:showLegendKey val="0"/>
            <c:showVal val="0"/>
            <c:showCatName val="0"/>
            <c:showSerName val="0"/>
            <c:showPercent val="0"/>
            <c:separator>; </c:separator>
            <c:showLeaderLines val="0"/>
          </c:dLbls>
          <c:cat>
            <c:strRef>
              <c:f>'Annex 2-Adaptation scoreboard'!$B$38:$B$42</c:f>
              <c:strCache>
                <c:ptCount val="5"/>
                <c:pt idx="0">
                  <c:v>STEP 1 - Preparing the ground</c:v>
                </c:pt>
                <c:pt idx="1">
                  <c:v>STEP 2 - Assessing risks &amp; vulnerabilities</c:v>
                </c:pt>
                <c:pt idx="2">
                  <c:v>STEPS 3 &amp; 4 - Identifying adaptation options </c:v>
                </c:pt>
                <c:pt idx="3">
                  <c:v>STEP 5 - Implementing</c:v>
                </c:pt>
                <c:pt idx="4">
                  <c:v>STEP 6 - Monitoring &amp; evaluating</c:v>
                </c:pt>
              </c:strCache>
            </c:strRef>
          </c:cat>
          <c:val>
            <c:numRef>
              <c:f>'Annex 2-Adaptation scoreboard'!$C$38:$C$42</c:f>
              <c:numCache>
                <c:formatCode>General</c:formatCode>
                <c:ptCount val="5"/>
                <c:pt idx="0">
                  <c:v>0</c:v>
                </c:pt>
                <c:pt idx="1">
                  <c:v>0</c:v>
                </c:pt>
                <c:pt idx="2">
                  <c:v>0</c:v>
                </c:pt>
                <c:pt idx="3">
                  <c:v>0</c:v>
                </c:pt>
                <c:pt idx="4">
                  <c:v>0</c:v>
                </c:pt>
              </c:numCache>
            </c:numRef>
          </c:val>
        </c:ser>
        <c:axId val="5913136"/>
        <c:axId val="75450138"/>
      </c:radarChart>
      <c:catAx>
        <c:axId val="5913136"/>
        <c:scaling>
          <c:orientation val="maxMin"/>
        </c:scaling>
        <c:delete val="0"/>
        <c:axPos val="b"/>
        <c:numFmt formatCode="General" sourceLinked="1"/>
        <c:majorTickMark val="out"/>
        <c:minorTickMark val="none"/>
        <c:tickLblPos val="nextTo"/>
        <c:spPr>
          <a:ln w="9360">
            <a:noFill/>
          </a:ln>
        </c:spPr>
        <c:txPr>
          <a:bodyPr/>
          <a:lstStyle/>
          <a:p>
            <a:pPr>
              <a:defRPr b="1" sz="800" spc="-1" strike="noStrike">
                <a:solidFill>
                  <a:srgbClr val="003300"/>
                </a:solidFill>
                <a:latin typeface="Arial"/>
                <a:ea typeface="Arial"/>
              </a:defRPr>
            </a:pPr>
          </a:p>
        </c:txPr>
        <c:crossAx val="75450138"/>
        <c:crosses val="autoZero"/>
        <c:auto val="1"/>
        <c:lblAlgn val="ctr"/>
        <c:lblOffset val="100"/>
        <c:noMultiLvlLbl val="0"/>
      </c:catAx>
      <c:valAx>
        <c:axId val="75450138"/>
        <c:scaling>
          <c:orientation val="minMax"/>
          <c:max val="4"/>
          <c:min val="0"/>
        </c:scaling>
        <c:delete val="1"/>
        <c:axPos val="l"/>
        <c:majorGridlines>
          <c:spPr>
            <a:ln w="3240">
              <a:solidFill>
                <a:srgbClr val="808080"/>
              </a:solidFill>
              <a:round/>
            </a:ln>
          </c:spPr>
        </c:majorGridlines>
        <c:numFmt formatCode="General" sourceLinked="0"/>
        <c:majorTickMark val="out"/>
        <c:minorTickMark val="none"/>
        <c:tickLblPos val="nextTo"/>
        <c:spPr>
          <a:ln w="9360">
            <a:solidFill>
              <a:srgbClr val="888888"/>
            </a:solidFill>
            <a:round/>
          </a:ln>
        </c:spPr>
        <c:txPr>
          <a:bodyPr/>
          <a:lstStyle/>
          <a:p>
            <a:pPr>
              <a:defRPr b="0" sz="1000" spc="-1" strike="noStrike">
                <a:solidFill>
                  <a:srgbClr val="003300"/>
                </a:solidFill>
                <a:latin typeface="Arial"/>
                <a:ea typeface="Arial"/>
              </a:defRPr>
            </a:pPr>
          </a:p>
        </c:txPr>
        <c:crossAx val="5913136"/>
        <c:crossBetween val="midCat"/>
        <c:majorUnit val="1"/>
        <c:minorUnit val="0.5"/>
      </c:valAx>
      <c:spPr>
        <a:solidFill>
          <a:srgbClr val="f8f8f8"/>
        </a:solidFill>
        <a:ln w="25560">
          <a:noFill/>
        </a:ln>
      </c:spPr>
    </c:plotArea>
    <c:plotVisOnly val="1"/>
    <c:dispBlanksAs val="gap"/>
  </c:chart>
  <c:spPr>
    <a:solidFill>
      <a:srgbClr val="f8f8f8"/>
    </a:solidFill>
    <a:ln w="3240">
      <a:solidFill>
        <a:srgbClr val="a6a6a6"/>
      </a:solidFill>
      <a:prstDash val="lgDash"/>
      <a:round/>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6579472400798"/>
          <c:y val="0.0602879424115177"/>
          <c:w val="0.417091553979162"/>
          <c:h val="0.803539292141572"/>
        </c:manualLayout>
      </c:layout>
      <c:barChart>
        <c:barDir val="col"/>
        <c:grouping val="stacked"/>
        <c:varyColors val="0"/>
        <c:ser>
          <c:idx val="0"/>
          <c:order val="0"/>
          <c:tx>
            <c:strRef>
              <c:f>'Mitigation Report'!$Y$46</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Report'!$Z$46</c:f>
              <c:numCache>
                <c:formatCode>General</c:formatCode>
                <c:ptCount val="1"/>
                <c:pt idx="0">
                  <c:v>0</c:v>
                </c:pt>
              </c:numCache>
            </c:numRef>
          </c:val>
        </c:ser>
        <c:ser>
          <c:idx val="1"/>
          <c:order val="1"/>
          <c:tx>
            <c:strRef>
              <c:f>'Mitigation Report'!$Y$45</c:f>
              <c:strCache>
                <c:ptCount val="1"/>
                <c:pt idx="0">
                  <c:v>Transport</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Report'!$Z$45</c:f>
              <c:numCache>
                <c:formatCode>General</c:formatCode>
                <c:ptCount val="1"/>
                <c:pt idx="0">
                  <c:v>7278.82182199189</c:v>
                </c:pt>
              </c:numCache>
            </c:numRef>
          </c:val>
        </c:ser>
        <c:ser>
          <c:idx val="2"/>
          <c:order val="2"/>
          <c:tx>
            <c:strRef>
              <c:f>'Mitigation Report'!$Y$44</c:f>
              <c:strCache>
                <c:ptCount val="1"/>
                <c:pt idx="0">
                  <c:v>Industry</c:v>
                </c:pt>
              </c:strCache>
            </c:strRef>
          </c:tx>
          <c:spPr>
            <a:solidFill>
              <a:srgbClr val="fcd6b6"/>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Report'!$Z$44</c:f>
              <c:numCache>
                <c:formatCode>General</c:formatCode>
                <c:ptCount val="1"/>
                <c:pt idx="0">
                  <c:v>409.663429840807</c:v>
                </c:pt>
              </c:numCache>
            </c:numRef>
          </c:val>
        </c:ser>
        <c:ser>
          <c:idx val="3"/>
          <c:order val="3"/>
          <c:tx>
            <c:strRef>
              <c:f>'Mitigation Report'!$Y$43</c:f>
              <c:strCache>
                <c:ptCount val="1"/>
                <c:pt idx="0">
                  <c:v>Public lighting</c:v>
                </c:pt>
              </c:strCache>
            </c:strRef>
          </c:tx>
          <c:spPr>
            <a:solidFill>
              <a:srgbClr val="dce6f1"/>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Report'!$Z$43</c:f>
              <c:numCache>
                <c:formatCode>General</c:formatCode>
                <c:ptCount val="1"/>
                <c:pt idx="0">
                  <c:v>4966.06155306384</c:v>
                </c:pt>
              </c:numCache>
            </c:numRef>
          </c:val>
        </c:ser>
        <c:ser>
          <c:idx val="4"/>
          <c:order val="4"/>
          <c:tx>
            <c:strRef>
              <c:f>'Mitigation Report'!$Y$42</c:f>
              <c:strCache>
                <c:ptCount val="1"/>
                <c:pt idx="0">
                  <c:v>Residential</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Report'!$Z$42</c:f>
              <c:numCache>
                <c:formatCode>General</c:formatCode>
                <c:ptCount val="1"/>
                <c:pt idx="0">
                  <c:v>6151.66871461789</c:v>
                </c:pt>
              </c:numCache>
            </c:numRef>
          </c:val>
        </c:ser>
        <c:ser>
          <c:idx val="5"/>
          <c:order val="5"/>
          <c:tx>
            <c:strRef>
              <c:f>'Mitigation Report'!$Y$41</c:f>
              <c:strCache>
                <c:ptCount val="1"/>
                <c:pt idx="0">
                  <c:v>Tertiary</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Report'!$Z$41</c:f>
              <c:numCache>
                <c:formatCode>General</c:formatCode>
                <c:ptCount val="1"/>
                <c:pt idx="0">
                  <c:v>6151.66871461789</c:v>
                </c:pt>
              </c:numCache>
            </c:numRef>
          </c:val>
        </c:ser>
        <c:ser>
          <c:idx val="6"/>
          <c:order val="6"/>
          <c:tx>
            <c:strRef>
              <c:f>'Mitigation Report'!$Y$40</c:f>
              <c:strCache>
                <c:ptCount val="1"/>
                <c:pt idx="0">
                  <c:v>Municipal</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Report'!$Z$40</c:f>
              <c:numCache>
                <c:formatCode>General</c:formatCode>
                <c:ptCount val="1"/>
                <c:pt idx="0">
                  <c:v>316.548306681043</c:v>
                </c:pt>
              </c:numCache>
            </c:numRef>
          </c:val>
        </c:ser>
        <c:gapWidth val="75"/>
        <c:overlap val="100"/>
        <c:axId val="9419391"/>
        <c:axId val="38339355"/>
      </c:barChart>
      <c:catAx>
        <c:axId val="9419391"/>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38339355"/>
        <c:crosses val="autoZero"/>
        <c:auto val="1"/>
        <c:lblAlgn val="ctr"/>
        <c:lblOffset val="100"/>
        <c:noMultiLvlLbl val="0"/>
      </c:catAx>
      <c:valAx>
        <c:axId val="38339355"/>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205054311682554"/>
              <c:y val="0.330233953209358"/>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9419391"/>
        <c:crosses val="autoZero"/>
        <c:crossBetween val="between"/>
      </c:valAx>
      <c:spPr>
        <a:noFill/>
        <a:ln w="25560">
          <a:noFill/>
        </a:ln>
      </c:spPr>
    </c:plotArea>
    <c:legend>
      <c:legendPos val="r"/>
      <c:layout>
        <c:manualLayout>
          <c:xMode val="edge"/>
          <c:yMode val="edge"/>
          <c:x val="0.693416093992463"/>
          <c:y val="0.174565086982603"/>
          <c:w val="0.294645826405055"/>
          <c:h val="0.714264286785661"/>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003068"/>
              </a:solidFill>
              <a:ln w="25560">
                <a:noFill/>
              </a:ln>
            </c:spPr>
          </c:dPt>
          <c:dPt>
            <c:idx val="2"/>
            <c:spPr>
              <a:solidFill>
                <a:srgbClr val="d9d9d9"/>
              </a:solidFill>
              <a:ln w="25560">
                <a:noFill/>
              </a:ln>
            </c:spPr>
          </c:dPt>
          <c:dPt>
            <c:idx val="3"/>
            <c:spPr>
              <a:solidFill>
                <a:srgbClr val="00883b"/>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3"/>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Report'!$Y$29:$Y$32</c:f>
              <c:strCache>
                <c:ptCount val="4"/>
                <c:pt idx="0">
                  <c:v>Buildings, equipment/facilities and Industry</c:v>
                </c:pt>
                <c:pt idx="1">
                  <c:v>Transport </c:v>
                </c:pt>
                <c:pt idx="2">
                  <c:v>Other</c:v>
                </c:pt>
                <c:pt idx="3">
                  <c:v>Non-energy related</c:v>
                </c:pt>
              </c:strCache>
            </c:strRef>
          </c:cat>
          <c:val>
            <c:numRef>
              <c:f>'Mitigation Report'!$Z$29:$Z$32</c:f>
              <c:numCache>
                <c:formatCode>General</c:formatCode>
                <c:ptCount val="4"/>
              </c:numCache>
            </c:numRef>
          </c:val>
        </c:ser>
        <c:firstSliceAng val="0"/>
        <c:holeSize val="50"/>
      </c:doughnutChart>
      <c:spPr>
        <a:noFill/>
        <a:ln w="25560">
          <a:noFill/>
        </a:ln>
      </c:spPr>
    </c:plotArea>
    <c:legend>
      <c:legendPos val="r"/>
      <c:layout>
        <c:manualLayout>
          <c:xMode val="edge"/>
          <c:yMode val="edge"/>
          <c:x val="0.642243557352198"/>
          <c:y val="0.139436831802439"/>
          <c:w val="0.344147968465737"/>
          <c:h val="0.812801204819277"/>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62038567493113"/>
          <c:y val="0.0603525545264416"/>
          <c:w val="0.408925619834711"/>
          <c:h val="0.803555422766657"/>
        </c:manualLayout>
      </c:layout>
      <c:barChart>
        <c:barDir val="col"/>
        <c:grouping val="stacked"/>
        <c:varyColors val="0"/>
        <c:ser>
          <c:idx val="0"/>
          <c:order val="0"/>
          <c:tx>
            <c:strRef>
              <c:f>'Mitigation Report'!$Y$32</c:f>
              <c:strCache>
                <c:ptCount val="1"/>
                <c:pt idx="0">
                  <c:v>Non-energy related</c:v>
                </c:pt>
              </c:strCache>
            </c:strRef>
          </c:tx>
          <c:spPr>
            <a:solidFill>
              <a:srgbClr val="00883b"/>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Report'!$Z$32</c:f>
              <c:numCache>
                <c:formatCode>General</c:formatCode>
                <c:ptCount val="1"/>
              </c:numCache>
            </c:numRef>
          </c:val>
        </c:ser>
        <c:ser>
          <c:idx val="1"/>
          <c:order val="1"/>
          <c:tx>
            <c:strRef>
              <c:f>'Mitigation Report'!$Y$31</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Report'!$Z$31</c:f>
              <c:numCache>
                <c:formatCode>General</c:formatCode>
                <c:ptCount val="1"/>
              </c:numCache>
            </c:numRef>
          </c:val>
        </c:ser>
        <c:ser>
          <c:idx val="2"/>
          <c:order val="2"/>
          <c:tx>
            <c:strRef>
              <c:f>'Mitigation Report'!$Y$30</c:f>
              <c:strCache>
                <c:ptCount val="1"/>
                <c:pt idx="0">
                  <c:v>Transport </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Report'!$Z$30</c:f>
              <c:numCache>
                <c:formatCode>General</c:formatCode>
                <c:ptCount val="1"/>
              </c:numCache>
            </c:numRef>
          </c:val>
        </c:ser>
        <c:ser>
          <c:idx val="3"/>
          <c:order val="3"/>
          <c:tx>
            <c:strRef>
              <c:f>'Mitigation Report'!$Y$29</c:f>
              <c:strCache>
                <c:ptCount val="1"/>
                <c:pt idx="0">
                  <c:v>Buildings, equipment/facilities and Industry</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Report'!$Z$29</c:f>
              <c:numCache>
                <c:formatCode>General</c:formatCode>
                <c:ptCount val="1"/>
              </c:numCache>
            </c:numRef>
          </c:val>
        </c:ser>
        <c:gapWidth val="75"/>
        <c:overlap val="100"/>
        <c:axId val="99591504"/>
        <c:axId val="58599525"/>
      </c:barChart>
      <c:catAx>
        <c:axId val="99591504"/>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1000" spc="-1" strike="noStrike">
                <a:solidFill>
                  <a:srgbClr val="003300"/>
                </a:solidFill>
                <a:latin typeface="Arial"/>
                <a:ea typeface="Arial"/>
              </a:defRPr>
            </a:pPr>
          </a:p>
        </c:txPr>
        <c:crossAx val="58599525"/>
        <c:crosses val="autoZero"/>
        <c:auto val="1"/>
        <c:lblAlgn val="ctr"/>
        <c:lblOffset val="100"/>
        <c:noMultiLvlLbl val="0"/>
      </c:catAx>
      <c:valAx>
        <c:axId val="58599525"/>
        <c:scaling>
          <c:orientation val="minMax"/>
        </c:scaling>
        <c:delete val="0"/>
        <c:axPos val="l"/>
        <c:title>
          <c:tx>
            <c:rich>
              <a:bodyPr rot="-5400000"/>
              <a:lstStyle/>
              <a:p>
                <a:pPr>
                  <a:defRPr b="1" lang="en-GB" sz="900" spc="-1" strike="noStrike">
                    <a:solidFill>
                      <a:srgbClr val="000000"/>
                    </a:solidFill>
                    <a:latin typeface="Arial"/>
                    <a:ea typeface="Arial"/>
                  </a:defRPr>
                </a:pPr>
                <a:r>
                  <a:rPr b="1" lang="en-GB" sz="900" spc="-1" strike="noStrike">
                    <a:solidFill>
                      <a:srgbClr val="000000"/>
                    </a:solidFill>
                    <a:latin typeface="Arial"/>
                    <a:ea typeface="Arial"/>
                  </a:rPr>
                  <a:t>tonnes CO2/CO2 eq./year</a:t>
                </a:r>
              </a:p>
            </c:rich>
          </c:tx>
          <c:layout>
            <c:manualLayout>
              <c:xMode val="edge"/>
              <c:yMode val="edge"/>
              <c:x val="0.0203856749311295"/>
              <c:y val="0.124738571855393"/>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99591504"/>
        <c:crosses val="autoZero"/>
        <c:crossBetween val="between"/>
      </c:valAx>
      <c:spPr>
        <a:noFill/>
        <a:ln w="25560">
          <a:noFill/>
        </a:ln>
      </c:spPr>
    </c:plotArea>
    <c:legend>
      <c:legendPos val="r"/>
      <c:layout>
        <c:manualLayout>
          <c:xMode val="edge"/>
          <c:yMode val="edge"/>
          <c:x val="0.656749311294766"/>
          <c:y val="0.102629220197192"/>
          <c:w val="0.331386378664316"/>
          <c:h val="0.782608695652174"/>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doughnutChart>
        <c:varyColors val="1"/>
        <c:ser>
          <c:idx val="0"/>
          <c:order val="0"/>
          <c:spPr>
            <a:solidFill>
              <a:srgbClr val="003068"/>
            </a:solidFill>
            <a:ln w="25560">
              <a:noFill/>
            </a:ln>
          </c:spPr>
          <c:explosion val="0"/>
          <c:dPt>
            <c:idx val="0"/>
            <c:spPr>
              <a:solidFill>
                <a:srgbClr val="006ab3"/>
              </a:solidFill>
              <a:ln w="25560">
                <a:noFill/>
              </a:ln>
            </c:spPr>
          </c:dPt>
          <c:dPt>
            <c:idx val="1"/>
            <c:spPr>
              <a:solidFill>
                <a:srgbClr val="003068"/>
              </a:solidFill>
              <a:ln w="25560">
                <a:noFill/>
              </a:ln>
            </c:spPr>
          </c:dPt>
          <c:dPt>
            <c:idx val="2"/>
            <c:spPr>
              <a:solidFill>
                <a:srgbClr val="d9d9d9"/>
              </a:solidFill>
              <a:ln w="25560">
                <a:noFill/>
              </a:ln>
            </c:spPr>
          </c:dPt>
          <c:dLbls>
            <c:dLbl>
              <c:idx val="0"/>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1"/>
              <c:txPr>
                <a:bodyPr/>
                <a:lstStyle/>
                <a:p>
                  <a:pPr>
                    <a:defRPr b="0" sz="1000" spc="-1" strike="noStrike">
                      <a:solidFill>
                        <a:srgbClr val="003300"/>
                      </a:solidFill>
                      <a:latin typeface="Arial"/>
                    </a:defRPr>
                  </a:pPr>
                </a:p>
              </c:txPr>
              <c:showLegendKey val="0"/>
              <c:showVal val="0"/>
              <c:showCatName val="0"/>
              <c:showSerName val="0"/>
              <c:showPercent val="1"/>
              <c:separator>
</c:separator>
            </c:dLbl>
            <c:dLbl>
              <c:idx val="2"/>
              <c:txPr>
                <a:bodyPr/>
                <a:lstStyle/>
                <a:p>
                  <a:pPr>
                    <a:defRPr b="0" sz="1000" spc="-1" strike="noStrike">
                      <a:solidFill>
                        <a:srgbClr val="003300"/>
                      </a:solidFill>
                      <a:latin typeface="Arial"/>
                    </a:defRPr>
                  </a:pPr>
                </a:p>
              </c:txPr>
              <c:showLegendKey val="0"/>
              <c:showVal val="0"/>
              <c:showCatName val="0"/>
              <c:showSerName val="0"/>
              <c:showPercent val="1"/>
              <c:separator>
</c:separator>
            </c:dLbl>
            <c:txPr>
              <a:bodyPr/>
              <a:lstStyle/>
              <a:p>
                <a:pPr>
                  <a:defRPr b="0" sz="900" spc="-1" strike="noStrike">
                    <a:solidFill>
                      <a:srgbClr val="003300"/>
                    </a:solidFill>
                    <a:latin typeface="Arial"/>
                    <a:ea typeface="Arial"/>
                  </a:defRPr>
                </a:pPr>
              </a:p>
            </c:txPr>
            <c:showLegendKey val="0"/>
            <c:showVal val="0"/>
            <c:showCatName val="0"/>
            <c:showSerName val="0"/>
            <c:showPercent val="1"/>
            <c:separator>
</c:separator>
            <c:showLeaderLines val="0"/>
          </c:dLbls>
          <c:cat>
            <c:strRef>
              <c:f>'Mitigation Report'!$Y$49:$Y$51</c:f>
              <c:strCache>
                <c:ptCount val="3"/>
                <c:pt idx="0">
                  <c:v>Buildings, equipment/facilities and Industry</c:v>
                </c:pt>
                <c:pt idx="1">
                  <c:v>Transport </c:v>
                </c:pt>
                <c:pt idx="2">
                  <c:v>Other</c:v>
                </c:pt>
              </c:strCache>
            </c:strRef>
          </c:cat>
          <c:val>
            <c:numRef>
              <c:f>'Mitigation Report'!$Z$49:$Z$51</c:f>
              <c:numCache>
                <c:formatCode>General</c:formatCode>
                <c:ptCount val="3"/>
                <c:pt idx="0">
                  <c:v>11955.6803617755</c:v>
                </c:pt>
                <c:pt idx="1">
                  <c:v>7278.82182199189</c:v>
                </c:pt>
                <c:pt idx="2">
                  <c:v>19234.5021837674</c:v>
                </c:pt>
              </c:numCache>
            </c:numRef>
          </c:val>
        </c:ser>
        <c:firstSliceAng val="0"/>
        <c:holeSize val="50"/>
      </c:doughnutChart>
      <c:spPr>
        <a:noFill/>
        <a:ln w="25560">
          <a:noFill/>
        </a:ln>
      </c:spPr>
    </c:plotArea>
    <c:legend>
      <c:legendPos val="r"/>
      <c:layout>
        <c:manualLayout>
          <c:xMode val="edge"/>
          <c:yMode val="edge"/>
          <c:x val="0.644972208185952"/>
          <c:y val="0.219093510013552"/>
          <c:w val="0.344147968465737"/>
          <c:h val="0.669277108433735"/>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zero"/>
  </c:chart>
  <c:spPr>
    <a:solidFill>
      <a:srgbClr val="f8f8f8"/>
    </a:solidFill>
    <a:ln w="3240">
      <a:solidFill>
        <a:srgbClr val="99cc00"/>
      </a:solidFill>
      <a:prstDash val="lgDash"/>
      <a:round/>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49751353740745"/>
          <c:y val="0.0603525545264416"/>
          <c:w val="0.421040999005415"/>
          <c:h val="0.803555422766657"/>
        </c:manualLayout>
      </c:layout>
      <c:barChart>
        <c:barDir val="col"/>
        <c:grouping val="stacked"/>
        <c:varyColors val="0"/>
        <c:ser>
          <c:idx val="0"/>
          <c:order val="0"/>
          <c:tx>
            <c:strRef>
              <c:f>'Mitigation Report'!$Y$51</c:f>
              <c:strCache>
                <c:ptCount val="1"/>
                <c:pt idx="0">
                  <c:v>Other</c:v>
                </c:pt>
              </c:strCache>
            </c:strRef>
          </c:tx>
          <c:spPr>
            <a:solidFill>
              <a:srgbClr val="d9d9d9"/>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Report'!$Z$51</c:f>
              <c:numCache>
                <c:formatCode>General</c:formatCode>
                <c:ptCount val="1"/>
                <c:pt idx="0">
                  <c:v>19234.5021837674</c:v>
                </c:pt>
              </c:numCache>
            </c:numRef>
          </c:val>
        </c:ser>
        <c:ser>
          <c:idx val="1"/>
          <c:order val="1"/>
          <c:tx>
            <c:strRef>
              <c:f>'Mitigation Report'!$Y$50</c:f>
              <c:strCache>
                <c:ptCount val="1"/>
                <c:pt idx="0">
                  <c:v>Transport </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Report'!$Z$50</c:f>
              <c:numCache>
                <c:formatCode>General</c:formatCode>
                <c:ptCount val="1"/>
                <c:pt idx="0">
                  <c:v>7278.82182199189</c:v>
                </c:pt>
              </c:numCache>
            </c:numRef>
          </c:val>
        </c:ser>
        <c:ser>
          <c:idx val="2"/>
          <c:order val="2"/>
          <c:tx>
            <c:strRef>
              <c:f>'Mitigation Report'!$Y$49</c:f>
              <c:strCache>
                <c:ptCount val="1"/>
                <c:pt idx="0">
                  <c:v>Buildings, equipment/facilities and Industry</c:v>
                </c:pt>
              </c:strCache>
            </c:strRef>
          </c:tx>
          <c:spPr>
            <a:solidFill>
              <a:srgbClr val="006ab3"/>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Report'!$Z$49</c:f>
              <c:numCache>
                <c:formatCode>General</c:formatCode>
                <c:ptCount val="1"/>
                <c:pt idx="0">
                  <c:v>11955.6803617755</c:v>
                </c:pt>
              </c:numCache>
            </c:numRef>
          </c:val>
        </c:ser>
        <c:gapWidth val="75"/>
        <c:overlap val="100"/>
        <c:axId val="85768911"/>
        <c:axId val="56629133"/>
      </c:barChart>
      <c:catAx>
        <c:axId val="85768911"/>
        <c:scaling>
          <c:orientation val="minMax"/>
        </c:scaling>
        <c:delete val="0"/>
        <c:axPos val="b"/>
        <c:numFmt formatCode="General" sourceLinked="1"/>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56629133"/>
        <c:crosses val="autoZero"/>
        <c:auto val="1"/>
        <c:lblAlgn val="ctr"/>
        <c:lblOffset val="100"/>
        <c:noMultiLvlLbl val="0"/>
      </c:catAx>
      <c:valAx>
        <c:axId val="56629133"/>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65764172836778"/>
              <c:y val="0.34448760083657"/>
            </c:manualLayout>
          </c:layout>
          <c:overlay val="0"/>
          <c:spPr>
            <a:noFill/>
            <a:ln w="25560">
              <a:noFill/>
            </a:ln>
          </c:spPr>
        </c:title>
        <c:numFmt formatCode="0" sourceLinked="0"/>
        <c:majorTickMark val="out"/>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85768911"/>
        <c:crosses val="autoZero"/>
        <c:crossBetween val="between"/>
      </c:valAx>
      <c:spPr>
        <a:noFill/>
        <a:ln w="25560">
          <a:noFill/>
        </a:ln>
      </c:spPr>
    </c:plotArea>
    <c:legend>
      <c:legendPos val="r"/>
      <c:layout>
        <c:manualLayout>
          <c:xMode val="edge"/>
          <c:yMode val="edge"/>
          <c:x val="0.670571333849044"/>
          <c:y val="0.197490289811772"/>
          <c:w val="0.317528735632184"/>
          <c:h val="0.588973554459883"/>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266138922956851"/>
          <c:y val="0.0764070680628272"/>
          <c:w val="0.46348533838778"/>
          <c:h val="0.788939790575916"/>
        </c:manualLayout>
      </c:layout>
      <c:barChart>
        <c:barDir val="col"/>
        <c:grouping val="stacked"/>
        <c:varyColors val="0"/>
        <c:ser>
          <c:idx val="0"/>
          <c:order val="0"/>
          <c:tx>
            <c:strRef>
              <c:f>'Mitigation Report'!$Y$62</c:f>
              <c:strCache>
                <c:ptCount val="1"/>
                <c:pt idx="0">
                  <c:v>Renewables</c:v>
                </c:pt>
              </c:strCache>
            </c:strRef>
          </c:tx>
          <c:spPr>
            <a:solidFill>
              <a:srgbClr val="ebf1de"/>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Report'!$Z$62</c:f>
              <c:numCache>
                <c:formatCode>General</c:formatCode>
                <c:ptCount val="1"/>
              </c:numCache>
            </c:numRef>
          </c:val>
        </c:ser>
        <c:ser>
          <c:idx val="1"/>
          <c:order val="1"/>
          <c:tx>
            <c:strRef>
              <c:f>'Mitigation Report'!$Y$61</c:f>
              <c:strCache>
                <c:ptCount val="1"/>
                <c:pt idx="0">
                  <c:v>Fossil fuels</c:v>
                </c:pt>
              </c:strCache>
            </c:strRef>
          </c:tx>
          <c:spPr>
            <a:solidFill>
              <a:srgbClr val="ffd500"/>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Report'!$Z$61</c:f>
              <c:numCache>
                <c:formatCode>General</c:formatCode>
                <c:ptCount val="1"/>
              </c:numCache>
            </c:numRef>
          </c:val>
        </c:ser>
        <c:ser>
          <c:idx val="2"/>
          <c:order val="2"/>
          <c:tx>
            <c:strRef>
              <c:f>'Mitigation Report'!$Y$60</c:f>
              <c:strCache>
                <c:ptCount val="1"/>
                <c:pt idx="0">
                  <c:v>Heat/cold</c:v>
                </c:pt>
              </c:strCache>
            </c:strRef>
          </c:tx>
          <c:spPr>
            <a:solidFill>
              <a:srgbClr val="97b42a"/>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Report'!$Z$60</c:f>
              <c:numCache>
                <c:formatCode>General</c:formatCode>
                <c:ptCount val="1"/>
              </c:numCache>
            </c:numRef>
          </c:val>
        </c:ser>
        <c:ser>
          <c:idx val="3"/>
          <c:order val="3"/>
          <c:tx>
            <c:strRef>
              <c:f>'Mitigation Report'!$Y$59</c:f>
              <c:strCache>
                <c:ptCount val="1"/>
                <c:pt idx="0">
                  <c:v>Electricity</c:v>
                </c:pt>
              </c:strCache>
            </c:strRef>
          </c:tx>
          <c:spPr>
            <a:solidFill>
              <a:srgbClr val="003068"/>
            </a:solidFill>
            <a:ln w="25560">
              <a:noFill/>
            </a:ln>
          </c:spPr>
          <c:invertIfNegative val="0"/>
          <c:dLbls>
            <c:txPr>
              <a:bodyPr/>
              <a:lstStyle/>
              <a:p>
                <a:pPr>
                  <a:defRPr b="0" sz="1000" spc="-1" strike="noStrike">
                    <a:solidFill>
                      <a:srgbClr val="003300"/>
                    </a:solidFill>
                    <a:latin typeface="Arial"/>
                    <a:ea typeface="Arial"/>
                  </a:defRPr>
                </a:pPr>
              </a:p>
            </c:txPr>
            <c:dLblPos val="ctr"/>
            <c:showLegendKey val="0"/>
            <c:showVal val="0"/>
            <c:showCatName val="0"/>
            <c:showSerName val="0"/>
            <c:showPercent val="0"/>
            <c:separator>; </c:separator>
            <c:showLeaderLines val="0"/>
          </c:dLbls>
          <c:cat>
            <c:strRef>
              <c:f>'Mitigation Report'!$C$8</c:f>
              <c:strCache>
                <c:ptCount val="1"/>
                <c:pt idx="0">
                  <c:v>2005</c:v>
                </c:pt>
              </c:strCache>
            </c:strRef>
          </c:cat>
          <c:val>
            <c:numRef>
              <c:f>'Mitigation Report'!$Z$59</c:f>
              <c:numCache>
                <c:formatCode>General</c:formatCode>
                <c:ptCount val="1"/>
              </c:numCache>
            </c:numRef>
          </c:val>
        </c:ser>
        <c:gapWidth val="150"/>
        <c:overlap val="100"/>
        <c:axId val="25566693"/>
        <c:axId val="43206722"/>
      </c:barChart>
      <c:catAx>
        <c:axId val="25566693"/>
        <c:scaling>
          <c:orientation val="minMax"/>
        </c:scaling>
        <c:delete val="0"/>
        <c:axPos val="b"/>
        <c:numFmt formatCode="General" sourceLinked="1"/>
        <c:majorTickMark val="out"/>
        <c:minorTickMark val="out"/>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43206722"/>
        <c:crosses val="autoZero"/>
        <c:auto val="1"/>
        <c:lblAlgn val="ctr"/>
        <c:lblOffset val="100"/>
        <c:noMultiLvlLbl val="0"/>
      </c:catAx>
      <c:valAx>
        <c:axId val="43206722"/>
        <c:scaling>
          <c:orientation val="minMax"/>
        </c:scaling>
        <c:delete val="0"/>
        <c:axPos val="l"/>
        <c:title>
          <c:tx>
            <c:rich>
              <a:bodyPr rot="-5400000"/>
              <a:lstStyle/>
              <a:p>
                <a:pPr>
                  <a:defRPr b="1" lang="en-GB" sz="1000" spc="-1" strike="noStrike">
                    <a:solidFill>
                      <a:srgbClr val="000000"/>
                    </a:solidFill>
                    <a:latin typeface="Arial"/>
                    <a:ea typeface="Arial"/>
                  </a:defRPr>
                </a:pPr>
                <a:r>
                  <a:rPr b="1" lang="en-GB" sz="1000" spc="-1" strike="noStrike">
                    <a:solidFill>
                      <a:srgbClr val="000000"/>
                    </a:solidFill>
                    <a:latin typeface="Arial"/>
                    <a:ea typeface="Arial"/>
                  </a:rPr>
                  <a:t>MWh/year</a:t>
                </a:r>
              </a:p>
            </c:rich>
          </c:tx>
          <c:layout>
            <c:manualLayout>
              <c:xMode val="edge"/>
              <c:yMode val="edge"/>
              <c:x val="0.0140483888950831"/>
              <c:y val="0.373854712041885"/>
            </c:manualLayout>
          </c:layout>
          <c:overlay val="0"/>
          <c:spPr>
            <a:noFill/>
            <a:ln w="25560">
              <a:noFill/>
            </a:ln>
          </c:spPr>
        </c:title>
        <c:numFmt formatCode="0" sourceLinked="0"/>
        <c:majorTickMark val="none"/>
        <c:minorTickMark val="none"/>
        <c:tickLblPos val="nextTo"/>
        <c:spPr>
          <a:ln w="3240">
            <a:solidFill>
              <a:srgbClr val="808080"/>
            </a:solidFill>
            <a:round/>
          </a:ln>
        </c:spPr>
        <c:txPr>
          <a:bodyPr/>
          <a:lstStyle/>
          <a:p>
            <a:pPr>
              <a:defRPr b="0" sz="900" spc="-1" strike="noStrike">
                <a:solidFill>
                  <a:srgbClr val="003300"/>
                </a:solidFill>
                <a:latin typeface="Arial"/>
                <a:ea typeface="Arial"/>
              </a:defRPr>
            </a:pPr>
          </a:p>
        </c:txPr>
        <c:crossAx val="25566693"/>
        <c:crosses val="autoZero"/>
        <c:crossBetween val="between"/>
      </c:valAx>
      <c:spPr>
        <a:solidFill>
          <a:srgbClr val="f8f8f8"/>
        </a:solidFill>
        <a:ln w="25560">
          <a:noFill/>
        </a:ln>
      </c:spPr>
    </c:plotArea>
    <c:legend>
      <c:legendPos val="r"/>
      <c:layout>
        <c:manualLayout>
          <c:xMode val="edge"/>
          <c:yMode val="edge"/>
          <c:x val="0.727505853495373"/>
          <c:y val="0.276996073298429"/>
          <c:w val="0.260481712756467"/>
          <c:h val="0.41564392079856"/>
        </c:manualLayout>
      </c:layout>
      <c:overlay val="0"/>
      <c:spPr>
        <a:noFill/>
        <a:ln w="25560">
          <a:noFill/>
        </a:ln>
      </c:spPr>
      <c:txPr>
        <a:bodyPr/>
        <a:lstStyle/>
        <a:p>
          <a:pPr>
            <a:defRPr b="0" sz="755" spc="-1" strike="noStrike">
              <a:solidFill>
                <a:srgbClr val="003300"/>
              </a:solidFill>
              <a:latin typeface="Arial"/>
              <a:ea typeface="Arial"/>
            </a:defRPr>
          </a:pPr>
        </a:p>
      </c:txPr>
    </c:legend>
    <c:plotVisOnly val="1"/>
    <c:dispBlanksAs val="gap"/>
  </c:chart>
  <c:spPr>
    <a:solidFill>
      <a:srgbClr val="f8f8f8"/>
    </a:solidFill>
    <a:ln w="3240">
      <a:solidFill>
        <a:srgbClr val="99cc00"/>
      </a:solidFill>
      <a:prstDash val="lgDash"/>
      <a:round/>
    </a:ln>
  </c:spPr>
</c:chartSpace>
</file>

<file path=xl/ctrlProps/ctrlProps10.xml><?xml version="1.0" encoding="utf-8"?>
<formControlPr xmlns="http://schemas.microsoft.com/office/spreadsheetml/2009/9/main" objectType="CheckBox" checked="Checked" autoLine="false" print="true" lockText="1" noThreeD="1"/>
</file>

<file path=xl/ctrlProps/ctrlProps100.xml><?xml version="1.0" encoding="utf-8"?>
<formControlPr xmlns="http://schemas.microsoft.com/office/spreadsheetml/2009/9/main" objectType="CheckBox" checked="Checked" autoLine="false" print="true" lockText="1" noThreeD="1"/>
</file>

<file path=xl/ctrlProps/ctrlProps101.xml><?xml version="1.0" encoding="utf-8"?>
<formControlPr xmlns="http://schemas.microsoft.com/office/spreadsheetml/2009/9/main" objectType="CheckBox" autoLine="false" print="true" lockText="1" noThreeD="1"/>
</file>

<file path=xl/ctrlProps/ctrlProps102.xml><?xml version="1.0" encoding="utf-8"?>
<formControlPr xmlns="http://schemas.microsoft.com/office/spreadsheetml/2009/9/main" objectType="CheckBox" autoLine="false" print="true" lockText="1" noThreeD="1"/>
</file>

<file path=xl/ctrlProps/ctrlProps103.xml><?xml version="1.0" encoding="utf-8"?>
<formControlPr xmlns="http://schemas.microsoft.com/office/spreadsheetml/2009/9/main" objectType="CheckBox" autoLine="false" print="true" lockText="1" noThreeD="1"/>
</file>

<file path=xl/ctrlProps/ctrlProps105.xml><?xml version="1.0" encoding="utf-8"?>
<formControlPr xmlns="http://schemas.microsoft.com/office/spreadsheetml/2009/9/main" objectType="CheckBox" autoLine="false" print="true" lockText="1" noThreeD="1"/>
</file>

<file path=xl/ctrlProps/ctrlProps106.xml><?xml version="1.0" encoding="utf-8"?>
<formControlPr xmlns="http://schemas.microsoft.com/office/spreadsheetml/2009/9/main" objectType="CheckBox" checked="Checked" autoLine="false" print="true" lockText="1" noThreeD="1"/>
</file>

<file path=xl/ctrlProps/ctrlProps107.xml><?xml version="1.0" encoding="utf-8"?>
<formControlPr xmlns="http://schemas.microsoft.com/office/spreadsheetml/2009/9/main" objectType="CheckBox" autoLine="false" print="true" lockText="1" noThreeD="1"/>
</file>

<file path=xl/ctrlProps/ctrlProps108.xml><?xml version="1.0" encoding="utf-8"?>
<formControlPr xmlns="http://schemas.microsoft.com/office/spreadsheetml/2009/9/main" objectType="CheckBox" autoLine="false" print="true" lockText="1" noThreeD="1"/>
</file>

<file path=xl/ctrlProps/ctrlProps109.xml><?xml version="1.0" encoding="utf-8"?>
<formControlPr xmlns="http://schemas.microsoft.com/office/spreadsheetml/2009/9/main" objectType="CheckBox" autoLine="false" print="true" lockText="1" noThreeD="1"/>
</file>

<file path=xl/ctrlProps/ctrlProps11.xml><?xml version="1.0" encoding="utf-8"?>
<formControlPr xmlns="http://schemas.microsoft.com/office/spreadsheetml/2009/9/main" objectType="CheckBox" checked="Checked" autoLine="false" print="true" lockText="1" noThreeD="1"/>
</file>

<file path=xl/ctrlProps/ctrlProps111.xml><?xml version="1.0" encoding="utf-8"?>
<formControlPr xmlns="http://schemas.microsoft.com/office/spreadsheetml/2009/9/main" objectType="CheckBox" autoLine="false" print="true" lockText="1" noThreeD="1"/>
</file>

<file path=xl/ctrlProps/ctrlProps112.xml><?xml version="1.0" encoding="utf-8"?>
<formControlPr xmlns="http://schemas.microsoft.com/office/spreadsheetml/2009/9/main" objectType="CheckBox" checked="Checked" autoLine="false" print="true" lockText="1" noThreeD="1"/>
</file>

<file path=xl/ctrlProps/ctrlProps113.xml><?xml version="1.0" encoding="utf-8"?>
<formControlPr xmlns="http://schemas.microsoft.com/office/spreadsheetml/2009/9/main" objectType="CheckBox" autoLine="false" print="true" lockText="1" noThreeD="1"/>
</file>

<file path=xl/ctrlProps/ctrlProps114.xml><?xml version="1.0" encoding="utf-8"?>
<formControlPr xmlns="http://schemas.microsoft.com/office/spreadsheetml/2009/9/main" objectType="CheckBox" autoLine="false" print="true" lockText="1" noThreeD="1"/>
</file>

<file path=xl/ctrlProps/ctrlProps115.xml><?xml version="1.0" encoding="utf-8"?>
<formControlPr xmlns="http://schemas.microsoft.com/office/spreadsheetml/2009/9/main" objectType="CheckBox" autoLine="false" print="true" lockText="1" noThreeD="1"/>
</file>

<file path=xl/ctrlProps/ctrlProps117.xml><?xml version="1.0" encoding="utf-8"?>
<formControlPr xmlns="http://schemas.microsoft.com/office/spreadsheetml/2009/9/main" objectType="CheckBox" autoLine="false" print="true" lockText="1" noThreeD="1"/>
</file>

<file path=xl/ctrlProps/ctrlProps118.xml><?xml version="1.0" encoding="utf-8"?>
<formControlPr xmlns="http://schemas.microsoft.com/office/spreadsheetml/2009/9/main" objectType="CheckBox" checked="Checked" autoLine="false" print="true" lockText="1" noThreeD="1"/>
</file>

<file path=xl/ctrlProps/ctrlProps119.xml><?xml version="1.0" encoding="utf-8"?>
<formControlPr xmlns="http://schemas.microsoft.com/office/spreadsheetml/2009/9/main" objectType="CheckBox" autoLine="false" print="true" lockText="1" noThreeD="1"/>
</file>

<file path=xl/ctrlProps/ctrlProps12.xml><?xml version="1.0" encoding="utf-8"?>
<formControlPr xmlns="http://schemas.microsoft.com/office/spreadsheetml/2009/9/main" objectType="CheckBox" checked="Checked" autoLine="false" print="true" lockText="1" noThreeD="1"/>
</file>

<file path=xl/ctrlProps/ctrlProps120.xml><?xml version="1.0" encoding="utf-8"?>
<formControlPr xmlns="http://schemas.microsoft.com/office/spreadsheetml/2009/9/main" objectType="CheckBox" autoLine="false" print="true" lockText="1" noThreeD="1"/>
</file>

<file path=xl/ctrlProps/ctrlProps121.xml><?xml version="1.0" encoding="utf-8"?>
<formControlPr xmlns="http://schemas.microsoft.com/office/spreadsheetml/2009/9/main" objectType="CheckBox" autoLine="false" print="true" lockText="1" noThreeD="1"/>
</file>

<file path=xl/ctrlProps/ctrlProps13.xml><?xml version="1.0" encoding="utf-8"?>
<formControlPr xmlns="http://schemas.microsoft.com/office/spreadsheetml/2009/9/main" objectType="CheckBox" autoLine="false" print="true" lockText="1" noThreeD="1"/>
</file>

<file path=xl/ctrlProps/ctrlProps14.xml><?xml version="1.0" encoding="utf-8"?>
<formControlPr xmlns="http://schemas.microsoft.com/office/spreadsheetml/2009/9/main" objectType="CheckBox" checked="Checked" autoLine="false" print="true" lockText="1" noThreeD="1"/>
</file>

<file path=xl/ctrlProps/ctrlProps15.xml><?xml version="1.0" encoding="utf-8"?>
<formControlPr xmlns="http://schemas.microsoft.com/office/spreadsheetml/2009/9/main" objectType="CheckBox" checked="Checked" autoLine="false" print="true" lockText="1" noThreeD="1"/>
</file>

<file path=xl/ctrlProps/ctrlProps16.xml><?xml version="1.0" encoding="utf-8"?>
<formControlPr xmlns="http://schemas.microsoft.com/office/spreadsheetml/2009/9/main" objectType="CheckBox" checked="Checked" autoLine="false" print="true" lockText="1" noThreeD="1"/>
</file>

<file path=xl/ctrlProps/ctrlProps17.xml><?xml version="1.0" encoding="utf-8"?>
<formControlPr xmlns="http://schemas.microsoft.com/office/spreadsheetml/2009/9/main" objectType="CheckBox" autoLine="false" print="true" lockText="1" noThreeD="1"/>
</file>

<file path=xl/ctrlProps/ctrlProps18.xml><?xml version="1.0" encoding="utf-8"?>
<formControlPr xmlns="http://schemas.microsoft.com/office/spreadsheetml/2009/9/main" objectType="CheckBox" autoLine="false" print="true" lockText="1" noThreeD="1"/>
</file>

<file path=xl/ctrlProps/ctrlProps19.xml><?xml version="1.0" encoding="utf-8"?>
<formControlPr xmlns="http://schemas.microsoft.com/office/spreadsheetml/2009/9/main" objectType="CheckBox" autoLine="false" print="true" lockText="1" noThreeD="1"/>
</file>

<file path=xl/ctrlProps/ctrlProps2.xml><?xml version="1.0" encoding="utf-8"?>
<formControlPr xmlns="http://schemas.microsoft.com/office/spreadsheetml/2009/9/main" objectType="CheckBox" autoLine="false" print="true" lockText="1" noThreeD="1"/>
</file>

<file path=xl/ctrlProps/ctrlProps20.xml><?xml version="1.0" encoding="utf-8"?>
<formControlPr xmlns="http://schemas.microsoft.com/office/spreadsheetml/2009/9/main" objectType="CheckBox" autoLine="false" print="true" lockText="1" noThreeD="1"/>
</file>

<file path=xl/ctrlProps/ctrlProps21.xml><?xml version="1.0" encoding="utf-8"?>
<formControlPr xmlns="http://schemas.microsoft.com/office/spreadsheetml/2009/9/main" objectType="CheckBox" autoLine="false" print="true" lockText="1" noThreeD="1"/>
</file>

<file path=xl/ctrlProps/ctrlProps22.xml><?xml version="1.0" encoding="utf-8"?>
<formControlPr xmlns="http://schemas.microsoft.com/office/spreadsheetml/2009/9/main" objectType="CheckBox" autoLine="false" print="true" lockText="1" noThreeD="1"/>
</file>

<file path=xl/ctrlProps/ctrlProps23.xml><?xml version="1.0" encoding="utf-8"?>
<formControlPr xmlns="http://schemas.microsoft.com/office/spreadsheetml/2009/9/main" objectType="CheckBox" autoLine="false" print="true" lockText="1" noThreeD="1"/>
</file>

<file path=xl/ctrlProps/ctrlProps24.xml><?xml version="1.0" encoding="utf-8"?>
<formControlPr xmlns="http://schemas.microsoft.com/office/spreadsheetml/2009/9/main" objectType="CheckBox" autoLine="false" print="true" lockText="1" noThreeD="1"/>
</file>

<file path=xl/ctrlProps/ctrlProps25.xml><?xml version="1.0" encoding="utf-8"?>
<formControlPr xmlns="http://schemas.microsoft.com/office/spreadsheetml/2009/9/main" objectType="CheckBox" autoLine="false" print="true" lockText="1" noThreeD="1"/>
</file>

<file path=xl/ctrlProps/ctrlProps26.xml><?xml version="1.0" encoding="utf-8"?>
<formControlPr xmlns="http://schemas.microsoft.com/office/spreadsheetml/2009/9/main" objectType="CheckBox" checked="Checked" autoLine="false" print="true" lockText="1" noThreeD="1"/>
</file>

<file path=xl/ctrlProps/ctrlProps27.xml><?xml version="1.0" encoding="utf-8"?>
<formControlPr xmlns="http://schemas.microsoft.com/office/spreadsheetml/2009/9/main" objectType="CheckBox" checked="Checked" autoLine="false" print="true" lockText="1" noThreeD="1"/>
</file>

<file path=xl/ctrlProps/ctrlProps28.xml><?xml version="1.0" encoding="utf-8"?>
<formControlPr xmlns="http://schemas.microsoft.com/office/spreadsheetml/2009/9/main" objectType="CheckBox" checked="Checked" autoLine="false" print="true" lockText="1" noThreeD="1"/>
</file>

<file path=xl/ctrlProps/ctrlProps29.xml><?xml version="1.0" encoding="utf-8"?>
<formControlPr xmlns="http://schemas.microsoft.com/office/spreadsheetml/2009/9/main" objectType="CheckBox" checked="Checked" autoLine="false" print="true" lockText="1" noThreeD="1"/>
</file>

<file path=xl/ctrlProps/ctrlProps3.xml><?xml version="1.0" encoding="utf-8"?>
<formControlPr xmlns="http://schemas.microsoft.com/office/spreadsheetml/2009/9/main" objectType="CheckBox" autoLine="false" print="true" lockText="1" noThreeD="1"/>
</file>

<file path=xl/ctrlProps/ctrlProps30.xml><?xml version="1.0" encoding="utf-8"?>
<formControlPr xmlns="http://schemas.microsoft.com/office/spreadsheetml/2009/9/main" objectType="CheckBox" checked="Checked" autoLine="false" print="true" lockText="1" noThreeD="1"/>
</file>

<file path=xl/ctrlProps/ctrlProps31.xml><?xml version="1.0" encoding="utf-8"?>
<formControlPr xmlns="http://schemas.microsoft.com/office/spreadsheetml/2009/9/main" objectType="CheckBox" checked="Checked" autoLine="false" print="true" lockText="1" noThreeD="1"/>
</file>

<file path=xl/ctrlProps/ctrlProps33.xml><?xml version="1.0" encoding="utf-8"?>
<formControlPr xmlns="http://schemas.microsoft.com/office/spreadsheetml/2009/9/main" objectType="CheckBox" checked="Checked" autoLine="false" print="true" lockText="1" noThreeD="1"/>
</file>

<file path=xl/ctrlProps/ctrlProps34.xml><?xml version="1.0" encoding="utf-8"?>
<formControlPr xmlns="http://schemas.microsoft.com/office/spreadsheetml/2009/9/main" objectType="CheckBox" autoLine="false" print="true" lockText="1" noThreeD="1"/>
</file>

<file path=xl/ctrlProps/ctrlProps35.xml><?xml version="1.0" encoding="utf-8"?>
<formControlPr xmlns="http://schemas.microsoft.com/office/spreadsheetml/2009/9/main" objectType="CheckBox" checked="Checked" autoLine="false" print="true" lockText="1" noThreeD="1"/>
</file>

<file path=xl/ctrlProps/ctrlProps36.xml><?xml version="1.0" encoding="utf-8"?>
<formControlPr xmlns="http://schemas.microsoft.com/office/spreadsheetml/2009/9/main" objectType="CheckBox" autoLine="false" print="true" lockText="1" noThreeD="1"/>
</file>

<file path=xl/ctrlProps/ctrlProps37.xml><?xml version="1.0" encoding="utf-8"?>
<formControlPr xmlns="http://schemas.microsoft.com/office/spreadsheetml/2009/9/main" objectType="CheckBox" autoLine="false" print="true" lockText="1" noThreeD="1"/>
</file>

<file path=xl/ctrlProps/ctrlProps39.xml><?xml version="1.0" encoding="utf-8"?>
<formControlPr xmlns="http://schemas.microsoft.com/office/spreadsheetml/2009/9/main" objectType="CheckBox" autoLine="false" print="true" lockText="1" noThreeD="1"/>
</file>

<file path=xl/ctrlProps/ctrlProps4.xml><?xml version="1.0" encoding="utf-8"?>
<formControlPr xmlns="http://schemas.microsoft.com/office/spreadsheetml/2009/9/main" objectType="CheckBox" autoLine="false" print="true" lockText="1" noThreeD="1"/>
</file>

<file path=xl/ctrlProps/ctrlProps40.xml><?xml version="1.0" encoding="utf-8"?>
<formControlPr xmlns="http://schemas.microsoft.com/office/spreadsheetml/2009/9/main" objectType="CheckBox" autoLine="false" print="true" lockText="1" noThreeD="1"/>
</file>

<file path=xl/ctrlProps/ctrlProps41.xml><?xml version="1.0" encoding="utf-8"?>
<formControlPr xmlns="http://schemas.microsoft.com/office/spreadsheetml/2009/9/main" objectType="CheckBox" autoLine="false" print="true" lockText="1" noThreeD="1"/>
</file>

<file path=xl/ctrlProps/ctrlProps42.xml><?xml version="1.0" encoding="utf-8"?>
<formControlPr xmlns="http://schemas.microsoft.com/office/spreadsheetml/2009/9/main" objectType="CheckBox" autoLine="false" print="true" lockText="1" noThreeD="1"/>
</file>

<file path=xl/ctrlProps/ctrlProps44.xml><?xml version="1.0" encoding="utf-8"?>
<formControlPr xmlns="http://schemas.microsoft.com/office/spreadsheetml/2009/9/main" objectType="CheckBox" autoLine="false" print="true" lockText="1" noThreeD="1"/>
</file>

<file path=xl/ctrlProps/ctrlProps45.xml><?xml version="1.0" encoding="utf-8"?>
<formControlPr xmlns="http://schemas.microsoft.com/office/spreadsheetml/2009/9/main" objectType="CheckBox" autoLine="false" print="true" lockText="1" noThreeD="1"/>
</file>

<file path=xl/ctrlProps/ctrlProps46.xml><?xml version="1.0" encoding="utf-8"?>
<formControlPr xmlns="http://schemas.microsoft.com/office/spreadsheetml/2009/9/main" objectType="CheckBox" autoLine="false" print="true" lockText="1" noThreeD="1"/>
</file>

<file path=xl/ctrlProps/ctrlProps47.xml><?xml version="1.0" encoding="utf-8"?>
<formControlPr xmlns="http://schemas.microsoft.com/office/spreadsheetml/2009/9/main" objectType="CheckBox" autoLine="false" print="true" lockText="1" noThreeD="1"/>
</file>

<file path=xl/ctrlProps/ctrlProps49.xml><?xml version="1.0" encoding="utf-8"?>
<formControlPr xmlns="http://schemas.microsoft.com/office/spreadsheetml/2009/9/main" objectType="CheckBox" checked="Checked" autoLine="false" print="true" lockText="1" noThreeD="1"/>
</file>

<file path=xl/ctrlProps/ctrlProps5.xml><?xml version="1.0" encoding="utf-8"?>
<formControlPr xmlns="http://schemas.microsoft.com/office/spreadsheetml/2009/9/main" objectType="CheckBox" autoLine="false" print="true" lockText="1" noThreeD="1"/>
</file>

<file path=xl/ctrlProps/ctrlProps50.xml><?xml version="1.0" encoding="utf-8"?>
<formControlPr xmlns="http://schemas.microsoft.com/office/spreadsheetml/2009/9/main" objectType="CheckBox" autoLine="false" print="true" lockText="1" noThreeD="1"/>
</file>

<file path=xl/ctrlProps/ctrlProps51.xml><?xml version="1.0" encoding="utf-8"?>
<formControlPr xmlns="http://schemas.microsoft.com/office/spreadsheetml/2009/9/main" objectType="CheckBox" checked="Checked" autoLine="false" print="true" lockText="1" noThreeD="1"/>
</file>

<file path=xl/ctrlProps/ctrlProps52.xml><?xml version="1.0" encoding="utf-8"?>
<formControlPr xmlns="http://schemas.microsoft.com/office/spreadsheetml/2009/9/main" objectType="CheckBox" autoLine="false" print="true" lockText="1" noThreeD="1"/>
</file>

<file path=xl/ctrlProps/ctrlProps53.xml><?xml version="1.0" encoding="utf-8"?>
<formControlPr xmlns="http://schemas.microsoft.com/office/spreadsheetml/2009/9/main" objectType="CheckBox" autoLine="false" print="true" lockText="1" noThreeD="1"/>
</file>

<file path=xl/ctrlProps/ctrlProps54.xml><?xml version="1.0" encoding="utf-8"?>
<formControlPr xmlns="http://schemas.microsoft.com/office/spreadsheetml/2009/9/main" objectType="CheckBox" autoLine="false" print="true" lockText="1" noThreeD="1"/>
</file>

<file path=xl/ctrlProps/ctrlProps55.xml><?xml version="1.0" encoding="utf-8"?>
<formControlPr xmlns="http://schemas.microsoft.com/office/spreadsheetml/2009/9/main" objectType="CheckBox" autoLine="false" print="true" lockText="1" noThreeD="1"/>
</file>

<file path=xl/ctrlProps/ctrlProps56.xml><?xml version="1.0" encoding="utf-8"?>
<formControlPr xmlns="http://schemas.microsoft.com/office/spreadsheetml/2009/9/main" objectType="CheckBox" autoLine="false" print="true" lockText="1" noThreeD="1"/>
</file>

<file path=xl/ctrlProps/ctrlProps57.xml><?xml version="1.0" encoding="utf-8"?>
<formControlPr xmlns="http://schemas.microsoft.com/office/spreadsheetml/2009/9/main" objectType="CheckBox" autoLine="false" print="true" lockText="1" noThreeD="1"/>
</file>

<file path=xl/ctrlProps/ctrlProps58.xml><?xml version="1.0" encoding="utf-8"?>
<formControlPr xmlns="http://schemas.microsoft.com/office/spreadsheetml/2009/9/main" objectType="CheckBox" checked="Checked" autoLine="false" print="true" lockText="1" noThreeD="1"/>
</file>

<file path=xl/ctrlProps/ctrlProps59.xml><?xml version="1.0" encoding="utf-8"?>
<formControlPr xmlns="http://schemas.microsoft.com/office/spreadsheetml/2009/9/main" objectType="CheckBox" autoLine="false" print="true" lockText="1" noThreeD="1"/>
</file>

<file path=xl/ctrlProps/ctrlProps60.xml><?xml version="1.0" encoding="utf-8"?>
<formControlPr xmlns="http://schemas.microsoft.com/office/spreadsheetml/2009/9/main" objectType="CheckBox" checked="Checked" autoLine="false" print="true" lockText="1" noThreeD="1"/>
</file>

<file path=xl/ctrlProps/ctrlProps61.xml><?xml version="1.0" encoding="utf-8"?>
<formControlPr xmlns="http://schemas.microsoft.com/office/spreadsheetml/2009/9/main" objectType="CheckBox" autoLine="false" print="true" lockText="1" noThreeD="1"/>
</file>

<file path=xl/ctrlProps/ctrlProps62.xml><?xml version="1.0" encoding="utf-8"?>
<formControlPr xmlns="http://schemas.microsoft.com/office/spreadsheetml/2009/9/main" objectType="CheckBox" autoLine="false" print="true" lockText="1" noThreeD="1"/>
</file>

<file path=xl/ctrlProps/ctrlProps63.xml><?xml version="1.0" encoding="utf-8"?>
<formControlPr xmlns="http://schemas.microsoft.com/office/spreadsheetml/2009/9/main" objectType="CheckBox" autoLine="false" print="true" lockText="1" noThreeD="1"/>
</file>

<file path=xl/ctrlProps/ctrlProps64.xml><?xml version="1.0" encoding="utf-8"?>
<formControlPr xmlns="http://schemas.microsoft.com/office/spreadsheetml/2009/9/main" objectType="CheckBox" autoLine="false" print="true" lockText="1" noThreeD="1"/>
</file>

<file path=xl/ctrlProps/ctrlProps65.xml><?xml version="1.0" encoding="utf-8"?>
<formControlPr xmlns="http://schemas.microsoft.com/office/spreadsheetml/2009/9/main" objectType="CheckBox" autoLine="false" print="true" lockText="1" noThreeD="1"/>
</file>

<file path=xl/ctrlProps/ctrlProps66.xml><?xml version="1.0" encoding="utf-8"?>
<formControlPr xmlns="http://schemas.microsoft.com/office/spreadsheetml/2009/9/main" objectType="CheckBox" autoLine="false" print="true" lockText="1" noThreeD="1"/>
</file>

<file path=xl/ctrlProps/ctrlProps67.xml><?xml version="1.0" encoding="utf-8"?>
<formControlPr xmlns="http://schemas.microsoft.com/office/spreadsheetml/2009/9/main" objectType="CheckBox" checked="Checked" autoLine="false" print="true" lockText="1" noThreeD="1"/>
</file>

<file path=xl/ctrlProps/ctrlProps68.xml><?xml version="1.0" encoding="utf-8"?>
<formControlPr xmlns="http://schemas.microsoft.com/office/spreadsheetml/2009/9/main" objectType="CheckBox" checked="Checked" autoLine="false" print="true" lockText="1" noThreeD="1"/>
</file>

<file path=xl/ctrlProps/ctrlProps69.xml><?xml version="1.0" encoding="utf-8"?>
<formControlPr xmlns="http://schemas.microsoft.com/office/spreadsheetml/2009/9/main" objectType="CheckBox" checked="Checked" autoLine="false" print="true" lockText="1" noThreeD="1"/>
</file>

<file path=xl/ctrlProps/ctrlProps7.xml><?xml version="1.0" encoding="utf-8"?>
<formControlPr xmlns="http://schemas.microsoft.com/office/spreadsheetml/2009/9/main" objectType="CheckBox" autoLine="false" print="true" lockText="1" noThreeD="1"/>
</file>

<file path=xl/ctrlProps/ctrlProps70.xml><?xml version="1.0" encoding="utf-8"?>
<formControlPr xmlns="http://schemas.microsoft.com/office/spreadsheetml/2009/9/main" objectType="CheckBox" checked="Checked" autoLine="false" print="true" lockText="1" noThreeD="1"/>
</file>

<file path=xl/ctrlProps/ctrlProps71.xml><?xml version="1.0" encoding="utf-8"?>
<formControlPr xmlns="http://schemas.microsoft.com/office/spreadsheetml/2009/9/main" objectType="CheckBox" autoLine="false" print="true" lockText="1" noThreeD="1"/>
</file>

<file path=xl/ctrlProps/ctrlProps72.xml><?xml version="1.0" encoding="utf-8"?>
<formControlPr xmlns="http://schemas.microsoft.com/office/spreadsheetml/2009/9/main" objectType="CheckBox" checked="Checked" autoLine="false" print="true" lockText="1" noThreeD="1"/>
</file>

<file path=xl/ctrlProps/ctrlProps73.xml><?xml version="1.0" encoding="utf-8"?>
<formControlPr xmlns="http://schemas.microsoft.com/office/spreadsheetml/2009/9/main" objectType="CheckBox" checked="Checked" autoLine="false" print="true" lockText="1" noThreeD="1"/>
</file>

<file path=xl/ctrlProps/ctrlProps74.xml><?xml version="1.0" encoding="utf-8"?>
<formControlPr xmlns="http://schemas.microsoft.com/office/spreadsheetml/2009/9/main" objectType="CheckBox" checked="Checked" autoLine="false" print="true" lockText="1" noThreeD="1"/>
</file>

<file path=xl/ctrlProps/ctrlProps75.xml><?xml version="1.0" encoding="utf-8"?>
<formControlPr xmlns="http://schemas.microsoft.com/office/spreadsheetml/2009/9/main" objectType="CheckBox" checked="Checked" autoLine="false" print="true" lockText="1" noThreeD="1"/>
</file>

<file path=xl/ctrlProps/ctrlProps76.xml><?xml version="1.0" encoding="utf-8"?>
<formControlPr xmlns="http://schemas.microsoft.com/office/spreadsheetml/2009/9/main" objectType="CheckBox" autoLine="false" print="true" lockText="1" noThreeD="1"/>
</file>

<file path=xl/ctrlProps/ctrlProps77.xml><?xml version="1.0" encoding="utf-8"?>
<formControlPr xmlns="http://schemas.microsoft.com/office/spreadsheetml/2009/9/main" objectType="CheckBox" checked="Checked" autoLine="false" print="true" lockText="1" noThreeD="1"/>
</file>

<file path=xl/ctrlProps/ctrlProps78.xml><?xml version="1.0" encoding="utf-8"?>
<formControlPr xmlns="http://schemas.microsoft.com/office/spreadsheetml/2009/9/main" objectType="CheckBox" autoLine="false" print="true" lockText="1" noThreeD="1"/>
</file>

<file path=xl/ctrlProps/ctrlProps79.xml><?xml version="1.0" encoding="utf-8"?>
<formControlPr xmlns="http://schemas.microsoft.com/office/spreadsheetml/2009/9/main" objectType="CheckBox" autoLine="false" print="true" lockText="1" noThreeD="1"/>
</file>

<file path=xl/ctrlProps/ctrlProps8.xml><?xml version="1.0" encoding="utf-8"?>
<formControlPr xmlns="http://schemas.microsoft.com/office/spreadsheetml/2009/9/main" objectType="CheckBox" autoLine="false" print="true" lockText="1" noThreeD="1"/>
</file>

<file path=xl/ctrlProps/ctrlProps80.xml><?xml version="1.0" encoding="utf-8"?>
<formControlPr xmlns="http://schemas.microsoft.com/office/spreadsheetml/2009/9/main" objectType="CheckBox" autoLine="false" print="true" lockText="1" noThreeD="1"/>
</file>

<file path=xl/ctrlProps/ctrlProps81.xml><?xml version="1.0" encoding="utf-8"?>
<formControlPr xmlns="http://schemas.microsoft.com/office/spreadsheetml/2009/9/main" objectType="CheckBox" autoLine="false" print="true" lockText="1" noThreeD="1"/>
</file>

<file path=xl/ctrlProps/ctrlProps82.xml><?xml version="1.0" encoding="utf-8"?>
<formControlPr xmlns="http://schemas.microsoft.com/office/spreadsheetml/2009/9/main" objectType="CheckBox" autoLine="false" print="true" lockText="1" noThreeD="1"/>
</file>

<file path=xl/ctrlProps/ctrlProps83.xml><?xml version="1.0" encoding="utf-8"?>
<formControlPr xmlns="http://schemas.microsoft.com/office/spreadsheetml/2009/9/main" objectType="CheckBox" autoLine="false" print="true" lockText="1" noThreeD="1"/>
</file>

<file path=xl/ctrlProps/ctrlProps84.xml><?xml version="1.0" encoding="utf-8"?>
<formControlPr xmlns="http://schemas.microsoft.com/office/spreadsheetml/2009/9/main" objectType="CheckBox" autoLine="false" print="true" lockText="1" noThreeD="1"/>
</file>

<file path=xl/ctrlProps/ctrlProps85.xml><?xml version="1.0" encoding="utf-8"?>
<formControlPr xmlns="http://schemas.microsoft.com/office/spreadsheetml/2009/9/main" objectType="CheckBox" autoLine="false" print="true" lockText="1" noThreeD="1"/>
</file>

<file path=xl/ctrlProps/ctrlProps86.xml><?xml version="1.0" encoding="utf-8"?>
<formControlPr xmlns="http://schemas.microsoft.com/office/spreadsheetml/2009/9/main" objectType="CheckBox" autoLine="false" print="true" lockText="1" noThreeD="1"/>
</file>

<file path=xl/ctrlProps/ctrlProps87.xml><?xml version="1.0" encoding="utf-8"?>
<formControlPr xmlns="http://schemas.microsoft.com/office/spreadsheetml/2009/9/main" objectType="CheckBox" autoLine="false" print="true" lockText="1" noThreeD="1"/>
</file>

<file path=xl/ctrlProps/ctrlProps88.xml><?xml version="1.0" encoding="utf-8"?>
<formControlPr xmlns="http://schemas.microsoft.com/office/spreadsheetml/2009/9/main" objectType="CheckBox" autoLine="false" print="true" lockText="1" noThreeD="1"/>
</file>

<file path=xl/ctrlProps/ctrlProps89.xml><?xml version="1.0" encoding="utf-8"?>
<formControlPr xmlns="http://schemas.microsoft.com/office/spreadsheetml/2009/9/main" objectType="CheckBox" autoLine="false" print="true" lockText="1" noThreeD="1"/>
</file>

<file path=xl/ctrlProps/ctrlProps9.xml><?xml version="1.0" encoding="utf-8"?>
<formControlPr xmlns="http://schemas.microsoft.com/office/spreadsheetml/2009/9/main" objectType="CheckBox" autoLine="false" print="true" lockText="1" noThreeD="1"/>
</file>

<file path=xl/ctrlProps/ctrlProps90.xml><?xml version="1.0" encoding="utf-8"?>
<formControlPr xmlns="http://schemas.microsoft.com/office/spreadsheetml/2009/9/main" objectType="CheckBox" autoLine="false" print="true" lockText="1" noThreeD="1"/>
</file>

<file path=xl/ctrlProps/ctrlProps92.xml><?xml version="1.0" encoding="utf-8"?>
<formControlPr xmlns="http://schemas.microsoft.com/office/spreadsheetml/2009/9/main" objectType="CheckBox" autoLine="false" print="true" lockText="1" noThreeD="1"/>
</file>

<file path=xl/ctrlProps/ctrlProps93.xml><?xml version="1.0" encoding="utf-8"?>
<formControlPr xmlns="http://schemas.microsoft.com/office/spreadsheetml/2009/9/main" objectType="CheckBox" autoLine="false" print="true" lockText="1" noThreeD="1"/>
</file>

<file path=xl/ctrlProps/ctrlProps94.xml><?xml version="1.0" encoding="utf-8"?>
<formControlPr xmlns="http://schemas.microsoft.com/office/spreadsheetml/2009/9/main" objectType="CheckBox" autoLine="false" print="true" lockText="1" noThreeD="1"/>
</file>

<file path=xl/ctrlProps/ctrlProps95.xml><?xml version="1.0" encoding="utf-8"?>
<formControlPr xmlns="http://schemas.microsoft.com/office/spreadsheetml/2009/9/main" objectType="CheckBox" autoLine="false" print="true" lockText="1" noThreeD="1"/>
</file>

<file path=xl/ctrlProps/ctrlProps96.xml><?xml version="1.0" encoding="utf-8"?>
<formControlPr xmlns="http://schemas.microsoft.com/office/spreadsheetml/2009/9/main" objectType="CheckBox" autoLine="false" print="true" lockText="1" noThreeD="1"/>
</file>

<file path=xl/ctrlProps/ctrlProps97.xml><?xml version="1.0" encoding="utf-8"?>
<formControlPr xmlns="http://schemas.microsoft.com/office/spreadsheetml/2009/9/main" objectType="CheckBox" autoLine="false" print="true" lockText="1" noThreeD="1"/>
</file>

<file path=xl/ctrlProps/ctrlProps99.xml><?xml version="1.0" encoding="utf-8"?>
<formControlPr xmlns="http://schemas.microsoft.com/office/spreadsheetml/2009/9/main" objectType="CheckBox" autoLine="false" print="true" lockText="1" noThreeD="1"/>
</file>

<file path=xl/drawings/_rels/drawing1.xml.rels><?xml version="1.0" encoding="UTF-8"?>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3.jpeg"/>
</Relationships>
</file>

<file path=xl/drawings/_rels/drawing122.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chart" Target="../charts/chart7.xml"/><Relationship Id="rId8" Type="http://schemas.openxmlformats.org/officeDocument/2006/relationships/chart" Target="../charts/chart8.xml"/><Relationship Id="rId9" Type="http://schemas.openxmlformats.org/officeDocument/2006/relationships/chart" Target="../charts/chart9.xml"/><Relationship Id="rId10" Type="http://schemas.openxmlformats.org/officeDocument/2006/relationships/chart" Target="../charts/chart10.xml"/><Relationship Id="rId11" Type="http://schemas.openxmlformats.org/officeDocument/2006/relationships/chart" Target="../charts/chart11.xml"/><Relationship Id="rId12" Type="http://schemas.openxmlformats.org/officeDocument/2006/relationships/chart" Target="../charts/chart12.xml"/><Relationship Id="rId13" Type="http://schemas.openxmlformats.org/officeDocument/2006/relationships/chart" Target="../charts/chart13.xml"/><Relationship Id="rId14" Type="http://schemas.openxmlformats.org/officeDocument/2006/relationships/chart" Target="../charts/chart14.xml"/><Relationship Id="rId15" Type="http://schemas.openxmlformats.org/officeDocument/2006/relationships/chart" Target="../charts/chart15.xml"/><Relationship Id="rId16" Type="http://schemas.openxmlformats.org/officeDocument/2006/relationships/chart" Target="../charts/chart16.xml"/><Relationship Id="rId17" Type="http://schemas.openxmlformats.org/officeDocument/2006/relationships/chart" Target="../charts/chart17.xml"/><Relationship Id="rId18" Type="http://schemas.openxmlformats.org/officeDocument/2006/relationships/chart" Target="../charts/chart18.xml"/><Relationship Id="rId19" Type="http://schemas.openxmlformats.org/officeDocument/2006/relationships/chart" Target="../charts/chart19.xml"/><Relationship Id="rId20" Type="http://schemas.openxmlformats.org/officeDocument/2006/relationships/chart" Target="../charts/chart20.xml"/><Relationship Id="rId21" Type="http://schemas.openxmlformats.org/officeDocument/2006/relationships/chart" Target="../charts/chart21.xml"/>
</Relationships>
</file>

<file path=xl/drawings/_rels/drawing123.xml.rels><?xml version="1.0" encoding="UTF-8"?>
<Relationships xmlns="http://schemas.openxmlformats.org/package/2006/relationships"><Relationship Id="rId1" Type="http://schemas.openxmlformats.org/officeDocument/2006/relationships/chart" Target="../charts/chart22.xml"/><Relationship Id="rId2" Type="http://schemas.openxmlformats.org/officeDocument/2006/relationships/chart" Target="../charts/chart23.xml"/><Relationship Id="rId3" Type="http://schemas.openxmlformats.org/officeDocument/2006/relationships/chart" Target="../charts/chart24.xml"/>
</Relationships>
</file>

<file path=xl/drawings/_rels/drawing124.xml.rels><?xml version="1.0" encoding="UTF-8"?>
<Relationships xmlns="http://schemas.openxmlformats.org/package/2006/relationships"><Relationship Id="rId1" Type="http://schemas.openxmlformats.org/officeDocument/2006/relationships/chart" Target="../charts/chart25.xml"/><Relationship Id="rId2" Type="http://schemas.openxmlformats.org/officeDocument/2006/relationships/chart" Target="../charts/chart26.xml"/><Relationship Id="rId3" Type="http://schemas.openxmlformats.org/officeDocument/2006/relationships/chart" Target="../charts/chart27.xml"/><Relationship Id="rId4" Type="http://schemas.openxmlformats.org/officeDocument/2006/relationships/chart" Target="../charts/chart28.xml"/><Relationship Id="rId5" Type="http://schemas.openxmlformats.org/officeDocument/2006/relationships/chart" Target="../charts/chart29.xml"/><Relationship Id="rId6" Type="http://schemas.openxmlformats.org/officeDocument/2006/relationships/chart" Target="../charts/chart30.xml"/><Relationship Id="rId7" Type="http://schemas.openxmlformats.org/officeDocument/2006/relationships/chart" Target="../charts/chart31.xml"/><Relationship Id="rId8" Type="http://schemas.openxmlformats.org/officeDocument/2006/relationships/chart" Target="../charts/chart32.xml"/><Relationship Id="rId9" Type="http://schemas.openxmlformats.org/officeDocument/2006/relationships/chart" Target="../charts/chart33.xml"/><Relationship Id="rId10" Type="http://schemas.openxmlformats.org/officeDocument/2006/relationships/chart" Target="../charts/chart34.xml"/><Relationship Id="rId11" Type="http://schemas.openxmlformats.org/officeDocument/2006/relationships/chart" Target="../charts/chart35.xml"/>
</Relationships>
</file>

<file path=xl/drawings/_rels/drawing125.xml.rels><?xml version="1.0" encoding="UTF-8"?>
<Relationships xmlns="http://schemas.openxmlformats.org/package/2006/relationships"><Relationship Id="rId1" Type="http://schemas.openxmlformats.org/officeDocument/2006/relationships/chart" Target="../charts/chart36.xml"/><Relationship Id="rId2" Type="http://schemas.openxmlformats.org/officeDocument/2006/relationships/hyperlink" Target="#&apos;Risks &amp; vulnerabilities&apos;!A1"/><Relationship Id="rId3" Type="http://schemas.openxmlformats.org/officeDocument/2006/relationships/hyperlink" Target="#&apos;Adaptation Indicators&apos;.A1"/><Relationship Id="rId4" Type="http://schemas.openxmlformats.org/officeDocument/2006/relationships/hyperlink" Target="#&apos;Adaptation Actions&apos;.A1"/><Relationship Id="rId5" Type="http://schemas.openxmlformats.org/officeDocument/2006/relationships/hyperlink" Target="#&apos;Adaptation Actions&apos;.A1"/><Relationship Id="rId6" Type="http://schemas.openxmlformats.org/officeDocument/2006/relationships/hyperlink" Target="#Strategy!A1"/>
</Relationships>
</file>

<file path=xl/drawings/_rels/drawing126.xml.rels><?xml version="1.0" encoding="UTF-8"?>
<Relationships xmlns="http://schemas.openxmlformats.org/package/2006/relationships"><Relationship Id="rId1" Type="http://schemas.openxmlformats.org/officeDocument/2006/relationships/image" Target="../media/image33.png"/>
</Relationships>
</file>

<file path=xl/drawings/_rels/drawing32.xml.rels><?xml version="1.0" encoding="UTF-8"?>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 Id="rId3" Type="http://schemas.openxmlformats.org/officeDocument/2006/relationships/image" Target="../media/image6.png"/><Relationship Id="rId4" Type="http://schemas.openxmlformats.org/officeDocument/2006/relationships/image" Target="../media/image7.png"/><Relationship Id="rId5" Type="http://schemas.openxmlformats.org/officeDocument/2006/relationships/image" Target="../media/image8.png"/>
</Relationships>
</file>

<file path=xl/drawings/_rels/drawing38.xml.rels><?xml version="1.0" encoding="UTF-8"?>
<Relationships xmlns="http://schemas.openxmlformats.org/package/2006/relationships"><Relationship Id="rId1" Type="http://schemas.openxmlformats.org/officeDocument/2006/relationships/image" Target="../media/image9.png"/><Relationship Id="rId2" Type="http://schemas.openxmlformats.org/officeDocument/2006/relationships/image" Target="../media/image10.png"/><Relationship Id="rId3" Type="http://schemas.openxmlformats.org/officeDocument/2006/relationships/image" Target="../media/image11.png"/><Relationship Id="rId4" Type="http://schemas.openxmlformats.org/officeDocument/2006/relationships/image" Target="../media/image12.png"/><Relationship Id="rId5" Type="http://schemas.openxmlformats.org/officeDocument/2006/relationships/image" Target="../media/image13.png"/><Relationship Id="rId6" Type="http://schemas.openxmlformats.org/officeDocument/2006/relationships/image" Target="../media/image14.png"/><Relationship Id="rId7" Type="http://schemas.openxmlformats.org/officeDocument/2006/relationships/image" Target="../media/image15.png"/><Relationship Id="rId8" Type="http://schemas.openxmlformats.org/officeDocument/2006/relationships/image" Target="../media/image16.png"/><Relationship Id="rId9" Type="http://schemas.openxmlformats.org/officeDocument/2006/relationships/image" Target="../media/image17.png"/><Relationship Id="rId10" Type="http://schemas.openxmlformats.org/officeDocument/2006/relationships/image" Target="../media/image18.png"/><Relationship Id="rId11" Type="http://schemas.openxmlformats.org/officeDocument/2006/relationships/image" Target="../media/image19.png"/><Relationship Id="rId12" Type="http://schemas.openxmlformats.org/officeDocument/2006/relationships/image" Target="../media/image20.png"/>
</Relationships>
</file>

<file path=xl/drawings/_rels/drawing43.xml.rels><?xml version="1.0" encoding="UTF-8"?>
<Relationships xmlns="http://schemas.openxmlformats.org/package/2006/relationships"><Relationship Id="rId1" Type="http://schemas.openxmlformats.org/officeDocument/2006/relationships/image" Target="../media/image21.png"/><Relationship Id="rId2" Type="http://schemas.openxmlformats.org/officeDocument/2006/relationships/image" Target="../media/image22.png"/><Relationship Id="rId3" Type="http://schemas.openxmlformats.org/officeDocument/2006/relationships/image" Target="../media/image23.png"/><Relationship Id="rId4" Type="http://schemas.openxmlformats.org/officeDocument/2006/relationships/image" Target="../media/image24.png"/><Relationship Id="rId5" Type="http://schemas.openxmlformats.org/officeDocument/2006/relationships/image" Target="../media/image25.png"/><Relationship Id="rId6" Type="http://schemas.openxmlformats.org/officeDocument/2006/relationships/image" Target="../media/image26.png"/><Relationship Id="rId7" Type="http://schemas.openxmlformats.org/officeDocument/2006/relationships/image" Target="../media/image27.png"/><Relationship Id="rId8" Type="http://schemas.openxmlformats.org/officeDocument/2006/relationships/image" Target="../media/image28.png"/><Relationship Id="rId9" Type="http://schemas.openxmlformats.org/officeDocument/2006/relationships/image" Target="../media/image29.png"/><Relationship Id="rId10" Type="http://schemas.openxmlformats.org/officeDocument/2006/relationships/image" Target="../media/image30.png"/><Relationship Id="rId11" Type="http://schemas.openxmlformats.org/officeDocument/2006/relationships/image" Target="../media/image31.png"/><Relationship Id="rId12" Type="http://schemas.openxmlformats.org/officeDocument/2006/relationships/image" Target="../media/image3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14</xdr:col>
      <xdr:colOff>136440</xdr:colOff>
      <xdr:row>7</xdr:row>
      <xdr:rowOff>97920</xdr:rowOff>
    </xdr:from>
    <xdr:to>
      <xdr:col>15</xdr:col>
      <xdr:colOff>729720</xdr:colOff>
      <xdr:row>21</xdr:row>
      <xdr:rowOff>47160</xdr:rowOff>
    </xdr:to>
    <xdr:pic>
      <xdr:nvPicPr>
        <xdr:cNvPr id="0" name="Picture 15" descr=""/>
        <xdr:cNvPicPr/>
      </xdr:nvPicPr>
      <xdr:blipFill>
        <a:blip r:embed="rId1"/>
        <a:stretch/>
      </xdr:blipFill>
      <xdr:spPr>
        <a:xfrm>
          <a:off x="10624680" y="1313280"/>
          <a:ext cx="1367280" cy="2379960"/>
        </a:xfrm>
        <a:prstGeom prst="rect">
          <a:avLst/>
        </a:prstGeom>
        <a:ln>
          <a:noFill/>
        </a:ln>
      </xdr:spPr>
    </xdr:pic>
    <xdr:clientData/>
  </xdr:twoCellAnchor>
  <xdr:twoCellAnchor editAs="absolute">
    <xdr:from>
      <xdr:col>0</xdr:col>
      <xdr:colOff>3240</xdr:colOff>
      <xdr:row>0</xdr:row>
      <xdr:rowOff>0</xdr:rowOff>
    </xdr:from>
    <xdr:to>
      <xdr:col>1</xdr:col>
      <xdr:colOff>153720</xdr:colOff>
      <xdr:row>0</xdr:row>
      <xdr:rowOff>468360</xdr:rowOff>
    </xdr:to>
    <xdr:sp>
      <xdr:nvSpPr>
        <xdr:cNvPr id="1" name="CustomShape 1"/>
        <xdr:cNvSpPr/>
      </xdr:nvSpPr>
      <xdr:spPr>
        <a:xfrm>
          <a:off x="3240" y="0"/>
          <a:ext cx="353520" cy="468360"/>
        </a:xfrm>
        <a:prstGeom prst="rect">
          <a:avLst/>
        </a:prstGeom>
        <a:solidFill>
          <a:srgbClr val="ffffff"/>
        </a:solidFill>
        <a:ln w="9360">
          <a:noFill/>
        </a:ln>
      </xdr:spPr>
      <xdr:style>
        <a:lnRef idx="0"/>
        <a:fillRef idx="0"/>
        <a:effectRef idx="0"/>
        <a:fontRef idx="minor"/>
      </xdr:style>
    </xdr:sp>
    <xdr:clientData/>
  </xdr:twoCellAnchor>
  <xdr:twoCellAnchor editAs="absolute">
    <xdr:from>
      <xdr:col>0</xdr:col>
      <xdr:colOff>0</xdr:colOff>
      <xdr:row>0</xdr:row>
      <xdr:rowOff>0</xdr:rowOff>
    </xdr:from>
    <xdr:to>
      <xdr:col>3</xdr:col>
      <xdr:colOff>799920</xdr:colOff>
      <xdr:row>1</xdr:row>
      <xdr:rowOff>140760</xdr:rowOff>
    </xdr:to>
    <xdr:sp>
      <xdr:nvSpPr>
        <xdr:cNvPr id="2" name="CustomShape 1"/>
        <xdr:cNvSpPr/>
      </xdr:nvSpPr>
      <xdr:spPr>
        <a:xfrm>
          <a:off x="0" y="0"/>
          <a:ext cx="1622160" cy="750240"/>
        </a:xfrm>
        <a:prstGeom prst="round2DiagRect">
          <a:avLst>
            <a:gd name="adj1" fmla="val 16667"/>
            <a:gd name="adj2" fmla="val 0"/>
          </a:avLst>
        </a:prstGeom>
        <a:solidFill>
          <a:srgbClr val="ffffff"/>
        </a:solidFill>
        <a:ln w="9360">
          <a:noFill/>
        </a:ln>
      </xdr:spPr>
      <xdr:style>
        <a:lnRef idx="0"/>
        <a:fillRef idx="0"/>
        <a:effectRef idx="0"/>
        <a:fontRef idx="minor"/>
      </xdr:style>
    </xdr:sp>
    <xdr:clientData/>
  </xdr:twoCellAnchor>
  <xdr:twoCellAnchor editAs="absolute">
    <xdr:from>
      <xdr:col>0</xdr:col>
      <xdr:colOff>76680</xdr:colOff>
      <xdr:row>0</xdr:row>
      <xdr:rowOff>18000</xdr:rowOff>
    </xdr:from>
    <xdr:to>
      <xdr:col>3</xdr:col>
      <xdr:colOff>703800</xdr:colOff>
      <xdr:row>1</xdr:row>
      <xdr:rowOff>129600</xdr:rowOff>
    </xdr:to>
    <xdr:pic>
      <xdr:nvPicPr>
        <xdr:cNvPr id="3" name="Picture 3" descr=""/>
        <xdr:cNvPicPr/>
      </xdr:nvPicPr>
      <xdr:blipFill>
        <a:blip r:embed="rId2"/>
        <a:stretch/>
      </xdr:blipFill>
      <xdr:spPr>
        <a:xfrm>
          <a:off x="76680" y="18000"/>
          <a:ext cx="1449360" cy="721080"/>
        </a:xfrm>
        <a:prstGeom prst="rect">
          <a:avLst/>
        </a:prstGeom>
        <a:ln>
          <a:noFill/>
        </a:ln>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10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5"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1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5"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11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1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2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2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22"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122.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390600</xdr:colOff>
      <xdr:row>18</xdr:row>
      <xdr:rowOff>0</xdr:rowOff>
    </xdr:from>
    <xdr:to>
      <xdr:col>7</xdr:col>
      <xdr:colOff>618840</xdr:colOff>
      <xdr:row>31</xdr:row>
      <xdr:rowOff>123480</xdr:rowOff>
    </xdr:to>
    <xdr:graphicFrame>
      <xdr:nvGraphicFramePr>
        <xdr:cNvPr id="45" name="Chart 2"/>
        <xdr:cNvGraphicFramePr/>
      </xdr:nvGraphicFramePr>
      <xdr:xfrm>
        <a:off x="3429000" y="3186720"/>
        <a:ext cx="4272480" cy="23907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419040</xdr:colOff>
      <xdr:row>38</xdr:row>
      <xdr:rowOff>66600</xdr:rowOff>
    </xdr:from>
    <xdr:to>
      <xdr:col>7</xdr:col>
      <xdr:colOff>599760</xdr:colOff>
      <xdr:row>52</xdr:row>
      <xdr:rowOff>47160</xdr:rowOff>
    </xdr:to>
    <xdr:graphicFrame>
      <xdr:nvGraphicFramePr>
        <xdr:cNvPr id="46" name="Chart 3"/>
        <xdr:cNvGraphicFramePr/>
      </xdr:nvGraphicFramePr>
      <xdr:xfrm>
        <a:off x="3457440" y="6653880"/>
        <a:ext cx="4224960" cy="24094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104760</xdr:colOff>
      <xdr:row>18</xdr:row>
      <xdr:rowOff>360</xdr:rowOff>
    </xdr:from>
    <xdr:to>
      <xdr:col>3</xdr:col>
      <xdr:colOff>313920</xdr:colOff>
      <xdr:row>31</xdr:row>
      <xdr:rowOff>133200</xdr:rowOff>
    </xdr:to>
    <xdr:graphicFrame>
      <xdr:nvGraphicFramePr>
        <xdr:cNvPr id="47" name="Chart 4"/>
        <xdr:cNvGraphicFramePr/>
      </xdr:nvGraphicFramePr>
      <xdr:xfrm>
        <a:off x="104760" y="3187080"/>
        <a:ext cx="3247560" cy="240012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104760</xdr:colOff>
      <xdr:row>38</xdr:row>
      <xdr:rowOff>66600</xdr:rowOff>
    </xdr:from>
    <xdr:to>
      <xdr:col>3</xdr:col>
      <xdr:colOff>313920</xdr:colOff>
      <xdr:row>52</xdr:row>
      <xdr:rowOff>37800</xdr:rowOff>
    </xdr:to>
    <xdr:graphicFrame>
      <xdr:nvGraphicFramePr>
        <xdr:cNvPr id="48" name="Chart 5"/>
        <xdr:cNvGraphicFramePr/>
      </xdr:nvGraphicFramePr>
      <xdr:xfrm>
        <a:off x="104760" y="6653880"/>
        <a:ext cx="3247560" cy="240012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14</xdr:col>
      <xdr:colOff>28440</xdr:colOff>
      <xdr:row>17</xdr:row>
      <xdr:rowOff>133200</xdr:rowOff>
    </xdr:from>
    <xdr:to>
      <xdr:col>19</xdr:col>
      <xdr:colOff>494640</xdr:colOff>
      <xdr:row>31</xdr:row>
      <xdr:rowOff>94680</xdr:rowOff>
    </xdr:to>
    <xdr:graphicFrame>
      <xdr:nvGraphicFramePr>
        <xdr:cNvPr id="49" name="Chart 6"/>
        <xdr:cNvGraphicFramePr/>
      </xdr:nvGraphicFramePr>
      <xdr:xfrm>
        <a:off x="11444760" y="3158280"/>
        <a:ext cx="3561840" cy="239040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8</xdr:col>
      <xdr:colOff>390600</xdr:colOff>
      <xdr:row>17</xdr:row>
      <xdr:rowOff>133200</xdr:rowOff>
    </xdr:from>
    <xdr:to>
      <xdr:col>13</xdr:col>
      <xdr:colOff>561600</xdr:colOff>
      <xdr:row>31</xdr:row>
      <xdr:rowOff>113760</xdr:rowOff>
    </xdr:to>
    <xdr:graphicFrame>
      <xdr:nvGraphicFramePr>
        <xdr:cNvPr id="50" name="Chart 7"/>
        <xdr:cNvGraphicFramePr/>
      </xdr:nvGraphicFramePr>
      <xdr:xfrm>
        <a:off x="8092440" y="3158280"/>
        <a:ext cx="3266640" cy="24094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14</xdr:col>
      <xdr:colOff>114480</xdr:colOff>
      <xdr:row>38</xdr:row>
      <xdr:rowOff>66600</xdr:rowOff>
    </xdr:from>
    <xdr:to>
      <xdr:col>19</xdr:col>
      <xdr:colOff>580680</xdr:colOff>
      <xdr:row>52</xdr:row>
      <xdr:rowOff>28080</xdr:rowOff>
    </xdr:to>
    <xdr:graphicFrame>
      <xdr:nvGraphicFramePr>
        <xdr:cNvPr id="51" name="Chart 8"/>
        <xdr:cNvGraphicFramePr/>
      </xdr:nvGraphicFramePr>
      <xdr:xfrm>
        <a:off x="11530800" y="6653880"/>
        <a:ext cx="3561840" cy="239040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8</xdr:col>
      <xdr:colOff>447840</xdr:colOff>
      <xdr:row>38</xdr:row>
      <xdr:rowOff>47520</xdr:rowOff>
    </xdr:from>
    <xdr:to>
      <xdr:col>13</xdr:col>
      <xdr:colOff>609480</xdr:colOff>
      <xdr:row>52</xdr:row>
      <xdr:rowOff>28080</xdr:rowOff>
    </xdr:to>
    <xdr:graphicFrame>
      <xdr:nvGraphicFramePr>
        <xdr:cNvPr id="52" name="Chart 9"/>
        <xdr:cNvGraphicFramePr/>
      </xdr:nvGraphicFramePr>
      <xdr:xfrm>
        <a:off x="8149680" y="6634800"/>
        <a:ext cx="3257280" cy="240948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181080</xdr:colOff>
      <xdr:row>56</xdr:row>
      <xdr:rowOff>133200</xdr:rowOff>
    </xdr:from>
    <xdr:to>
      <xdr:col>3</xdr:col>
      <xdr:colOff>371160</xdr:colOff>
      <xdr:row>70</xdr:row>
      <xdr:rowOff>66240</xdr:rowOff>
    </xdr:to>
    <xdr:graphicFrame>
      <xdr:nvGraphicFramePr>
        <xdr:cNvPr id="53" name="Chart 13"/>
        <xdr:cNvGraphicFramePr/>
      </xdr:nvGraphicFramePr>
      <xdr:xfrm>
        <a:off x="181080" y="9797040"/>
        <a:ext cx="3228480" cy="219996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0</xdr:col>
      <xdr:colOff>114480</xdr:colOff>
      <xdr:row>110</xdr:row>
      <xdr:rowOff>9360</xdr:rowOff>
    </xdr:from>
    <xdr:to>
      <xdr:col>3</xdr:col>
      <xdr:colOff>1047600</xdr:colOff>
      <xdr:row>124</xdr:row>
      <xdr:rowOff>113760</xdr:rowOff>
    </xdr:to>
    <xdr:graphicFrame>
      <xdr:nvGraphicFramePr>
        <xdr:cNvPr id="54" name="Chart 20"/>
        <xdr:cNvGraphicFramePr/>
      </xdr:nvGraphicFramePr>
      <xdr:xfrm>
        <a:off x="114480" y="19272600"/>
        <a:ext cx="3971520" cy="237132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0</xdr:col>
      <xdr:colOff>142920</xdr:colOff>
      <xdr:row>130</xdr:row>
      <xdr:rowOff>47520</xdr:rowOff>
    </xdr:from>
    <xdr:to>
      <xdr:col>3</xdr:col>
      <xdr:colOff>1056960</xdr:colOff>
      <xdr:row>144</xdr:row>
      <xdr:rowOff>37800</xdr:rowOff>
    </xdr:to>
    <xdr:graphicFrame>
      <xdr:nvGraphicFramePr>
        <xdr:cNvPr id="55" name="Chart 21"/>
        <xdr:cNvGraphicFramePr/>
      </xdr:nvGraphicFramePr>
      <xdr:xfrm>
        <a:off x="142920" y="22549320"/>
        <a:ext cx="3952440" cy="242856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3</xdr:col>
      <xdr:colOff>1104840</xdr:colOff>
      <xdr:row>110</xdr:row>
      <xdr:rowOff>0</xdr:rowOff>
    </xdr:from>
    <xdr:to>
      <xdr:col>9</xdr:col>
      <xdr:colOff>256680</xdr:colOff>
      <xdr:row>124</xdr:row>
      <xdr:rowOff>95040</xdr:rowOff>
    </xdr:to>
    <xdr:graphicFrame>
      <xdr:nvGraphicFramePr>
        <xdr:cNvPr id="56" name="Chart 22"/>
        <xdr:cNvGraphicFramePr/>
      </xdr:nvGraphicFramePr>
      <xdr:xfrm>
        <a:off x="4143240" y="19263240"/>
        <a:ext cx="4434480" cy="236196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0</xdr:col>
      <xdr:colOff>504720</xdr:colOff>
      <xdr:row>81</xdr:row>
      <xdr:rowOff>47520</xdr:rowOff>
    </xdr:from>
    <xdr:to>
      <xdr:col>4</xdr:col>
      <xdr:colOff>66240</xdr:colOff>
      <xdr:row>93</xdr:row>
      <xdr:rowOff>123480</xdr:rowOff>
    </xdr:to>
    <xdr:graphicFrame>
      <xdr:nvGraphicFramePr>
        <xdr:cNvPr id="57" name="Chart 16"/>
        <xdr:cNvGraphicFramePr/>
      </xdr:nvGraphicFramePr>
      <xdr:xfrm>
        <a:off x="504720" y="14102280"/>
        <a:ext cx="4525200" cy="226692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4</xdr:col>
      <xdr:colOff>162000</xdr:colOff>
      <xdr:row>81</xdr:row>
      <xdr:rowOff>47520</xdr:rowOff>
    </xdr:from>
    <xdr:to>
      <xdr:col>11</xdr:col>
      <xdr:colOff>28440</xdr:colOff>
      <xdr:row>93</xdr:row>
      <xdr:rowOff>123480</xdr:rowOff>
    </xdr:to>
    <xdr:graphicFrame>
      <xdr:nvGraphicFramePr>
        <xdr:cNvPr id="58" name="Chart 19"/>
        <xdr:cNvGraphicFramePr/>
      </xdr:nvGraphicFramePr>
      <xdr:xfrm>
        <a:off x="5125680" y="14102280"/>
        <a:ext cx="4461840" cy="226692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10</xdr:col>
      <xdr:colOff>0</xdr:colOff>
      <xdr:row>110</xdr:row>
      <xdr:rowOff>9360</xdr:rowOff>
    </xdr:from>
    <xdr:to>
      <xdr:col>16</xdr:col>
      <xdr:colOff>228240</xdr:colOff>
      <xdr:row>124</xdr:row>
      <xdr:rowOff>113760</xdr:rowOff>
    </xdr:to>
    <xdr:graphicFrame>
      <xdr:nvGraphicFramePr>
        <xdr:cNvPr id="59" name="Chart 24"/>
        <xdr:cNvGraphicFramePr/>
      </xdr:nvGraphicFramePr>
      <xdr:xfrm>
        <a:off x="8939880" y="19272600"/>
        <a:ext cx="3943080" cy="23713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16</xdr:col>
      <xdr:colOff>295200</xdr:colOff>
      <xdr:row>110</xdr:row>
      <xdr:rowOff>0</xdr:rowOff>
    </xdr:from>
    <xdr:to>
      <xdr:col>23</xdr:col>
      <xdr:colOff>371160</xdr:colOff>
      <xdr:row>124</xdr:row>
      <xdr:rowOff>114120</xdr:rowOff>
    </xdr:to>
    <xdr:graphicFrame>
      <xdr:nvGraphicFramePr>
        <xdr:cNvPr id="60" name="Chart 25"/>
        <xdr:cNvGraphicFramePr/>
      </xdr:nvGraphicFramePr>
      <xdr:xfrm>
        <a:off x="12949920" y="19263240"/>
        <a:ext cx="4410000" cy="238104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24</xdr:col>
      <xdr:colOff>0</xdr:colOff>
      <xdr:row>110</xdr:row>
      <xdr:rowOff>9360</xdr:rowOff>
    </xdr:from>
    <xdr:to>
      <xdr:col>28</xdr:col>
      <xdr:colOff>266400</xdr:colOff>
      <xdr:row>124</xdr:row>
      <xdr:rowOff>113760</xdr:rowOff>
    </xdr:to>
    <xdr:graphicFrame>
      <xdr:nvGraphicFramePr>
        <xdr:cNvPr id="61" name="Chart 26"/>
        <xdr:cNvGraphicFramePr/>
      </xdr:nvGraphicFramePr>
      <xdr:xfrm>
        <a:off x="17607600" y="19272600"/>
        <a:ext cx="3952080" cy="237132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28</xdr:col>
      <xdr:colOff>333360</xdr:colOff>
      <xdr:row>110</xdr:row>
      <xdr:rowOff>0</xdr:rowOff>
    </xdr:from>
    <xdr:to>
      <xdr:col>35</xdr:col>
      <xdr:colOff>409320</xdr:colOff>
      <xdr:row>124</xdr:row>
      <xdr:rowOff>114120</xdr:rowOff>
    </xdr:to>
    <xdr:graphicFrame>
      <xdr:nvGraphicFramePr>
        <xdr:cNvPr id="62" name="Chart 27"/>
        <xdr:cNvGraphicFramePr/>
      </xdr:nvGraphicFramePr>
      <xdr:xfrm>
        <a:off x="21626640" y="19263240"/>
        <a:ext cx="4410000" cy="238104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1152360</xdr:colOff>
      <xdr:row>130</xdr:row>
      <xdr:rowOff>66600</xdr:rowOff>
    </xdr:from>
    <xdr:to>
      <xdr:col>8</xdr:col>
      <xdr:colOff>456840</xdr:colOff>
      <xdr:row>144</xdr:row>
      <xdr:rowOff>47160</xdr:rowOff>
    </xdr:to>
    <xdr:graphicFrame>
      <xdr:nvGraphicFramePr>
        <xdr:cNvPr id="63" name="Chart 28"/>
        <xdr:cNvGraphicFramePr/>
      </xdr:nvGraphicFramePr>
      <xdr:xfrm>
        <a:off x="4190760" y="22568400"/>
        <a:ext cx="3967920" cy="241884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8</xdr:col>
      <xdr:colOff>542880</xdr:colOff>
      <xdr:row>130</xdr:row>
      <xdr:rowOff>66600</xdr:rowOff>
    </xdr:from>
    <xdr:to>
      <xdr:col>15</xdr:col>
      <xdr:colOff>151920</xdr:colOff>
      <xdr:row>144</xdr:row>
      <xdr:rowOff>47160</xdr:rowOff>
    </xdr:to>
    <xdr:graphicFrame>
      <xdr:nvGraphicFramePr>
        <xdr:cNvPr id="64" name="Chart 29"/>
        <xdr:cNvGraphicFramePr/>
      </xdr:nvGraphicFramePr>
      <xdr:xfrm>
        <a:off x="8244720" y="22568400"/>
        <a:ext cx="3942720" cy="241884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16</xdr:col>
      <xdr:colOff>9360</xdr:colOff>
      <xdr:row>130</xdr:row>
      <xdr:rowOff>38160</xdr:rowOff>
    </xdr:from>
    <xdr:to>
      <xdr:col>22</xdr:col>
      <xdr:colOff>447120</xdr:colOff>
      <xdr:row>144</xdr:row>
      <xdr:rowOff>66240</xdr:rowOff>
    </xdr:to>
    <xdr:graphicFrame>
      <xdr:nvGraphicFramePr>
        <xdr:cNvPr id="65" name="Chart 1"/>
        <xdr:cNvGraphicFramePr/>
      </xdr:nvGraphicFramePr>
      <xdr:xfrm>
        <a:off x="12664080" y="22539960"/>
        <a:ext cx="4152600" cy="246636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wsDr>
</file>

<file path=xl/drawings/drawing12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9360</xdr:colOff>
      <xdr:row>63</xdr:row>
      <xdr:rowOff>171360</xdr:rowOff>
    </xdr:from>
    <xdr:to>
      <xdr:col>5</xdr:col>
      <xdr:colOff>780480</xdr:colOff>
      <xdr:row>79</xdr:row>
      <xdr:rowOff>180720</xdr:rowOff>
    </xdr:to>
    <xdr:graphicFrame>
      <xdr:nvGraphicFramePr>
        <xdr:cNvPr id="66" name="Graphique 4"/>
        <xdr:cNvGraphicFramePr/>
      </xdr:nvGraphicFramePr>
      <xdr:xfrm>
        <a:off x="251280" y="12014640"/>
        <a:ext cx="4834800" cy="3076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28440</xdr:colOff>
      <xdr:row>84</xdr:row>
      <xdr:rowOff>142920</xdr:rowOff>
    </xdr:from>
    <xdr:to>
      <xdr:col>7</xdr:col>
      <xdr:colOff>504360</xdr:colOff>
      <xdr:row>90</xdr:row>
      <xdr:rowOff>114120</xdr:rowOff>
    </xdr:to>
    <xdr:graphicFrame>
      <xdr:nvGraphicFramePr>
        <xdr:cNvPr id="67" name="Graphique 7"/>
        <xdr:cNvGraphicFramePr/>
      </xdr:nvGraphicFramePr>
      <xdr:xfrm>
        <a:off x="270360" y="16015320"/>
        <a:ext cx="6523560" cy="12380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85680</xdr:colOff>
      <xdr:row>10</xdr:row>
      <xdr:rowOff>95400</xdr:rowOff>
    </xdr:from>
    <xdr:to>
      <xdr:col>5</xdr:col>
      <xdr:colOff>609120</xdr:colOff>
      <xdr:row>24</xdr:row>
      <xdr:rowOff>95040</xdr:rowOff>
    </xdr:to>
    <xdr:graphicFrame>
      <xdr:nvGraphicFramePr>
        <xdr:cNvPr id="68" name="Graphique 6"/>
        <xdr:cNvGraphicFramePr/>
      </xdr:nvGraphicFramePr>
      <xdr:xfrm>
        <a:off x="327600" y="1566000"/>
        <a:ext cx="4587120" cy="253332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142920</xdr:colOff>
      <xdr:row>79</xdr:row>
      <xdr:rowOff>104760</xdr:rowOff>
    </xdr:from>
    <xdr:to>
      <xdr:col>5</xdr:col>
      <xdr:colOff>580680</xdr:colOff>
      <xdr:row>93</xdr:row>
      <xdr:rowOff>113760</xdr:rowOff>
    </xdr:to>
    <xdr:graphicFrame>
      <xdr:nvGraphicFramePr>
        <xdr:cNvPr id="69" name="Cha5"/>
        <xdr:cNvGraphicFramePr/>
      </xdr:nvGraphicFramePr>
      <xdr:xfrm>
        <a:off x="142920" y="14338800"/>
        <a:ext cx="5769000" cy="25520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181080</xdr:colOff>
      <xdr:row>40</xdr:row>
      <xdr:rowOff>76320</xdr:rowOff>
    </xdr:from>
    <xdr:to>
      <xdr:col>5</xdr:col>
      <xdr:colOff>618840</xdr:colOff>
      <xdr:row>55</xdr:row>
      <xdr:rowOff>28440</xdr:rowOff>
    </xdr:to>
    <xdr:graphicFrame>
      <xdr:nvGraphicFramePr>
        <xdr:cNvPr id="70" name="Chart 4"/>
        <xdr:cNvGraphicFramePr/>
      </xdr:nvGraphicFramePr>
      <xdr:xfrm>
        <a:off x="181080" y="7520760"/>
        <a:ext cx="5769000" cy="26668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181080</xdr:colOff>
      <xdr:row>29</xdr:row>
      <xdr:rowOff>104760</xdr:rowOff>
    </xdr:from>
    <xdr:to>
      <xdr:col>5</xdr:col>
      <xdr:colOff>580680</xdr:colOff>
      <xdr:row>37</xdr:row>
      <xdr:rowOff>37800</xdr:rowOff>
    </xdr:to>
    <xdr:graphicFrame>
      <xdr:nvGraphicFramePr>
        <xdr:cNvPr id="71" name="Chart 18"/>
        <xdr:cNvGraphicFramePr/>
      </xdr:nvGraphicFramePr>
      <xdr:xfrm>
        <a:off x="181080" y="5615640"/>
        <a:ext cx="5730840" cy="138096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200160</xdr:colOff>
      <xdr:row>9</xdr:row>
      <xdr:rowOff>142920</xdr:rowOff>
    </xdr:from>
    <xdr:to>
      <xdr:col>5</xdr:col>
      <xdr:colOff>609480</xdr:colOff>
      <xdr:row>25</xdr:row>
      <xdr:rowOff>66240</xdr:rowOff>
    </xdr:to>
    <xdr:graphicFrame>
      <xdr:nvGraphicFramePr>
        <xdr:cNvPr id="72" name="Chart 6"/>
        <xdr:cNvGraphicFramePr/>
      </xdr:nvGraphicFramePr>
      <xdr:xfrm>
        <a:off x="200160" y="1891440"/>
        <a:ext cx="5740560" cy="2971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123840</xdr:colOff>
      <xdr:row>155</xdr:row>
      <xdr:rowOff>95400</xdr:rowOff>
    </xdr:from>
    <xdr:to>
      <xdr:col>6</xdr:col>
      <xdr:colOff>628200</xdr:colOff>
      <xdr:row>169</xdr:row>
      <xdr:rowOff>133200</xdr:rowOff>
    </xdr:to>
    <xdr:graphicFrame>
      <xdr:nvGraphicFramePr>
        <xdr:cNvPr id="73" name="Chart 13"/>
        <xdr:cNvGraphicFramePr/>
      </xdr:nvGraphicFramePr>
      <xdr:xfrm>
        <a:off x="123840" y="28826280"/>
        <a:ext cx="6687000" cy="25714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162000</xdr:colOff>
      <xdr:row>116</xdr:row>
      <xdr:rowOff>95400</xdr:rowOff>
    </xdr:from>
    <xdr:to>
      <xdr:col>7</xdr:col>
      <xdr:colOff>380880</xdr:colOff>
      <xdr:row>131</xdr:row>
      <xdr:rowOff>47520</xdr:rowOff>
    </xdr:to>
    <xdr:graphicFrame>
      <xdr:nvGraphicFramePr>
        <xdr:cNvPr id="74" name="Cha7"/>
        <xdr:cNvGraphicFramePr/>
      </xdr:nvGraphicFramePr>
      <xdr:xfrm>
        <a:off x="162000" y="21958920"/>
        <a:ext cx="7107840" cy="26668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0</xdr:col>
      <xdr:colOff>162000</xdr:colOff>
      <xdr:row>136</xdr:row>
      <xdr:rowOff>104760</xdr:rowOff>
    </xdr:from>
    <xdr:to>
      <xdr:col>6</xdr:col>
      <xdr:colOff>705960</xdr:colOff>
      <xdr:row>150</xdr:row>
      <xdr:rowOff>151920</xdr:rowOff>
    </xdr:to>
    <xdr:graphicFrame>
      <xdr:nvGraphicFramePr>
        <xdr:cNvPr id="75" name="Chart 12"/>
        <xdr:cNvGraphicFramePr/>
      </xdr:nvGraphicFramePr>
      <xdr:xfrm>
        <a:off x="162000" y="25454520"/>
        <a:ext cx="6726600" cy="258084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6</xdr:col>
      <xdr:colOff>276120</xdr:colOff>
      <xdr:row>175</xdr:row>
      <xdr:rowOff>114480</xdr:rowOff>
    </xdr:from>
    <xdr:to>
      <xdr:col>14</xdr:col>
      <xdr:colOff>275760</xdr:colOff>
      <xdr:row>190</xdr:row>
      <xdr:rowOff>171360</xdr:rowOff>
    </xdr:to>
    <xdr:graphicFrame>
      <xdr:nvGraphicFramePr>
        <xdr:cNvPr id="76" name="Chart 8"/>
        <xdr:cNvGraphicFramePr/>
      </xdr:nvGraphicFramePr>
      <xdr:xfrm>
        <a:off x="6458760" y="32322240"/>
        <a:ext cx="6336360" cy="279036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190440</xdr:colOff>
      <xdr:row>175</xdr:row>
      <xdr:rowOff>104760</xdr:rowOff>
    </xdr:from>
    <xdr:to>
      <xdr:col>6</xdr:col>
      <xdr:colOff>66240</xdr:colOff>
      <xdr:row>190</xdr:row>
      <xdr:rowOff>151920</xdr:rowOff>
    </xdr:to>
    <xdr:graphicFrame>
      <xdr:nvGraphicFramePr>
        <xdr:cNvPr id="77" name="Chart 19"/>
        <xdr:cNvGraphicFramePr/>
      </xdr:nvGraphicFramePr>
      <xdr:xfrm>
        <a:off x="190440" y="32312520"/>
        <a:ext cx="6058440" cy="278064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0</xdr:col>
      <xdr:colOff>123840</xdr:colOff>
      <xdr:row>98</xdr:row>
      <xdr:rowOff>171360</xdr:rowOff>
    </xdr:from>
    <xdr:to>
      <xdr:col>6</xdr:col>
      <xdr:colOff>609120</xdr:colOff>
      <xdr:row>110</xdr:row>
      <xdr:rowOff>47160</xdr:rowOff>
    </xdr:to>
    <xdr:graphicFrame>
      <xdr:nvGraphicFramePr>
        <xdr:cNvPr id="78" name="Cha6"/>
        <xdr:cNvGraphicFramePr/>
      </xdr:nvGraphicFramePr>
      <xdr:xfrm>
        <a:off x="123840" y="17767800"/>
        <a:ext cx="6667920" cy="299988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0</xdr:col>
      <xdr:colOff>162000</xdr:colOff>
      <xdr:row>58</xdr:row>
      <xdr:rowOff>66600</xdr:rowOff>
    </xdr:from>
    <xdr:to>
      <xdr:col>5</xdr:col>
      <xdr:colOff>609480</xdr:colOff>
      <xdr:row>73</xdr:row>
      <xdr:rowOff>9000</xdr:rowOff>
    </xdr:to>
    <xdr:graphicFrame>
      <xdr:nvGraphicFramePr>
        <xdr:cNvPr id="79" name="Chart 6"/>
        <xdr:cNvGraphicFramePr/>
      </xdr:nvGraphicFramePr>
      <xdr:xfrm>
        <a:off x="162000" y="10740240"/>
        <a:ext cx="5778720" cy="270468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25.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200160</xdr:colOff>
      <xdr:row>3</xdr:row>
      <xdr:rowOff>104760</xdr:rowOff>
    </xdr:from>
    <xdr:to>
      <xdr:col>8</xdr:col>
      <xdr:colOff>2876400</xdr:colOff>
      <xdr:row>9</xdr:row>
      <xdr:rowOff>1171080</xdr:rowOff>
    </xdr:to>
    <xdr:graphicFrame>
      <xdr:nvGraphicFramePr>
        <xdr:cNvPr id="80" name="Graphique 6"/>
        <xdr:cNvGraphicFramePr/>
      </xdr:nvGraphicFramePr>
      <xdr:xfrm>
        <a:off x="7175520" y="1066680"/>
        <a:ext cx="4553280" cy="2523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50760</xdr:colOff>
      <xdr:row>20</xdr:row>
      <xdr:rowOff>25560</xdr:rowOff>
    </xdr:from>
    <xdr:to>
      <xdr:col>1</xdr:col>
      <xdr:colOff>2399760</xdr:colOff>
      <xdr:row>21</xdr:row>
      <xdr:rowOff>88560</xdr:rowOff>
    </xdr:to>
    <xdr:sp>
      <xdr:nvSpPr>
        <xdr:cNvPr id="81" name="CustomShape 1">
          <a:hlinkClick r:id="rId2"/>
        </xdr:cNvPr>
        <xdr:cNvSpPr/>
      </xdr:nvSpPr>
      <xdr:spPr>
        <a:xfrm>
          <a:off x="292680" y="6626160"/>
          <a:ext cx="2349000" cy="301320"/>
        </a:xfrm>
        <a:prstGeom prst="rect">
          <a:avLst/>
        </a:prstGeom>
        <a:noFill/>
        <a:ln w="38160">
          <a:solidFill>
            <a:srgbClr val="f8f8f8"/>
          </a:solidFill>
          <a:miter/>
        </a:ln>
        <a:effectLst>
          <a:outerShdw blurRad="63500" dir="5400000" dist="20160" rotWithShape="0">
            <a:srgbClr val="000000">
              <a:alpha val="38000"/>
            </a:srgbClr>
          </a:outerShdw>
        </a:effectLst>
      </xdr:spPr>
      <xdr:style>
        <a:lnRef idx="0"/>
        <a:fillRef idx="0"/>
        <a:effectRef idx="0"/>
        <a:fontRef idx="minor"/>
      </xdr:style>
      <xdr:txBody>
        <a:bodyPr lIns="64080" rIns="64080" tIns="23040" bIns="23040" anchor="ctr">
          <a:noAutofit/>
        </a:bodyPr>
        <a:p>
          <a:pPr algn="ctr">
            <a:lnSpc>
              <a:spcPct val="100000"/>
            </a:lnSpc>
          </a:pPr>
          <a:r>
            <a:rPr b="1" lang="en-US" sz="1600" spc="-1" strike="noStrike">
              <a:solidFill>
                <a:srgbClr val="ffffff"/>
              </a:solidFill>
              <a:latin typeface="Wingdings"/>
              <a:ea typeface="Wingdings"/>
            </a:rPr>
            <a:t>Ü</a:t>
          </a:r>
          <a:r>
            <a:rPr b="1" lang="en-US" sz="1100" spc="-1" strike="noStrike">
              <a:solidFill>
                <a:srgbClr val="ffffff"/>
              </a:solidFill>
              <a:latin typeface="Tahoma"/>
              <a:ea typeface="Tahoma"/>
            </a:rPr>
            <a:t> </a:t>
          </a:r>
          <a:r>
            <a:rPr b="1" lang="en-US" sz="1100" spc="-1" strike="noStrike">
              <a:solidFill>
                <a:srgbClr val="ffffff"/>
              </a:solidFill>
              <a:latin typeface="Arial"/>
              <a:ea typeface="Arial"/>
            </a:rPr>
            <a:t>RISKS &amp; VULNERABILITIES</a:t>
          </a:r>
          <a:endParaRPr b="0" lang="es-ES" sz="1100" spc="-1" strike="noStrike">
            <a:latin typeface="Times New Roman"/>
          </a:endParaRPr>
        </a:p>
      </xdr:txBody>
    </xdr:sp>
    <xdr:clientData/>
  </xdr:twoCellAnchor>
  <xdr:twoCellAnchor editAs="twoCell">
    <xdr:from>
      <xdr:col>1</xdr:col>
      <xdr:colOff>457200</xdr:colOff>
      <xdr:row>30</xdr:row>
      <xdr:rowOff>127080</xdr:rowOff>
    </xdr:from>
    <xdr:to>
      <xdr:col>1</xdr:col>
      <xdr:colOff>1828440</xdr:colOff>
      <xdr:row>31</xdr:row>
      <xdr:rowOff>139320</xdr:rowOff>
    </xdr:to>
    <xdr:sp>
      <xdr:nvSpPr>
        <xdr:cNvPr id="82" name="CustomShape 1">
          <a:hlinkClick r:id="rId3"/>
        </xdr:cNvPr>
        <xdr:cNvSpPr/>
      </xdr:nvSpPr>
      <xdr:spPr>
        <a:xfrm>
          <a:off x="699120" y="9432720"/>
          <a:ext cx="1371240" cy="250560"/>
        </a:xfrm>
        <a:prstGeom prst="rect">
          <a:avLst/>
        </a:prstGeom>
        <a:noFill/>
        <a:ln w="38160">
          <a:solidFill>
            <a:srgbClr val="f8f8f8"/>
          </a:solidFill>
          <a:miter/>
        </a:ln>
        <a:effectLst>
          <a:outerShdw blurRad="63500" dir="5400000" dist="20160" rotWithShape="0">
            <a:srgbClr val="000000">
              <a:alpha val="38000"/>
            </a:srgbClr>
          </a:outerShdw>
        </a:effectLst>
      </xdr:spPr>
      <xdr:style>
        <a:lnRef idx="0"/>
        <a:fillRef idx="0"/>
        <a:effectRef idx="0"/>
        <a:fontRef idx="minor"/>
      </xdr:style>
      <xdr:txBody>
        <a:bodyPr lIns="64080" rIns="64080" tIns="23040" bIns="23040" anchor="ctr">
          <a:noAutofit/>
        </a:bodyPr>
        <a:p>
          <a:pPr algn="ctr">
            <a:lnSpc>
              <a:spcPct val="100000"/>
            </a:lnSpc>
          </a:pPr>
          <a:r>
            <a:rPr b="1" lang="en-US" sz="1600" spc="-1" strike="noStrike">
              <a:solidFill>
                <a:srgbClr val="ffffff"/>
              </a:solidFill>
              <a:latin typeface="Wingdings"/>
              <a:ea typeface="Wingdings"/>
            </a:rPr>
            <a:t>Ü</a:t>
          </a:r>
          <a:r>
            <a:rPr b="1" lang="en-US" sz="1100" spc="-1" strike="noStrike">
              <a:solidFill>
                <a:srgbClr val="ffffff"/>
              </a:solidFill>
              <a:latin typeface="Tahoma"/>
              <a:ea typeface="Tahoma"/>
            </a:rPr>
            <a:t> </a:t>
          </a:r>
          <a:r>
            <a:rPr b="1" lang="en-US" sz="1100" spc="-1" strike="noStrike">
              <a:solidFill>
                <a:srgbClr val="ffffff"/>
              </a:solidFill>
              <a:latin typeface="Arial"/>
              <a:ea typeface="Arial"/>
            </a:rPr>
            <a:t>INDICATORS</a:t>
          </a:r>
          <a:endParaRPr b="0" lang="es-ES" sz="1100" spc="-1" strike="noStrike">
            <a:latin typeface="Times New Roman"/>
          </a:endParaRPr>
        </a:p>
      </xdr:txBody>
    </xdr:sp>
    <xdr:clientData/>
  </xdr:twoCellAnchor>
  <xdr:twoCellAnchor editAs="twoCell">
    <xdr:from>
      <xdr:col>1</xdr:col>
      <xdr:colOff>469800</xdr:colOff>
      <xdr:row>26</xdr:row>
      <xdr:rowOff>241200</xdr:rowOff>
    </xdr:from>
    <xdr:to>
      <xdr:col>1</xdr:col>
      <xdr:colOff>1841040</xdr:colOff>
      <xdr:row>27</xdr:row>
      <xdr:rowOff>139320</xdr:rowOff>
    </xdr:to>
    <xdr:sp>
      <xdr:nvSpPr>
        <xdr:cNvPr id="83" name="CustomShape 1">
          <a:hlinkClick r:id="rId4"/>
        </xdr:cNvPr>
        <xdr:cNvSpPr/>
      </xdr:nvSpPr>
      <xdr:spPr>
        <a:xfrm>
          <a:off x="711720" y="8461080"/>
          <a:ext cx="1371240" cy="288720"/>
        </a:xfrm>
        <a:prstGeom prst="rect">
          <a:avLst/>
        </a:prstGeom>
        <a:noFill/>
        <a:ln w="38160">
          <a:solidFill>
            <a:srgbClr val="f8f8f8"/>
          </a:solidFill>
          <a:miter/>
        </a:ln>
        <a:effectLst>
          <a:outerShdw blurRad="63500" dir="5400000" dist="20160" rotWithShape="0">
            <a:srgbClr val="000000">
              <a:alpha val="38000"/>
            </a:srgbClr>
          </a:outerShdw>
        </a:effectLst>
      </xdr:spPr>
      <xdr:style>
        <a:lnRef idx="0"/>
        <a:fillRef idx="0"/>
        <a:effectRef idx="0"/>
        <a:fontRef idx="minor"/>
      </xdr:style>
      <xdr:txBody>
        <a:bodyPr lIns="64080" rIns="64080" tIns="23040" bIns="23040" anchor="ctr">
          <a:noAutofit/>
        </a:bodyPr>
        <a:p>
          <a:pPr algn="ctr">
            <a:lnSpc>
              <a:spcPct val="100000"/>
            </a:lnSpc>
          </a:pPr>
          <a:r>
            <a:rPr b="1" lang="en-US" sz="1600" spc="-1" strike="noStrike">
              <a:solidFill>
                <a:srgbClr val="ffffff"/>
              </a:solidFill>
              <a:latin typeface="Wingdings"/>
              <a:ea typeface="Wingdings"/>
            </a:rPr>
            <a:t>Ü</a:t>
          </a:r>
          <a:r>
            <a:rPr b="1" lang="en-US" sz="1100" spc="-1" strike="noStrike">
              <a:solidFill>
                <a:srgbClr val="ffffff"/>
              </a:solidFill>
              <a:latin typeface="Tahoma"/>
              <a:ea typeface="Tahoma"/>
            </a:rPr>
            <a:t> </a:t>
          </a:r>
          <a:r>
            <a:rPr b="1" lang="en-US" sz="1100" spc="-1" strike="noStrike">
              <a:solidFill>
                <a:srgbClr val="ffffff"/>
              </a:solidFill>
              <a:latin typeface="Arial"/>
              <a:ea typeface="Arial"/>
            </a:rPr>
            <a:t>ACTIONS</a:t>
          </a:r>
          <a:endParaRPr b="0" lang="es-ES" sz="1100" spc="-1" strike="noStrike">
            <a:latin typeface="Times New Roman"/>
          </a:endParaRPr>
        </a:p>
      </xdr:txBody>
    </xdr:sp>
    <xdr:clientData/>
  </xdr:twoCellAnchor>
  <xdr:twoCellAnchor editAs="twoCell">
    <xdr:from>
      <xdr:col>1</xdr:col>
      <xdr:colOff>469800</xdr:colOff>
      <xdr:row>24</xdr:row>
      <xdr:rowOff>0</xdr:rowOff>
    </xdr:from>
    <xdr:to>
      <xdr:col>1</xdr:col>
      <xdr:colOff>1844280</xdr:colOff>
      <xdr:row>24</xdr:row>
      <xdr:rowOff>253800</xdr:rowOff>
    </xdr:to>
    <xdr:sp>
      <xdr:nvSpPr>
        <xdr:cNvPr id="84" name="CustomShape 1">
          <a:hlinkClick r:id="rId5"/>
        </xdr:cNvPr>
        <xdr:cNvSpPr/>
      </xdr:nvSpPr>
      <xdr:spPr>
        <a:xfrm>
          <a:off x="711720" y="7677000"/>
          <a:ext cx="1374480" cy="253800"/>
        </a:xfrm>
        <a:prstGeom prst="rect">
          <a:avLst/>
        </a:prstGeom>
        <a:noFill/>
        <a:ln w="38160">
          <a:solidFill>
            <a:srgbClr val="f8f8f8"/>
          </a:solidFill>
          <a:miter/>
        </a:ln>
        <a:effectLst>
          <a:outerShdw blurRad="63500" dir="5400000" dist="20160" rotWithShape="0">
            <a:srgbClr val="000000">
              <a:alpha val="38000"/>
            </a:srgbClr>
          </a:outerShdw>
        </a:effectLst>
      </xdr:spPr>
      <xdr:style>
        <a:lnRef idx="0"/>
        <a:fillRef idx="0"/>
        <a:effectRef idx="0"/>
        <a:fontRef idx="minor"/>
      </xdr:style>
      <xdr:txBody>
        <a:bodyPr lIns="64080" rIns="64080" tIns="23040" bIns="23040" anchor="ctr">
          <a:noAutofit/>
        </a:bodyPr>
        <a:p>
          <a:pPr algn="ctr">
            <a:lnSpc>
              <a:spcPct val="100000"/>
            </a:lnSpc>
          </a:pPr>
          <a:r>
            <a:rPr b="1" lang="en-US" sz="1600" spc="-1" strike="noStrike">
              <a:solidFill>
                <a:srgbClr val="ffffff"/>
              </a:solidFill>
              <a:latin typeface="Wingdings"/>
              <a:ea typeface="Wingdings"/>
            </a:rPr>
            <a:t>Ü</a:t>
          </a:r>
          <a:r>
            <a:rPr b="1" lang="en-US" sz="1100" spc="-1" strike="noStrike">
              <a:solidFill>
                <a:srgbClr val="ffffff"/>
              </a:solidFill>
              <a:latin typeface="Tahoma"/>
              <a:ea typeface="Tahoma"/>
            </a:rPr>
            <a:t> </a:t>
          </a:r>
          <a:r>
            <a:rPr b="1" lang="en-US" sz="1100" spc="-1" strike="noStrike">
              <a:solidFill>
                <a:srgbClr val="ffffff"/>
              </a:solidFill>
              <a:latin typeface="Arial"/>
              <a:ea typeface="Arial"/>
            </a:rPr>
            <a:t>ACTIONS</a:t>
          </a:r>
          <a:endParaRPr b="0" lang="es-ES" sz="1100" spc="-1" strike="noStrike">
            <a:latin typeface="Times New Roman"/>
          </a:endParaRPr>
        </a:p>
      </xdr:txBody>
    </xdr:sp>
    <xdr:clientData/>
  </xdr:twoCellAnchor>
  <xdr:twoCellAnchor editAs="twoCell">
    <xdr:from>
      <xdr:col>1</xdr:col>
      <xdr:colOff>555480</xdr:colOff>
      <xdr:row>14</xdr:row>
      <xdr:rowOff>165240</xdr:rowOff>
    </xdr:from>
    <xdr:to>
      <xdr:col>1</xdr:col>
      <xdr:colOff>1774440</xdr:colOff>
      <xdr:row>16</xdr:row>
      <xdr:rowOff>25200</xdr:rowOff>
    </xdr:to>
    <xdr:sp>
      <xdr:nvSpPr>
        <xdr:cNvPr id="85" name="CustomShape 1">
          <a:hlinkClick r:id="rId6"/>
        </xdr:cNvPr>
        <xdr:cNvSpPr/>
      </xdr:nvSpPr>
      <xdr:spPr>
        <a:xfrm>
          <a:off x="797400" y="5022720"/>
          <a:ext cx="1218960" cy="298080"/>
        </a:xfrm>
        <a:prstGeom prst="rect">
          <a:avLst/>
        </a:prstGeom>
        <a:noFill/>
        <a:ln w="38160">
          <a:solidFill>
            <a:srgbClr val="f8f8f8"/>
          </a:solidFill>
          <a:miter/>
        </a:ln>
        <a:effectLst>
          <a:outerShdw blurRad="63500" dir="5400000" dist="20160" rotWithShape="0">
            <a:srgbClr val="000000">
              <a:alpha val="38000"/>
            </a:srgbClr>
          </a:outerShdw>
        </a:effectLst>
      </xdr:spPr>
      <xdr:style>
        <a:lnRef idx="0"/>
        <a:fillRef idx="0"/>
        <a:effectRef idx="0"/>
        <a:fontRef idx="minor"/>
      </xdr:style>
      <xdr:txBody>
        <a:bodyPr lIns="64080" rIns="64080" tIns="23040" bIns="23040" anchor="ctr">
          <a:noAutofit/>
        </a:bodyPr>
        <a:p>
          <a:pPr algn="ctr">
            <a:lnSpc>
              <a:spcPct val="100000"/>
            </a:lnSpc>
          </a:pPr>
          <a:r>
            <a:rPr b="1" lang="en-US" sz="1600" spc="-1" strike="noStrike">
              <a:solidFill>
                <a:srgbClr val="ffffff"/>
              </a:solidFill>
              <a:latin typeface="Wingdings"/>
              <a:ea typeface="Wingdings"/>
            </a:rPr>
            <a:t>Ü</a:t>
          </a:r>
          <a:r>
            <a:rPr b="1" lang="en-US" sz="1100" spc="-1" strike="noStrike">
              <a:solidFill>
                <a:srgbClr val="ffffff"/>
              </a:solidFill>
              <a:latin typeface="Tahoma"/>
              <a:ea typeface="Tahoma"/>
            </a:rPr>
            <a:t> </a:t>
          </a:r>
          <a:r>
            <a:rPr b="1" lang="en-US" sz="1100" spc="-1" strike="noStrike">
              <a:solidFill>
                <a:srgbClr val="ffffff"/>
              </a:solidFill>
              <a:latin typeface="Arial"/>
              <a:ea typeface="Arial"/>
            </a:rPr>
            <a:t>STRATEGY</a:t>
          </a:r>
          <a:endParaRPr b="0" lang="es-ES" sz="1100" spc="-1" strike="noStrike">
            <a:latin typeface="Times New Roman"/>
          </a:endParaRPr>
        </a:p>
      </xdr:txBody>
    </xdr:sp>
    <xdr:clientData/>
  </xdr:twoCellAnchor>
</xdr:wsDr>
</file>

<file path=xl/drawings/drawing126.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0</xdr:rowOff>
    </xdr:from>
    <xdr:to>
      <xdr:col>29</xdr:col>
      <xdr:colOff>113760</xdr:colOff>
      <xdr:row>1</xdr:row>
      <xdr:rowOff>237600</xdr:rowOff>
    </xdr:to>
    <xdr:pic>
      <xdr:nvPicPr>
        <xdr:cNvPr id="86" name="Image 11" descr=""/>
        <xdr:cNvPicPr/>
      </xdr:nvPicPr>
      <xdr:blipFill>
        <a:blip r:embed="rId1"/>
        <a:srcRect l="8672" t="25433" r="0" b="17823"/>
        <a:stretch/>
      </xdr:blipFill>
      <xdr:spPr>
        <a:xfrm>
          <a:off x="0" y="514080"/>
          <a:ext cx="28190160" cy="237600"/>
        </a:xfrm>
        <a:prstGeom prst="rect">
          <a:avLst/>
        </a:prstGeom>
        <a:ln>
          <a:noFill/>
        </a:ln>
      </xdr:spPr>
    </xdr:pic>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38160</xdr:colOff>
      <xdr:row>37</xdr:row>
      <xdr:rowOff>17280</xdr:rowOff>
    </xdr:from>
    <xdr:to>
      <xdr:col>0</xdr:col>
      <xdr:colOff>209160</xdr:colOff>
      <xdr:row>37</xdr:row>
      <xdr:rowOff>201960</xdr:rowOff>
    </xdr:to>
    <xdr:pic>
      <xdr:nvPicPr>
        <xdr:cNvPr id="16" name="Picture 116" descr=""/>
        <xdr:cNvPicPr/>
      </xdr:nvPicPr>
      <xdr:blipFill>
        <a:blip r:embed="rId1"/>
        <a:stretch/>
      </xdr:blipFill>
      <xdr:spPr>
        <a:xfrm>
          <a:off x="38160" y="8673480"/>
          <a:ext cx="171000" cy="184680"/>
        </a:xfrm>
        <a:prstGeom prst="rect">
          <a:avLst/>
        </a:prstGeom>
        <a:ln>
          <a:noFill/>
        </a:ln>
      </xdr:spPr>
    </xdr:pic>
    <xdr:clientData/>
  </xdr:twoCellAnchor>
  <xdr:twoCellAnchor editAs="twoCell">
    <xdr:from>
      <xdr:col>0</xdr:col>
      <xdr:colOff>38160</xdr:colOff>
      <xdr:row>44</xdr:row>
      <xdr:rowOff>12960</xdr:rowOff>
    </xdr:from>
    <xdr:to>
      <xdr:col>0</xdr:col>
      <xdr:colOff>209160</xdr:colOff>
      <xdr:row>44</xdr:row>
      <xdr:rowOff>197640</xdr:rowOff>
    </xdr:to>
    <xdr:pic>
      <xdr:nvPicPr>
        <xdr:cNvPr id="17" name="Picture 116" descr=""/>
        <xdr:cNvPicPr/>
      </xdr:nvPicPr>
      <xdr:blipFill>
        <a:blip r:embed="rId2"/>
        <a:stretch/>
      </xdr:blipFill>
      <xdr:spPr>
        <a:xfrm>
          <a:off x="38160" y="10135800"/>
          <a:ext cx="171000" cy="184680"/>
        </a:xfrm>
        <a:prstGeom prst="rect">
          <a:avLst/>
        </a:prstGeom>
        <a:ln>
          <a:noFill/>
        </a:ln>
      </xdr:spPr>
    </xdr:pic>
    <xdr:clientData/>
  </xdr:twoCellAnchor>
  <xdr:twoCellAnchor editAs="twoCell">
    <xdr:from>
      <xdr:col>0</xdr:col>
      <xdr:colOff>38160</xdr:colOff>
      <xdr:row>49</xdr:row>
      <xdr:rowOff>19440</xdr:rowOff>
    </xdr:from>
    <xdr:to>
      <xdr:col>0</xdr:col>
      <xdr:colOff>209160</xdr:colOff>
      <xdr:row>49</xdr:row>
      <xdr:rowOff>206280</xdr:rowOff>
    </xdr:to>
    <xdr:pic>
      <xdr:nvPicPr>
        <xdr:cNvPr id="18" name="Picture 116" descr=""/>
        <xdr:cNvPicPr/>
      </xdr:nvPicPr>
      <xdr:blipFill>
        <a:blip r:embed="rId3"/>
        <a:stretch/>
      </xdr:blipFill>
      <xdr:spPr>
        <a:xfrm>
          <a:off x="38160" y="11190240"/>
          <a:ext cx="171000" cy="186840"/>
        </a:xfrm>
        <a:prstGeom prst="rect">
          <a:avLst/>
        </a:prstGeom>
        <a:ln>
          <a:noFill/>
        </a:ln>
      </xdr:spPr>
    </xdr:pic>
    <xdr:clientData/>
  </xdr:twoCellAnchor>
  <xdr:twoCellAnchor editAs="twoCell">
    <xdr:from>
      <xdr:col>0</xdr:col>
      <xdr:colOff>38160</xdr:colOff>
      <xdr:row>72</xdr:row>
      <xdr:rowOff>5400</xdr:rowOff>
    </xdr:from>
    <xdr:to>
      <xdr:col>0</xdr:col>
      <xdr:colOff>209160</xdr:colOff>
      <xdr:row>72</xdr:row>
      <xdr:rowOff>190080</xdr:rowOff>
    </xdr:to>
    <xdr:pic>
      <xdr:nvPicPr>
        <xdr:cNvPr id="19" name="Picture 116" descr=""/>
        <xdr:cNvPicPr/>
      </xdr:nvPicPr>
      <xdr:blipFill>
        <a:blip r:embed="rId4"/>
        <a:stretch/>
      </xdr:blipFill>
      <xdr:spPr>
        <a:xfrm>
          <a:off x="38160" y="15938640"/>
          <a:ext cx="171000" cy="184680"/>
        </a:xfrm>
        <a:prstGeom prst="rect">
          <a:avLst/>
        </a:prstGeom>
        <a:ln>
          <a:noFill/>
        </a:ln>
      </xdr:spPr>
    </xdr:pic>
    <xdr:clientData/>
  </xdr:twoCellAnchor>
  <xdr:twoCellAnchor editAs="twoCell">
    <xdr:from>
      <xdr:col>0</xdr:col>
      <xdr:colOff>31680</xdr:colOff>
      <xdr:row>41</xdr:row>
      <xdr:rowOff>27000</xdr:rowOff>
    </xdr:from>
    <xdr:to>
      <xdr:col>0</xdr:col>
      <xdr:colOff>202680</xdr:colOff>
      <xdr:row>42</xdr:row>
      <xdr:rowOff>5040</xdr:rowOff>
    </xdr:to>
    <xdr:pic>
      <xdr:nvPicPr>
        <xdr:cNvPr id="20" name="Picture 116" descr=""/>
        <xdr:cNvPicPr/>
      </xdr:nvPicPr>
      <xdr:blipFill>
        <a:blip r:embed="rId5"/>
        <a:stretch/>
      </xdr:blipFill>
      <xdr:spPr>
        <a:xfrm>
          <a:off x="31680" y="9521280"/>
          <a:ext cx="171000" cy="187560"/>
        </a:xfrm>
        <a:prstGeom prst="rect">
          <a:avLst/>
        </a:prstGeom>
        <a:ln>
          <a:noFill/>
        </a:ln>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6"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38160</xdr:colOff>
      <xdr:row>34</xdr:row>
      <xdr:rowOff>9360</xdr:rowOff>
    </xdr:from>
    <xdr:to>
      <xdr:col>0</xdr:col>
      <xdr:colOff>209160</xdr:colOff>
      <xdr:row>34</xdr:row>
      <xdr:rowOff>185400</xdr:rowOff>
    </xdr:to>
    <xdr:pic>
      <xdr:nvPicPr>
        <xdr:cNvPr id="21" name="Picture 116" descr=""/>
        <xdr:cNvPicPr/>
      </xdr:nvPicPr>
      <xdr:blipFill>
        <a:blip r:embed="rId1"/>
        <a:stretch/>
      </xdr:blipFill>
      <xdr:spPr>
        <a:xfrm>
          <a:off x="38160" y="8008200"/>
          <a:ext cx="171000" cy="176040"/>
        </a:xfrm>
        <a:prstGeom prst="rect">
          <a:avLst/>
        </a:prstGeom>
        <a:ln>
          <a:noFill/>
        </a:ln>
      </xdr:spPr>
    </xdr:pic>
    <xdr:clientData/>
  </xdr:twoCellAnchor>
  <xdr:twoCellAnchor editAs="absolute">
    <xdr:from>
      <xdr:col>0</xdr:col>
      <xdr:colOff>38160</xdr:colOff>
      <xdr:row>35</xdr:row>
      <xdr:rowOff>30600</xdr:rowOff>
    </xdr:from>
    <xdr:to>
      <xdr:col>0</xdr:col>
      <xdr:colOff>209160</xdr:colOff>
      <xdr:row>35</xdr:row>
      <xdr:rowOff>206640</xdr:rowOff>
    </xdr:to>
    <xdr:pic>
      <xdr:nvPicPr>
        <xdr:cNvPr id="22" name="Picture 116" descr=""/>
        <xdr:cNvPicPr/>
      </xdr:nvPicPr>
      <xdr:blipFill>
        <a:blip r:embed="rId2"/>
        <a:stretch/>
      </xdr:blipFill>
      <xdr:spPr>
        <a:xfrm>
          <a:off x="38160" y="8238960"/>
          <a:ext cx="171000" cy="176040"/>
        </a:xfrm>
        <a:prstGeom prst="rect">
          <a:avLst/>
        </a:prstGeom>
        <a:ln>
          <a:noFill/>
        </a:ln>
      </xdr:spPr>
    </xdr:pic>
    <xdr:clientData/>
  </xdr:twoCellAnchor>
  <xdr:twoCellAnchor editAs="absolute">
    <xdr:from>
      <xdr:col>0</xdr:col>
      <xdr:colOff>38160</xdr:colOff>
      <xdr:row>36</xdr:row>
      <xdr:rowOff>20520</xdr:rowOff>
    </xdr:from>
    <xdr:to>
      <xdr:col>0</xdr:col>
      <xdr:colOff>209160</xdr:colOff>
      <xdr:row>36</xdr:row>
      <xdr:rowOff>196560</xdr:rowOff>
    </xdr:to>
    <xdr:pic>
      <xdr:nvPicPr>
        <xdr:cNvPr id="23" name="Picture 116" descr=""/>
        <xdr:cNvPicPr/>
      </xdr:nvPicPr>
      <xdr:blipFill>
        <a:blip r:embed="rId3"/>
        <a:stretch/>
      </xdr:blipFill>
      <xdr:spPr>
        <a:xfrm>
          <a:off x="38160" y="8438400"/>
          <a:ext cx="171000" cy="176040"/>
        </a:xfrm>
        <a:prstGeom prst="rect">
          <a:avLst/>
        </a:prstGeom>
        <a:ln>
          <a:noFill/>
        </a:ln>
      </xdr:spPr>
    </xdr:pic>
    <xdr:clientData/>
  </xdr:twoCellAnchor>
  <xdr:twoCellAnchor editAs="absolute">
    <xdr:from>
      <xdr:col>0</xdr:col>
      <xdr:colOff>38160</xdr:colOff>
      <xdr:row>37</xdr:row>
      <xdr:rowOff>20880</xdr:rowOff>
    </xdr:from>
    <xdr:to>
      <xdr:col>0</xdr:col>
      <xdr:colOff>209160</xdr:colOff>
      <xdr:row>37</xdr:row>
      <xdr:rowOff>196920</xdr:rowOff>
    </xdr:to>
    <xdr:pic>
      <xdr:nvPicPr>
        <xdr:cNvPr id="24" name="Picture 116" descr=""/>
        <xdr:cNvPicPr/>
      </xdr:nvPicPr>
      <xdr:blipFill>
        <a:blip r:embed="rId4"/>
        <a:stretch/>
      </xdr:blipFill>
      <xdr:spPr>
        <a:xfrm>
          <a:off x="38160" y="8648280"/>
          <a:ext cx="171000" cy="176040"/>
        </a:xfrm>
        <a:prstGeom prst="rect">
          <a:avLst/>
        </a:prstGeom>
        <a:ln>
          <a:noFill/>
        </a:ln>
      </xdr:spPr>
    </xdr:pic>
    <xdr:clientData/>
  </xdr:twoCellAnchor>
  <xdr:twoCellAnchor editAs="absolute">
    <xdr:from>
      <xdr:col>0</xdr:col>
      <xdr:colOff>38160</xdr:colOff>
      <xdr:row>41</xdr:row>
      <xdr:rowOff>360</xdr:rowOff>
    </xdr:from>
    <xdr:to>
      <xdr:col>0</xdr:col>
      <xdr:colOff>209160</xdr:colOff>
      <xdr:row>41</xdr:row>
      <xdr:rowOff>176400</xdr:rowOff>
    </xdr:to>
    <xdr:pic>
      <xdr:nvPicPr>
        <xdr:cNvPr id="25" name="Picture 116" descr=""/>
        <xdr:cNvPicPr/>
      </xdr:nvPicPr>
      <xdr:blipFill>
        <a:blip r:embed="rId5"/>
        <a:stretch/>
      </xdr:blipFill>
      <xdr:spPr>
        <a:xfrm>
          <a:off x="38160" y="9466200"/>
          <a:ext cx="171000" cy="176040"/>
        </a:xfrm>
        <a:prstGeom prst="rect">
          <a:avLst/>
        </a:prstGeom>
        <a:ln>
          <a:noFill/>
        </a:ln>
      </xdr:spPr>
    </xdr:pic>
    <xdr:clientData/>
  </xdr:twoCellAnchor>
  <xdr:twoCellAnchor editAs="absolute">
    <xdr:from>
      <xdr:col>0</xdr:col>
      <xdr:colOff>38160</xdr:colOff>
      <xdr:row>50</xdr:row>
      <xdr:rowOff>14040</xdr:rowOff>
    </xdr:from>
    <xdr:to>
      <xdr:col>0</xdr:col>
      <xdr:colOff>209160</xdr:colOff>
      <xdr:row>50</xdr:row>
      <xdr:rowOff>190080</xdr:rowOff>
    </xdr:to>
    <xdr:pic>
      <xdr:nvPicPr>
        <xdr:cNvPr id="26" name="Picture 116" descr=""/>
        <xdr:cNvPicPr/>
      </xdr:nvPicPr>
      <xdr:blipFill>
        <a:blip r:embed="rId6"/>
        <a:stretch/>
      </xdr:blipFill>
      <xdr:spPr>
        <a:xfrm>
          <a:off x="38160" y="11270520"/>
          <a:ext cx="171000" cy="176040"/>
        </a:xfrm>
        <a:prstGeom prst="rect">
          <a:avLst/>
        </a:prstGeom>
        <a:ln>
          <a:noFill/>
        </a:ln>
      </xdr:spPr>
    </xdr:pic>
    <xdr:clientData/>
  </xdr:twoCellAnchor>
  <xdr:twoCellAnchor editAs="absolute">
    <xdr:from>
      <xdr:col>0</xdr:col>
      <xdr:colOff>38160</xdr:colOff>
      <xdr:row>137</xdr:row>
      <xdr:rowOff>13680</xdr:rowOff>
    </xdr:from>
    <xdr:to>
      <xdr:col>0</xdr:col>
      <xdr:colOff>209160</xdr:colOff>
      <xdr:row>137</xdr:row>
      <xdr:rowOff>190080</xdr:rowOff>
    </xdr:to>
    <xdr:pic>
      <xdr:nvPicPr>
        <xdr:cNvPr id="27" name="Picture 116" descr=""/>
        <xdr:cNvPicPr/>
      </xdr:nvPicPr>
      <xdr:blipFill>
        <a:blip r:embed="rId7"/>
        <a:stretch/>
      </xdr:blipFill>
      <xdr:spPr>
        <a:xfrm>
          <a:off x="38160" y="32225040"/>
          <a:ext cx="171000" cy="176400"/>
        </a:xfrm>
        <a:prstGeom prst="rect">
          <a:avLst/>
        </a:prstGeom>
        <a:ln>
          <a:noFill/>
        </a:ln>
      </xdr:spPr>
    </xdr:pic>
    <xdr:clientData/>
  </xdr:twoCellAnchor>
  <xdr:twoCellAnchor editAs="absolute">
    <xdr:from>
      <xdr:col>0</xdr:col>
      <xdr:colOff>38160</xdr:colOff>
      <xdr:row>117</xdr:row>
      <xdr:rowOff>0</xdr:rowOff>
    </xdr:from>
    <xdr:to>
      <xdr:col>0</xdr:col>
      <xdr:colOff>209160</xdr:colOff>
      <xdr:row>117</xdr:row>
      <xdr:rowOff>176400</xdr:rowOff>
    </xdr:to>
    <xdr:pic>
      <xdr:nvPicPr>
        <xdr:cNvPr id="28" name="Picture 116" descr=""/>
        <xdr:cNvPicPr/>
      </xdr:nvPicPr>
      <xdr:blipFill>
        <a:blip r:embed="rId8"/>
        <a:stretch/>
      </xdr:blipFill>
      <xdr:spPr>
        <a:xfrm>
          <a:off x="38160" y="28058400"/>
          <a:ext cx="171000" cy="176400"/>
        </a:xfrm>
        <a:prstGeom prst="rect">
          <a:avLst/>
        </a:prstGeom>
        <a:ln>
          <a:noFill/>
        </a:ln>
      </xdr:spPr>
    </xdr:pic>
    <xdr:clientData/>
  </xdr:twoCellAnchor>
  <xdr:twoCellAnchor editAs="absolute">
    <xdr:from>
      <xdr:col>0</xdr:col>
      <xdr:colOff>38160</xdr:colOff>
      <xdr:row>118</xdr:row>
      <xdr:rowOff>0</xdr:rowOff>
    </xdr:from>
    <xdr:to>
      <xdr:col>0</xdr:col>
      <xdr:colOff>209160</xdr:colOff>
      <xdr:row>118</xdr:row>
      <xdr:rowOff>176400</xdr:rowOff>
    </xdr:to>
    <xdr:pic>
      <xdr:nvPicPr>
        <xdr:cNvPr id="29" name="Picture 116" descr=""/>
        <xdr:cNvPicPr/>
      </xdr:nvPicPr>
      <xdr:blipFill>
        <a:blip r:embed="rId9"/>
        <a:stretch/>
      </xdr:blipFill>
      <xdr:spPr>
        <a:xfrm>
          <a:off x="38160" y="28268280"/>
          <a:ext cx="171000" cy="176400"/>
        </a:xfrm>
        <a:prstGeom prst="rect">
          <a:avLst/>
        </a:prstGeom>
        <a:ln>
          <a:noFill/>
        </a:ln>
      </xdr:spPr>
    </xdr:pic>
    <xdr:clientData/>
  </xdr:twoCellAnchor>
  <xdr:twoCellAnchor editAs="absolute">
    <xdr:from>
      <xdr:col>0</xdr:col>
      <xdr:colOff>38160</xdr:colOff>
      <xdr:row>119</xdr:row>
      <xdr:rowOff>360</xdr:rowOff>
    </xdr:from>
    <xdr:to>
      <xdr:col>0</xdr:col>
      <xdr:colOff>209160</xdr:colOff>
      <xdr:row>119</xdr:row>
      <xdr:rowOff>176760</xdr:rowOff>
    </xdr:to>
    <xdr:pic>
      <xdr:nvPicPr>
        <xdr:cNvPr id="30" name="Picture 116" descr=""/>
        <xdr:cNvPicPr/>
      </xdr:nvPicPr>
      <xdr:blipFill>
        <a:blip r:embed="rId10"/>
        <a:stretch/>
      </xdr:blipFill>
      <xdr:spPr>
        <a:xfrm>
          <a:off x="38160" y="28478160"/>
          <a:ext cx="171000" cy="176400"/>
        </a:xfrm>
        <a:prstGeom prst="rect">
          <a:avLst/>
        </a:prstGeom>
        <a:ln>
          <a:noFill/>
        </a:ln>
      </xdr:spPr>
    </xdr:pic>
    <xdr:clientData/>
  </xdr:twoCellAnchor>
  <xdr:twoCellAnchor editAs="absolute">
    <xdr:from>
      <xdr:col>0</xdr:col>
      <xdr:colOff>38160</xdr:colOff>
      <xdr:row>120</xdr:row>
      <xdr:rowOff>720</xdr:rowOff>
    </xdr:from>
    <xdr:to>
      <xdr:col>0</xdr:col>
      <xdr:colOff>209160</xdr:colOff>
      <xdr:row>120</xdr:row>
      <xdr:rowOff>177120</xdr:rowOff>
    </xdr:to>
    <xdr:pic>
      <xdr:nvPicPr>
        <xdr:cNvPr id="31" name="Picture 116" descr=""/>
        <xdr:cNvPicPr/>
      </xdr:nvPicPr>
      <xdr:blipFill>
        <a:blip r:embed="rId11"/>
        <a:stretch/>
      </xdr:blipFill>
      <xdr:spPr>
        <a:xfrm>
          <a:off x="38160" y="28688040"/>
          <a:ext cx="171000" cy="176400"/>
        </a:xfrm>
        <a:prstGeom prst="rect">
          <a:avLst/>
        </a:prstGeom>
        <a:ln>
          <a:noFill/>
        </a:ln>
      </xdr:spPr>
    </xdr:pic>
    <xdr:clientData/>
  </xdr:twoCellAnchor>
  <xdr:twoCellAnchor editAs="absolute">
    <xdr:from>
      <xdr:col>0</xdr:col>
      <xdr:colOff>38160</xdr:colOff>
      <xdr:row>124</xdr:row>
      <xdr:rowOff>-360</xdr:rowOff>
    </xdr:from>
    <xdr:to>
      <xdr:col>0</xdr:col>
      <xdr:colOff>209160</xdr:colOff>
      <xdr:row>124</xdr:row>
      <xdr:rowOff>176040</xdr:rowOff>
    </xdr:to>
    <xdr:pic>
      <xdr:nvPicPr>
        <xdr:cNvPr id="32" name="Picture 116" descr=""/>
        <xdr:cNvPicPr/>
      </xdr:nvPicPr>
      <xdr:blipFill>
        <a:blip r:embed="rId12"/>
        <a:stretch/>
      </xdr:blipFill>
      <xdr:spPr>
        <a:xfrm>
          <a:off x="38160" y="29601360"/>
          <a:ext cx="171000" cy="176400"/>
        </a:xfrm>
        <a:prstGeom prst="rect">
          <a:avLst/>
        </a:prstGeom>
        <a:ln>
          <a:noFill/>
        </a:ln>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43.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38160</xdr:colOff>
      <xdr:row>34</xdr:row>
      <xdr:rowOff>9360</xdr:rowOff>
    </xdr:from>
    <xdr:to>
      <xdr:col>0</xdr:col>
      <xdr:colOff>209160</xdr:colOff>
      <xdr:row>34</xdr:row>
      <xdr:rowOff>185400</xdr:rowOff>
    </xdr:to>
    <xdr:pic>
      <xdr:nvPicPr>
        <xdr:cNvPr id="33" name="Picture 116" descr=""/>
        <xdr:cNvPicPr/>
      </xdr:nvPicPr>
      <xdr:blipFill>
        <a:blip r:embed="rId1"/>
        <a:stretch/>
      </xdr:blipFill>
      <xdr:spPr>
        <a:xfrm>
          <a:off x="38160" y="8008200"/>
          <a:ext cx="171000" cy="176040"/>
        </a:xfrm>
        <a:prstGeom prst="rect">
          <a:avLst/>
        </a:prstGeom>
        <a:ln>
          <a:noFill/>
        </a:ln>
      </xdr:spPr>
    </xdr:pic>
    <xdr:clientData/>
  </xdr:twoCellAnchor>
  <xdr:twoCellAnchor editAs="absolute">
    <xdr:from>
      <xdr:col>0</xdr:col>
      <xdr:colOff>38160</xdr:colOff>
      <xdr:row>35</xdr:row>
      <xdr:rowOff>30600</xdr:rowOff>
    </xdr:from>
    <xdr:to>
      <xdr:col>0</xdr:col>
      <xdr:colOff>209160</xdr:colOff>
      <xdr:row>35</xdr:row>
      <xdr:rowOff>206640</xdr:rowOff>
    </xdr:to>
    <xdr:pic>
      <xdr:nvPicPr>
        <xdr:cNvPr id="34" name="Picture 116" descr=""/>
        <xdr:cNvPicPr/>
      </xdr:nvPicPr>
      <xdr:blipFill>
        <a:blip r:embed="rId2"/>
        <a:stretch/>
      </xdr:blipFill>
      <xdr:spPr>
        <a:xfrm>
          <a:off x="38160" y="8238960"/>
          <a:ext cx="171000" cy="176040"/>
        </a:xfrm>
        <a:prstGeom prst="rect">
          <a:avLst/>
        </a:prstGeom>
        <a:ln>
          <a:noFill/>
        </a:ln>
      </xdr:spPr>
    </xdr:pic>
    <xdr:clientData/>
  </xdr:twoCellAnchor>
  <xdr:twoCellAnchor editAs="absolute">
    <xdr:from>
      <xdr:col>0</xdr:col>
      <xdr:colOff>38160</xdr:colOff>
      <xdr:row>36</xdr:row>
      <xdr:rowOff>20520</xdr:rowOff>
    </xdr:from>
    <xdr:to>
      <xdr:col>0</xdr:col>
      <xdr:colOff>209160</xdr:colOff>
      <xdr:row>36</xdr:row>
      <xdr:rowOff>196560</xdr:rowOff>
    </xdr:to>
    <xdr:pic>
      <xdr:nvPicPr>
        <xdr:cNvPr id="35" name="Picture 116" descr=""/>
        <xdr:cNvPicPr/>
      </xdr:nvPicPr>
      <xdr:blipFill>
        <a:blip r:embed="rId3"/>
        <a:stretch/>
      </xdr:blipFill>
      <xdr:spPr>
        <a:xfrm>
          <a:off x="38160" y="8438400"/>
          <a:ext cx="171000" cy="176040"/>
        </a:xfrm>
        <a:prstGeom prst="rect">
          <a:avLst/>
        </a:prstGeom>
        <a:ln>
          <a:noFill/>
        </a:ln>
      </xdr:spPr>
    </xdr:pic>
    <xdr:clientData/>
  </xdr:twoCellAnchor>
  <xdr:twoCellAnchor editAs="absolute">
    <xdr:from>
      <xdr:col>0</xdr:col>
      <xdr:colOff>38160</xdr:colOff>
      <xdr:row>37</xdr:row>
      <xdr:rowOff>20880</xdr:rowOff>
    </xdr:from>
    <xdr:to>
      <xdr:col>0</xdr:col>
      <xdr:colOff>209160</xdr:colOff>
      <xdr:row>37</xdr:row>
      <xdr:rowOff>196920</xdr:rowOff>
    </xdr:to>
    <xdr:pic>
      <xdr:nvPicPr>
        <xdr:cNvPr id="36" name="Picture 116" descr=""/>
        <xdr:cNvPicPr/>
      </xdr:nvPicPr>
      <xdr:blipFill>
        <a:blip r:embed="rId4"/>
        <a:stretch/>
      </xdr:blipFill>
      <xdr:spPr>
        <a:xfrm>
          <a:off x="38160" y="8648280"/>
          <a:ext cx="171000" cy="176040"/>
        </a:xfrm>
        <a:prstGeom prst="rect">
          <a:avLst/>
        </a:prstGeom>
        <a:ln>
          <a:noFill/>
        </a:ln>
      </xdr:spPr>
    </xdr:pic>
    <xdr:clientData/>
  </xdr:twoCellAnchor>
  <xdr:twoCellAnchor editAs="absolute">
    <xdr:from>
      <xdr:col>0</xdr:col>
      <xdr:colOff>38160</xdr:colOff>
      <xdr:row>41</xdr:row>
      <xdr:rowOff>360</xdr:rowOff>
    </xdr:from>
    <xdr:to>
      <xdr:col>0</xdr:col>
      <xdr:colOff>209160</xdr:colOff>
      <xdr:row>41</xdr:row>
      <xdr:rowOff>176400</xdr:rowOff>
    </xdr:to>
    <xdr:pic>
      <xdr:nvPicPr>
        <xdr:cNvPr id="37" name="Picture 116" descr=""/>
        <xdr:cNvPicPr/>
      </xdr:nvPicPr>
      <xdr:blipFill>
        <a:blip r:embed="rId5"/>
        <a:stretch/>
      </xdr:blipFill>
      <xdr:spPr>
        <a:xfrm>
          <a:off x="38160" y="9466200"/>
          <a:ext cx="171000" cy="176040"/>
        </a:xfrm>
        <a:prstGeom prst="rect">
          <a:avLst/>
        </a:prstGeom>
        <a:ln>
          <a:noFill/>
        </a:ln>
      </xdr:spPr>
    </xdr:pic>
    <xdr:clientData/>
  </xdr:twoCellAnchor>
  <xdr:twoCellAnchor editAs="absolute">
    <xdr:from>
      <xdr:col>0</xdr:col>
      <xdr:colOff>38160</xdr:colOff>
      <xdr:row>50</xdr:row>
      <xdr:rowOff>14040</xdr:rowOff>
    </xdr:from>
    <xdr:to>
      <xdr:col>0</xdr:col>
      <xdr:colOff>209160</xdr:colOff>
      <xdr:row>50</xdr:row>
      <xdr:rowOff>190080</xdr:rowOff>
    </xdr:to>
    <xdr:pic>
      <xdr:nvPicPr>
        <xdr:cNvPr id="38" name="Picture 116" descr=""/>
        <xdr:cNvPicPr/>
      </xdr:nvPicPr>
      <xdr:blipFill>
        <a:blip r:embed="rId6"/>
        <a:stretch/>
      </xdr:blipFill>
      <xdr:spPr>
        <a:xfrm>
          <a:off x="38160" y="11270520"/>
          <a:ext cx="171000" cy="176040"/>
        </a:xfrm>
        <a:prstGeom prst="rect">
          <a:avLst/>
        </a:prstGeom>
        <a:ln>
          <a:noFill/>
        </a:ln>
      </xdr:spPr>
    </xdr:pic>
    <xdr:clientData/>
  </xdr:twoCellAnchor>
  <xdr:twoCellAnchor editAs="absolute">
    <xdr:from>
      <xdr:col>0</xdr:col>
      <xdr:colOff>38160</xdr:colOff>
      <xdr:row>137</xdr:row>
      <xdr:rowOff>13680</xdr:rowOff>
    </xdr:from>
    <xdr:to>
      <xdr:col>0</xdr:col>
      <xdr:colOff>209160</xdr:colOff>
      <xdr:row>137</xdr:row>
      <xdr:rowOff>190080</xdr:rowOff>
    </xdr:to>
    <xdr:pic>
      <xdr:nvPicPr>
        <xdr:cNvPr id="39" name="Picture 116" descr=""/>
        <xdr:cNvPicPr/>
      </xdr:nvPicPr>
      <xdr:blipFill>
        <a:blip r:embed="rId7"/>
        <a:stretch/>
      </xdr:blipFill>
      <xdr:spPr>
        <a:xfrm>
          <a:off x="38160" y="32225040"/>
          <a:ext cx="171000" cy="176400"/>
        </a:xfrm>
        <a:prstGeom prst="rect">
          <a:avLst/>
        </a:prstGeom>
        <a:ln>
          <a:noFill/>
        </a:ln>
      </xdr:spPr>
    </xdr:pic>
    <xdr:clientData/>
  </xdr:twoCellAnchor>
  <xdr:twoCellAnchor editAs="absolute">
    <xdr:from>
      <xdr:col>0</xdr:col>
      <xdr:colOff>38160</xdr:colOff>
      <xdr:row>117</xdr:row>
      <xdr:rowOff>0</xdr:rowOff>
    </xdr:from>
    <xdr:to>
      <xdr:col>0</xdr:col>
      <xdr:colOff>209160</xdr:colOff>
      <xdr:row>117</xdr:row>
      <xdr:rowOff>176400</xdr:rowOff>
    </xdr:to>
    <xdr:pic>
      <xdr:nvPicPr>
        <xdr:cNvPr id="40" name="Picture 116" descr=""/>
        <xdr:cNvPicPr/>
      </xdr:nvPicPr>
      <xdr:blipFill>
        <a:blip r:embed="rId8"/>
        <a:stretch/>
      </xdr:blipFill>
      <xdr:spPr>
        <a:xfrm>
          <a:off x="38160" y="28058400"/>
          <a:ext cx="171000" cy="176400"/>
        </a:xfrm>
        <a:prstGeom prst="rect">
          <a:avLst/>
        </a:prstGeom>
        <a:ln>
          <a:noFill/>
        </a:ln>
      </xdr:spPr>
    </xdr:pic>
    <xdr:clientData/>
  </xdr:twoCellAnchor>
  <xdr:twoCellAnchor editAs="absolute">
    <xdr:from>
      <xdr:col>0</xdr:col>
      <xdr:colOff>38160</xdr:colOff>
      <xdr:row>118</xdr:row>
      <xdr:rowOff>0</xdr:rowOff>
    </xdr:from>
    <xdr:to>
      <xdr:col>0</xdr:col>
      <xdr:colOff>209160</xdr:colOff>
      <xdr:row>118</xdr:row>
      <xdr:rowOff>176400</xdr:rowOff>
    </xdr:to>
    <xdr:pic>
      <xdr:nvPicPr>
        <xdr:cNvPr id="41" name="Picture 116" descr=""/>
        <xdr:cNvPicPr/>
      </xdr:nvPicPr>
      <xdr:blipFill>
        <a:blip r:embed="rId9"/>
        <a:stretch/>
      </xdr:blipFill>
      <xdr:spPr>
        <a:xfrm>
          <a:off x="38160" y="28268280"/>
          <a:ext cx="171000" cy="176400"/>
        </a:xfrm>
        <a:prstGeom prst="rect">
          <a:avLst/>
        </a:prstGeom>
        <a:ln>
          <a:noFill/>
        </a:ln>
      </xdr:spPr>
    </xdr:pic>
    <xdr:clientData/>
  </xdr:twoCellAnchor>
  <xdr:twoCellAnchor editAs="absolute">
    <xdr:from>
      <xdr:col>0</xdr:col>
      <xdr:colOff>38160</xdr:colOff>
      <xdr:row>119</xdr:row>
      <xdr:rowOff>360</xdr:rowOff>
    </xdr:from>
    <xdr:to>
      <xdr:col>0</xdr:col>
      <xdr:colOff>209160</xdr:colOff>
      <xdr:row>119</xdr:row>
      <xdr:rowOff>176760</xdr:rowOff>
    </xdr:to>
    <xdr:pic>
      <xdr:nvPicPr>
        <xdr:cNvPr id="42" name="Picture 116" descr=""/>
        <xdr:cNvPicPr/>
      </xdr:nvPicPr>
      <xdr:blipFill>
        <a:blip r:embed="rId10"/>
        <a:stretch/>
      </xdr:blipFill>
      <xdr:spPr>
        <a:xfrm>
          <a:off x="38160" y="28478160"/>
          <a:ext cx="171000" cy="176400"/>
        </a:xfrm>
        <a:prstGeom prst="rect">
          <a:avLst/>
        </a:prstGeom>
        <a:ln>
          <a:noFill/>
        </a:ln>
      </xdr:spPr>
    </xdr:pic>
    <xdr:clientData/>
  </xdr:twoCellAnchor>
  <xdr:twoCellAnchor editAs="absolute">
    <xdr:from>
      <xdr:col>0</xdr:col>
      <xdr:colOff>38160</xdr:colOff>
      <xdr:row>120</xdr:row>
      <xdr:rowOff>720</xdr:rowOff>
    </xdr:from>
    <xdr:to>
      <xdr:col>0</xdr:col>
      <xdr:colOff>209160</xdr:colOff>
      <xdr:row>120</xdr:row>
      <xdr:rowOff>177120</xdr:rowOff>
    </xdr:to>
    <xdr:pic>
      <xdr:nvPicPr>
        <xdr:cNvPr id="43" name="Picture 116" descr=""/>
        <xdr:cNvPicPr/>
      </xdr:nvPicPr>
      <xdr:blipFill>
        <a:blip r:embed="rId11"/>
        <a:stretch/>
      </xdr:blipFill>
      <xdr:spPr>
        <a:xfrm>
          <a:off x="38160" y="28688040"/>
          <a:ext cx="171000" cy="176400"/>
        </a:xfrm>
        <a:prstGeom prst="rect">
          <a:avLst/>
        </a:prstGeom>
        <a:ln>
          <a:noFill/>
        </a:ln>
      </xdr:spPr>
    </xdr:pic>
    <xdr:clientData/>
  </xdr:twoCellAnchor>
  <xdr:twoCellAnchor editAs="absolute">
    <xdr:from>
      <xdr:col>0</xdr:col>
      <xdr:colOff>38160</xdr:colOff>
      <xdr:row>124</xdr:row>
      <xdr:rowOff>-360</xdr:rowOff>
    </xdr:from>
    <xdr:to>
      <xdr:col>0</xdr:col>
      <xdr:colOff>209160</xdr:colOff>
      <xdr:row>124</xdr:row>
      <xdr:rowOff>176040</xdr:rowOff>
    </xdr:to>
    <xdr:pic>
      <xdr:nvPicPr>
        <xdr:cNvPr id="44" name="Picture 116" descr=""/>
        <xdr:cNvPicPr/>
      </xdr:nvPicPr>
      <xdr:blipFill>
        <a:blip r:embed="rId12"/>
        <a:stretch/>
      </xdr:blipFill>
      <xdr:spPr>
        <a:xfrm>
          <a:off x="38160" y="29601360"/>
          <a:ext cx="171000" cy="176400"/>
        </a:xfrm>
        <a:prstGeom prst="rect">
          <a:avLst/>
        </a:prstGeom>
        <a:ln>
          <a:noFill/>
        </a:ln>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4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21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1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21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21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21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Check Box 21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Check Box 21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Check Box 22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Check Box 22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Check Box 22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Check Box 22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Check Box 22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Check Box 22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4" name="Check Box 22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5" name="Check Box 22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6" name="Check Box 22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7" name="Check Box 22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8" name="Check Box 23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9" name="Check Box 23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0" name="Check Box 25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1" name="Check Box 25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2" name="Check Box 25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3" name="Check Box 25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4" name="Check Box 25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5" name="Check Box 25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6" name="Check Box 25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7" name="Check Box 26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8" name="Check Box 26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9" name="Check Box 26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0" name="Check Box 26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1" name="Check Box 26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2" name="Check Box 26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3" name="Check Box 26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4" name="Check Box 26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5" name="Check Box 26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6" name="Check Box 27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7" name="Check Box 27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8" name="Check Box 27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9" name="Check Box 27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40" name="Check Box 27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41" name="Check Box 27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42" name="Check Box 278"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714240</xdr:colOff>
      <xdr:row>54</xdr:row>
      <xdr:rowOff>47520</xdr:rowOff>
    </xdr:from>
    <xdr:to>
      <xdr:col>9</xdr:col>
      <xdr:colOff>54720</xdr:colOff>
      <xdr:row>54</xdr:row>
      <xdr:rowOff>245160</xdr:rowOff>
    </xdr:to>
    <xdr:sp>
      <xdr:nvSpPr>
        <xdr:cNvPr id="4" name="CustomShape 1" hidden="1"/>
        <xdr:cNvSpPr/>
      </xdr:nvSpPr>
      <xdr:spPr>
        <a:xfrm>
          <a:off x="6615720" y="13487040"/>
          <a:ext cx="259200" cy="197640"/>
        </a:xfrm>
        <a:prstGeom prst="rect">
          <a:avLst/>
        </a:prstGeom>
        <a:noFill/>
        <a:ln>
          <a:noFill/>
        </a:ln>
      </xdr:spPr>
      <xdr:style>
        <a:lnRef idx="0"/>
        <a:fillRef idx="0"/>
        <a:effectRef idx="0"/>
        <a:fontRef idx="minor"/>
      </xdr:style>
    </xdr:sp>
    <xdr:clientData/>
  </xdr:twoCellAnchor>
  <xdr:twoCellAnchor editAs="oneCell">
    <xdr:from>
      <xdr:col>11</xdr:col>
      <xdr:colOff>9360</xdr:colOff>
      <xdr:row>54</xdr:row>
      <xdr:rowOff>47520</xdr:rowOff>
    </xdr:from>
    <xdr:to>
      <xdr:col>12</xdr:col>
      <xdr:colOff>52920</xdr:colOff>
      <xdr:row>54</xdr:row>
      <xdr:rowOff>245160</xdr:rowOff>
    </xdr:to>
    <xdr:sp>
      <xdr:nvSpPr>
        <xdr:cNvPr id="5" name="CustomShape 1" hidden="1"/>
        <xdr:cNvSpPr/>
      </xdr:nvSpPr>
      <xdr:spPr>
        <a:xfrm>
          <a:off x="8899920" y="13487040"/>
          <a:ext cx="265680" cy="197640"/>
        </a:xfrm>
        <a:prstGeom prst="rect">
          <a:avLst/>
        </a:prstGeom>
        <a:noFill/>
        <a:ln>
          <a:noFill/>
        </a:ln>
      </xdr:spPr>
      <xdr:style>
        <a:lnRef idx="0"/>
        <a:fillRef idx="0"/>
        <a:effectRef idx="0"/>
        <a:fontRef idx="minor"/>
      </xdr:style>
    </xdr:sp>
    <xdr:clientData/>
  </xdr:twoCellAnchor>
  <xdr:twoCellAnchor editAs="oneCell">
    <xdr:from>
      <xdr:col>13</xdr:col>
      <xdr:colOff>9360</xdr:colOff>
      <xdr:row>54</xdr:row>
      <xdr:rowOff>66600</xdr:rowOff>
    </xdr:from>
    <xdr:to>
      <xdr:col>13</xdr:col>
      <xdr:colOff>246960</xdr:colOff>
      <xdr:row>54</xdr:row>
      <xdr:rowOff>281520</xdr:rowOff>
    </xdr:to>
    <xdr:sp>
      <xdr:nvSpPr>
        <xdr:cNvPr id="6" name="CustomShape 1" hidden="1"/>
        <xdr:cNvSpPr/>
      </xdr:nvSpPr>
      <xdr:spPr>
        <a:xfrm>
          <a:off x="10060560" y="13506120"/>
          <a:ext cx="237600" cy="214920"/>
        </a:xfrm>
        <a:prstGeom prst="rect">
          <a:avLst/>
        </a:prstGeom>
        <a:noFill/>
        <a:ln>
          <a:noFill/>
        </a:ln>
      </xdr:spPr>
      <xdr:style>
        <a:lnRef idx="0"/>
        <a:fillRef idx="0"/>
        <a:effectRef idx="0"/>
        <a:fontRef idx="minor"/>
      </xdr:style>
    </xdr:sp>
    <xdr:clientData/>
  </xdr:twoCellAnchor>
  <xdr:twoCellAnchor editAs="oneCell">
    <xdr:from>
      <xdr:col>15</xdr:col>
      <xdr:colOff>9360</xdr:colOff>
      <xdr:row>54</xdr:row>
      <xdr:rowOff>66600</xdr:rowOff>
    </xdr:from>
    <xdr:to>
      <xdr:col>15</xdr:col>
      <xdr:colOff>246960</xdr:colOff>
      <xdr:row>54</xdr:row>
      <xdr:rowOff>281520</xdr:rowOff>
    </xdr:to>
    <xdr:sp>
      <xdr:nvSpPr>
        <xdr:cNvPr id="7" name="CustomShape 1" hidden="1"/>
        <xdr:cNvSpPr/>
      </xdr:nvSpPr>
      <xdr:spPr>
        <a:xfrm>
          <a:off x="11105640" y="13506120"/>
          <a:ext cx="237600" cy="214920"/>
        </a:xfrm>
        <a:prstGeom prst="rect">
          <a:avLst/>
        </a:prstGeom>
        <a:noFill/>
        <a:ln>
          <a:noFill/>
        </a:ln>
      </xdr:spPr>
      <xdr:style>
        <a:lnRef idx="0"/>
        <a:fillRef idx="0"/>
        <a:effectRef idx="0"/>
        <a:fontRef idx="minor"/>
      </xdr:style>
    </xdr:sp>
    <xdr:clientData/>
  </xdr:twoCellAnchor>
  <xdr:twoCellAnchor editAs="oneCell">
    <xdr:from>
      <xdr:col>19</xdr:col>
      <xdr:colOff>9360</xdr:colOff>
      <xdr:row>54</xdr:row>
      <xdr:rowOff>66600</xdr:rowOff>
    </xdr:from>
    <xdr:to>
      <xdr:col>19</xdr:col>
      <xdr:colOff>246960</xdr:colOff>
      <xdr:row>54</xdr:row>
      <xdr:rowOff>281520</xdr:rowOff>
    </xdr:to>
    <xdr:sp>
      <xdr:nvSpPr>
        <xdr:cNvPr id="8" name="CustomShape 1" hidden="1"/>
        <xdr:cNvSpPr/>
      </xdr:nvSpPr>
      <xdr:spPr>
        <a:xfrm>
          <a:off x="14231160" y="13506120"/>
          <a:ext cx="237600" cy="214920"/>
        </a:xfrm>
        <a:prstGeom prst="rect">
          <a:avLst/>
        </a:prstGeom>
        <a:noFill/>
        <a:ln>
          <a:noFill/>
        </a:ln>
      </xdr:spPr>
      <xdr:style>
        <a:lnRef idx="0"/>
        <a:fillRef idx="0"/>
        <a:effectRef idx="0"/>
        <a:fontRef idx="minor"/>
      </xdr:style>
    </xdr:sp>
    <xdr:clientData/>
  </xdr:twoCellAnchor>
  <xdr:twoCellAnchor editAs="oneCell">
    <xdr:from>
      <xdr:col>17</xdr:col>
      <xdr:colOff>9360</xdr:colOff>
      <xdr:row>54</xdr:row>
      <xdr:rowOff>66600</xdr:rowOff>
    </xdr:from>
    <xdr:to>
      <xdr:col>17</xdr:col>
      <xdr:colOff>246960</xdr:colOff>
      <xdr:row>54</xdr:row>
      <xdr:rowOff>281520</xdr:rowOff>
    </xdr:to>
    <xdr:sp>
      <xdr:nvSpPr>
        <xdr:cNvPr id="9" name="CustomShape 1" hidden="1"/>
        <xdr:cNvSpPr/>
      </xdr:nvSpPr>
      <xdr:spPr>
        <a:xfrm>
          <a:off x="12722040" y="13506120"/>
          <a:ext cx="237600" cy="214920"/>
        </a:xfrm>
        <a:prstGeom prst="rect">
          <a:avLst/>
        </a:prstGeom>
        <a:noFill/>
        <a:ln>
          <a:noFill/>
        </a:ln>
      </xdr:spPr>
      <xdr:style>
        <a:lnRef idx="0"/>
        <a:fillRef idx="0"/>
        <a:effectRef idx="0"/>
        <a:fontRef idx="minor"/>
      </xdr:style>
    </xdr:sp>
    <xdr:clientData/>
  </xdr:twoCellAnchor>
  <xdr:twoCellAnchor editAs="oneCell">
    <xdr:from>
      <xdr:col>11</xdr:col>
      <xdr:colOff>9360</xdr:colOff>
      <xdr:row>55</xdr:row>
      <xdr:rowOff>38160</xdr:rowOff>
    </xdr:from>
    <xdr:to>
      <xdr:col>12</xdr:col>
      <xdr:colOff>16560</xdr:colOff>
      <xdr:row>55</xdr:row>
      <xdr:rowOff>247320</xdr:rowOff>
    </xdr:to>
    <xdr:sp>
      <xdr:nvSpPr>
        <xdr:cNvPr id="10" name="CustomShape 1" hidden="1"/>
        <xdr:cNvSpPr/>
      </xdr:nvSpPr>
      <xdr:spPr>
        <a:xfrm>
          <a:off x="8899920" y="13791960"/>
          <a:ext cx="229320" cy="209160"/>
        </a:xfrm>
        <a:prstGeom prst="rect">
          <a:avLst/>
        </a:prstGeom>
        <a:noFill/>
        <a:ln>
          <a:noFill/>
        </a:ln>
      </xdr:spPr>
      <xdr:style>
        <a:lnRef idx="0"/>
        <a:fillRef idx="0"/>
        <a:effectRef idx="0"/>
        <a:fontRef idx="minor"/>
      </xdr:style>
    </xdr:sp>
    <xdr:clientData/>
  </xdr:twoCellAnchor>
  <xdr:twoCellAnchor editAs="oneCell">
    <xdr:from>
      <xdr:col>17</xdr:col>
      <xdr:colOff>9360</xdr:colOff>
      <xdr:row>55</xdr:row>
      <xdr:rowOff>66600</xdr:rowOff>
    </xdr:from>
    <xdr:to>
      <xdr:col>17</xdr:col>
      <xdr:colOff>246960</xdr:colOff>
      <xdr:row>55</xdr:row>
      <xdr:rowOff>281520</xdr:rowOff>
    </xdr:to>
    <xdr:sp>
      <xdr:nvSpPr>
        <xdr:cNvPr id="11" name="CustomShape 1" hidden="1"/>
        <xdr:cNvSpPr/>
      </xdr:nvSpPr>
      <xdr:spPr>
        <a:xfrm>
          <a:off x="12722040" y="13820400"/>
          <a:ext cx="237600" cy="214920"/>
        </a:xfrm>
        <a:prstGeom prst="rect">
          <a:avLst/>
        </a:prstGeom>
        <a:noFill/>
        <a:ln>
          <a:noFill/>
        </a:ln>
      </xdr:spPr>
      <xdr:style>
        <a:lnRef idx="0"/>
        <a:fillRef idx="0"/>
        <a:effectRef idx="0"/>
        <a:fontRef idx="minor"/>
      </xdr:style>
    </xdr:sp>
    <xdr:clientData/>
  </xdr:twoCellAnchor>
  <xdr:twoCellAnchor editAs="twoCell">
    <xdr:from>
      <xdr:col>8</xdr:col>
      <xdr:colOff>714240</xdr:colOff>
      <xdr:row>53</xdr:row>
      <xdr:rowOff>47520</xdr:rowOff>
    </xdr:from>
    <xdr:to>
      <xdr:col>9</xdr:col>
      <xdr:colOff>52200</xdr:colOff>
      <xdr:row>53</xdr:row>
      <xdr:rowOff>256680</xdr:rowOff>
    </xdr:to>
    <xdr:sp>
      <xdr:nvSpPr>
        <xdr:cNvPr id="12" name="CustomShape 1" hidden="1"/>
        <xdr:cNvSpPr/>
      </xdr:nvSpPr>
      <xdr:spPr>
        <a:xfrm>
          <a:off x="6615720" y="13172760"/>
          <a:ext cx="256680" cy="209160"/>
        </a:xfrm>
        <a:prstGeom prst="rect">
          <a:avLst/>
        </a:prstGeom>
        <a:noFill/>
        <a:ln>
          <a:noFill/>
        </a:ln>
      </xdr:spPr>
      <xdr:style>
        <a:lnRef idx="0"/>
        <a:fillRef idx="0"/>
        <a:effectRef idx="0"/>
        <a:fontRef idx="minor"/>
      </xdr:style>
    </xdr:sp>
    <xdr:clientData/>
  </xdr:twoCellAnchor>
  <xdr:twoCellAnchor editAs="twoCell">
    <xdr:from>
      <xdr:col>11</xdr:col>
      <xdr:colOff>9360</xdr:colOff>
      <xdr:row>53</xdr:row>
      <xdr:rowOff>47520</xdr:rowOff>
    </xdr:from>
    <xdr:to>
      <xdr:col>12</xdr:col>
      <xdr:colOff>39240</xdr:colOff>
      <xdr:row>53</xdr:row>
      <xdr:rowOff>256680</xdr:rowOff>
    </xdr:to>
    <xdr:sp>
      <xdr:nvSpPr>
        <xdr:cNvPr id="13" name="CustomShape 1" hidden="1"/>
        <xdr:cNvSpPr/>
      </xdr:nvSpPr>
      <xdr:spPr>
        <a:xfrm>
          <a:off x="8899920" y="13172760"/>
          <a:ext cx="252000" cy="209160"/>
        </a:xfrm>
        <a:prstGeom prst="rect">
          <a:avLst/>
        </a:prstGeom>
        <a:noFill/>
        <a:ln>
          <a:noFill/>
        </a:ln>
      </xdr:spPr>
      <xdr:style>
        <a:lnRef idx="0"/>
        <a:fillRef idx="0"/>
        <a:effectRef idx="0"/>
        <a:fontRef idx="minor"/>
      </xdr:style>
    </xdr:sp>
    <xdr:clientData/>
  </xdr:twoCellAnchor>
  <xdr:twoCellAnchor editAs="twoCell">
    <xdr:from>
      <xdr:col>13</xdr:col>
      <xdr:colOff>9360</xdr:colOff>
      <xdr:row>53</xdr:row>
      <xdr:rowOff>66600</xdr:rowOff>
    </xdr:from>
    <xdr:to>
      <xdr:col>13</xdr:col>
      <xdr:colOff>246960</xdr:colOff>
      <xdr:row>53</xdr:row>
      <xdr:rowOff>275760</xdr:rowOff>
    </xdr:to>
    <xdr:sp>
      <xdr:nvSpPr>
        <xdr:cNvPr id="14" name="CustomShape 1" hidden="1"/>
        <xdr:cNvSpPr/>
      </xdr:nvSpPr>
      <xdr:spPr>
        <a:xfrm>
          <a:off x="10060560" y="13191840"/>
          <a:ext cx="237600" cy="209160"/>
        </a:xfrm>
        <a:prstGeom prst="rect">
          <a:avLst/>
        </a:prstGeom>
        <a:noFill/>
        <a:ln>
          <a:noFill/>
        </a:ln>
      </xdr:spPr>
      <xdr:style>
        <a:lnRef idx="0"/>
        <a:fillRef idx="0"/>
        <a:effectRef idx="0"/>
        <a:fontRef idx="minor"/>
      </xdr:style>
    </xdr:sp>
    <xdr:clientData/>
  </xdr:twoCellAnchor>
  <xdr:twoCellAnchor editAs="twoCell">
    <xdr:from>
      <xdr:col>15</xdr:col>
      <xdr:colOff>9360</xdr:colOff>
      <xdr:row>53</xdr:row>
      <xdr:rowOff>66600</xdr:rowOff>
    </xdr:from>
    <xdr:to>
      <xdr:col>15</xdr:col>
      <xdr:colOff>246960</xdr:colOff>
      <xdr:row>53</xdr:row>
      <xdr:rowOff>275760</xdr:rowOff>
    </xdr:to>
    <xdr:sp>
      <xdr:nvSpPr>
        <xdr:cNvPr id="15" name="CustomShape 1" hidden="1"/>
        <xdr:cNvSpPr/>
      </xdr:nvSpPr>
      <xdr:spPr>
        <a:xfrm>
          <a:off x="11105640" y="13191840"/>
          <a:ext cx="237600" cy="209160"/>
        </a:xfrm>
        <a:prstGeom prst="rect">
          <a:avLst/>
        </a:prstGeom>
        <a:noFill/>
        <a:ln>
          <a:noFill/>
        </a:ln>
      </xdr:spPr>
      <xdr:style>
        <a:lnRef idx="0"/>
        <a:fillRef idx="0"/>
        <a:effectRef idx="0"/>
        <a:fontRef idx="minor"/>
      </xdr:style>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20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120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120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120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120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Check Box 120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Check Box 120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Check Box 121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Check Box 121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Check Box 121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Check Box 121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Check Box 121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Check Box 121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4" name="Check Box 121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5" name="Check Box 121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6" name="Check Box 121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7" name="Check Box 121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8" name="Check Box 122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9" name="Check Box 122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0" name="Check Box 122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1" name="Check Box 123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2" name="Check Box 123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3" name="Check Box 122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4" name="Check Box 122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5" name="Check Box 1224"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9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1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1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1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1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Check Box 20"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9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heck Box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heck Box 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heck Box 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heck Box 5"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file:///C:/Users/user/AppData/Local/Microsoft/Windows/Temporary%20Internet%20Files/Content.Outlook/V40A5B92/SEAP_template_REVISED.xls" TargetMode="External"/>
</Relationships>
</file>

<file path=xl/externalLinks/_rels/externalLink10.xml.rels><?xml version="1.0" encoding="UTF-8"?>
<Relationships xmlns="http://schemas.openxmlformats.org/package/2006/relationships"><Relationship Id="rId1" Type="http://schemas.openxmlformats.org/officeDocument/2006/relationships/externalLinkPath" Target="file:///C:/Users/user/AppData/Local/Microsoft/Windows/Temporary%20Internet%20Files/Content.Outlook/V40A5B92/Monitoring_template_Jan2013.xlsx" TargetMode="External"/>
</Relationships>
</file>

<file path=xl/externalLinks/_rels/externalLink11.xml.rels><?xml version="1.0" encoding="UTF-8"?>
<Relationships xmlns="http://schemas.openxmlformats.org/package/2006/relationships"><Relationship Id="rId1" Type="http://schemas.openxmlformats.org/officeDocument/2006/relationships/externalLinkPath" Target="file:///C:/Users/user/AppData/Local/Microsoft/Windows/Temporary%20Internet%20Files/Content.Outlook/V40A5B92/SEAP_template_REVISED_v3.xls" TargetMode="External"/>
</Relationships>
</file>

<file path=xl/externalLinks/_rels/externalLink12.xml.rels><?xml version="1.0" encoding="UTF-8"?>
<Relationships xmlns="http://schemas.openxmlformats.org/package/2006/relationships"><Relationship Id="rId1" Type="http://schemas.openxmlformats.org/officeDocument/2006/relationships/externalLinkPath" Target="file:///C:/Users/Lucie/AppData/Roaming/Skype/My%20Skype%20Received%20Files/Copie2%20de%20SECAP_Template_v2.xlsm" TargetMode="External"/>
</Relationships>
</file>

<file path=xl/externalLinks/_rels/externalLink13.xml.rels><?xml version="1.0" encoding="UTF-8"?>
<Relationships xmlns="http://schemas.openxmlformats.org/package/2006/relationships"><Relationship Id="rId1" Type="http://schemas.openxmlformats.org/officeDocument/2006/relationships/externalLinkPath" Target="file:///C:/Users/Lucie/Documents/3.%20Mayors%20Adapt/Mayors%20Adapt%202/T5%20-%20Cooperation%20with%20CoMO%20and%20Supporters/CRAFT/151028_CRAFT_Questionnaire-Draft-TAC%20review2.xlsx" TargetMode="External"/>
</Relationships>
</file>

<file path=xl/externalLinks/_rels/externalLink14.xml.rels><?xml version="1.0" encoding="UTF-8"?>
<Relationships xmlns="http://schemas.openxmlformats.org/package/2006/relationships"><Relationship Id="rId1" Type="http://schemas.openxmlformats.org/officeDocument/2006/relationships/externalLinkPath" Target="file:///C:/Users/zancapa/AppData/Local/Microsoft/Windows/Temporary%20Internet%20Files/Content.Outlook/96IXTC60/MA_MR_template_FINAL_unprotected.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file:///C:/Users/Lucie/AppData/Local/Microsoft/Windows/INetCache/Content.Outlook/8TWEC8QB/SECAP_Template_v5+BoEfinal.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file:///C:/Users/Lucie/AppData/Roaming/Skype/My%20Skype%20Received%20Files/MA_M&amp;R_template_FINAL-VERSION_tested.xls" TargetMode="External"/>
</Relationships>
</file>

<file path=xl/externalLinks/_rels/externalLink4.xml.rels><?xml version="1.0" encoding="UTF-8"?>
<Relationships xmlns="http://schemas.openxmlformats.org/package/2006/relationships"><Relationship Id="rId1" Type="http://schemas.openxmlformats.org/officeDocument/2006/relationships/externalLinkPath" Target="file:///C:/Users/Ana/Documents/OneDrive/EXCEL%20Work/MA_MR_template_FINAL_unprotected.xls" TargetMode="External"/>
</Relationships>
</file>

<file path=xl/externalLinks/_rels/externalLink5.xml.rels><?xml version="1.0" encoding="UTF-8"?>
<Relationships xmlns="http://schemas.openxmlformats.org/package/2006/relationships"><Relationship Id="rId1" Type="http://schemas.openxmlformats.org/officeDocument/2006/relationships/externalLinkPath" Target="file:///C:/Users/Lucie/AppData/Roaming/Skype/My%20Skype%20Received%20Files/EXCEL%20Work/MA_M&amp;R_template_FINAL-VERSION_tested.xls" TargetMode="External"/>
</Relationships>
</file>

<file path=xl/externalLinks/_rels/externalLink6.xml.rels><?xml version="1.0" encoding="UTF-8"?>
<Relationships xmlns="http://schemas.openxmlformats.org/package/2006/relationships"><Relationship Id="rId1" Type="http://schemas.openxmlformats.org/officeDocument/2006/relationships/externalLinkPath" Target="file:///C:/Users/Lucie/AppData/Roaming/Skype/My%20Skype%20Received%20Files/EXCEL%20Work/MA_M&amp;R_template_(almost)FINAL-VERSION.xls" TargetMode="External"/>
</Relationships>
</file>

<file path=xl/externalLinks/_rels/externalLink7.xml.rels><?xml version="1.0" encoding="UTF-8"?>
<Relationships xmlns="http://schemas.openxmlformats.org/package/2006/relationships"><Relationship Id="rId1" Type="http://schemas.openxmlformats.org/officeDocument/2006/relationships/externalLinkPath" Target="file:///C:/Users/Lucie/AppData/Roaming/Skype/My%20Skype%20Received%20Files/MA_M&amp;R_template_(almost)FINAL-VERSION.xls" TargetMode="External"/>
</Relationships>
</file>

<file path=xl/externalLinks/_rels/externalLink8.xml.rels><?xml version="1.0" encoding="UTF-8"?>
<Relationships xmlns="http://schemas.openxmlformats.org/package/2006/relationships"><Relationship Id="rId1" Type="http://schemas.openxmlformats.org/officeDocument/2006/relationships/externalLinkPath" Target="file:///C:/Users/Lucie/AppData/Roaming/Skype/My%20Skype%20Received%20Files/EXCEL%20Work/Basis/Monitoring_template.xls" TargetMode="External"/>
</Relationships>
</file>

<file path=xl/externalLinks/_rels/externalLink9.xml.rels><?xml version="1.0" encoding="UTF-8"?>
<Relationships xmlns="http://schemas.openxmlformats.org/package/2006/relationships"><Relationship Id="rId1" Type="http://schemas.openxmlformats.org/officeDocument/2006/relationships/externalLinkPath" Target="file:///C:/Users/melicgi/AppData/Local/Microsoft/Windows/Temporary%20Internet%20Files/Content.Outlook/5NSOKD0T/SEAP%20and%20Monitoring%20Template_with_specschecks_v2-1_JRC.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Overall Strategy"/>
      <sheetName val="Baseline Emission Inventory"/>
      <sheetName val="Monitoring Emission Inventory"/>
      <sheetName val="Sustainable Energy Action Plan"/>
      <sheetName val="Feuil1"/>
      <sheetName val="Feuil2"/>
    </sheetNames>
    <sheetDataSet>
      <sheetData sheetId="0"/>
      <sheetData sheetId="1"/>
      <sheetData sheetId="2"/>
      <sheetData sheetId="3"/>
      <sheetData sheetId="4"/>
      <sheetData sheetId="5"/>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Legend"/>
      <sheetName val="Strategy"/>
      <sheetName val="BEI"/>
      <sheetName val="SEAP"/>
      <sheetName val="Merged Categories Jan13"/>
      <sheetName val="Emission Factors"/>
      <sheetName val="Strategy status"/>
      <sheetName val="MEI"/>
      <sheetName val="SEAP status"/>
      <sheetName val="Indicators (Feb12with comments)"/>
      <sheetName val="Indicators (Feb2012_CoMO)"/>
      <sheetName val="Report"/>
      <sheetName val="extra"/>
      <sheetName val="extr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Overall Strategy"/>
      <sheetName val="Baseline Emission Inventory"/>
      <sheetName val="Monitoring Emission Inventory 1"/>
      <sheetName val="Sustainable Energy Action Plan"/>
      <sheetName val="Feuil1"/>
      <sheetName val="Feuil4"/>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Home"/>
      <sheetName val="Strategy"/>
      <sheetName val="BEI"/>
      <sheetName val="MEI"/>
      <sheetName val="Mitigation Actions"/>
      <sheetName val="Mitigation Report"/>
      <sheetName val="Adaptation Scoreboard"/>
      <sheetName val="Risks &amp; Vulnerabilities"/>
      <sheetName val="Categories (2)"/>
      <sheetName val="Adaptation Actions"/>
      <sheetName val="Adaptation Report"/>
      <sheetName val="Indicators"/>
      <sheetName val="EFs"/>
      <sheetName val="Categories"/>
      <sheetName val="Drop-down Menus"/>
      <sheetName val="extr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Introduction"/>
      <sheetName val="Module 1"/>
      <sheetName val="Module 2"/>
      <sheetName val="Module 3"/>
      <sheetName val="FOV REF"/>
      <sheetName val="FOV MAP"/>
    </sheetNames>
    <sheetDataSet>
      <sheetData sheetId="0"/>
      <sheetData sheetId="1"/>
      <sheetData sheetId="2"/>
      <sheetData sheetId="3"/>
      <sheetData sheetId="4"/>
      <sheetData sheetId="5"/>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Synthesis Report"/>
      <sheetName val="Indicators"/>
      <sheetName val="Glossary"/>
      <sheetName val="Drop-down Menu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Home"/>
      <sheetName val="Strategy"/>
      <sheetName val="BEI"/>
      <sheetName val="MEI1"/>
      <sheetName val="MEI2"/>
      <sheetName val="Mitigation Actions"/>
      <sheetName val="BoE"/>
      <sheetName val="Mitigation Report"/>
      <sheetName val="Monitoring Report"/>
      <sheetName val="Adaptation Scoreboard"/>
      <sheetName val="Risks &amp; Vulnerabilities"/>
      <sheetName val="Adaptation Actions"/>
      <sheetName val="Adaptation Report"/>
      <sheetName val="Adaptation Indicators"/>
      <sheetName val="EFs"/>
      <sheetName val="Drop-down Menus"/>
      <sheetName val="extra"/>
      <sheetName val="Categor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Indicators"/>
      <sheetName val="Glossary"/>
    </sheetNames>
    <sheetDataSet>
      <sheetData sheetId="0"/>
      <sheetData sheetId="1"/>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Synthesis Report"/>
      <sheetName val="Indicators"/>
      <sheetName val="Glossary"/>
      <sheetName val="Drop-down Menu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Indicators"/>
      <sheetName val="Glossary"/>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Synthesis Report"/>
      <sheetName val="Indicators"/>
      <sheetName val="Glossary"/>
      <sheetName val="Drop-down Menu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Home"/>
      <sheetName val="Signatory Profile"/>
      <sheetName val="Signatory Scoreboard"/>
      <sheetName val="Strategy"/>
      <sheetName val="Risks &amp; Vulnerabilities"/>
      <sheetName val="Actions"/>
      <sheetName val="Synthesis Report"/>
      <sheetName val="Indicators"/>
      <sheetName val="Glossary"/>
      <sheetName val="Drop-down Menu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Home"/>
      <sheetName val="BoE form"/>
      <sheetName val="SEAP-Report"/>
      <sheetName val="M-Strategy"/>
      <sheetName val="BEI"/>
      <sheetName val="MEI"/>
      <sheetName val="MEI2"/>
      <sheetName val="MEI3"/>
      <sheetName val="M-SEAP"/>
      <sheetName val="M-Action form"/>
      <sheetName val="M-Report"/>
      <sheetName val="Categories"/>
      <sheetName val="EFs"/>
      <sheetName val="EFsold"/>
      <sheetName val="List of pre-checks"/>
      <sheetName val="Panel1"/>
      <sheetName val="dict"/>
      <sheetName val="pro-indicators"/>
      <sheetName val="extra"/>
      <sheetName val="extr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Home &amp; Legend"/>
      <sheetName val="Strategy"/>
      <sheetName val="BEI"/>
      <sheetName val="SEAP"/>
      <sheetName val="Action form"/>
      <sheetName val="BoE form"/>
      <sheetName val="SEAP-Report"/>
      <sheetName val="M-Strategy"/>
      <sheetName val="MEI"/>
      <sheetName val="M-SEAP"/>
      <sheetName val="M-Action form"/>
      <sheetName val="M-Report"/>
      <sheetName val="Categories"/>
      <sheetName val="EFs"/>
      <sheetName val="List of pre-checks"/>
      <sheetName val="pro-indicators"/>
      <sheetName val="extra"/>
      <sheetName val="extr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ables/table1.xml><?xml version="1.0" encoding="utf-8"?>
<table xmlns="http://schemas.openxmlformats.org/spreadsheetml/2006/main" id="1" name="Tableau1212" displayName="Tableau1212" ref="B34:E46" headerRowCount="1" totalsRowCount="0" totalsRowShown="0">
  <tableColumns count="4">
    <tableColumn id="1" name="Adaptive capacity"/>
    <tableColumn id="2" name="Indicators"/>
    <tableColumn id="3" name="Measurement unit"/>
    <tableColumn id="4" name="Numerical value"/>
  </tableColumns>
</table>
</file>

<file path=xl/tables/table2.xml><?xml version="1.0" encoding="utf-8"?>
<table xmlns="http://schemas.openxmlformats.org/spreadsheetml/2006/main" id="2" name="Tableau123" displayName="Tableau123" ref="B6:E31" headerRowCount="1" totalsRowCount="0" totalsRowShown="0">
  <tableColumns count="4">
    <tableColumn id="1" name="Sector"/>
    <tableColumn id="2" name="Indicator"/>
    <tableColumn id="3" name="Measurement unit"/>
    <tableColumn id="4" name="Numerical value"/>
  </tableColumns>
</tabl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ctrlProp" Target="../ctrlProps/ctrlProps2.x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
</Relationships>
</file>

<file path=xl/worksheets/_rels/sheet10.xml.rels><?xml version="1.0" encoding="UTF-8"?>
<Relationships xmlns="http://schemas.openxmlformats.org/package/2006/relationships"><Relationship Id="rId1" Type="http://schemas.openxmlformats.org/officeDocument/2006/relationships/hyperlink" Target="mailto:..@.." TargetMode="External"/><Relationship Id="rId2" Type="http://schemas.openxmlformats.org/officeDocument/2006/relationships/drawing" Target="../drawings/drawing110.xml"/><Relationship Id="rId3" Type="http://schemas.openxmlformats.org/officeDocument/2006/relationships/ctrlProp" Target="../ctrlProps/ctrlProps111.xml"/><Relationship Id="rId4" Type="http://schemas.openxmlformats.org/officeDocument/2006/relationships/ctrlProp" Target="../ctrlProps/ctrlProps112.xml"/><Relationship Id="rId5" Type="http://schemas.openxmlformats.org/officeDocument/2006/relationships/ctrlProp" Target="../ctrlProps/ctrlProps113.xml"/><Relationship Id="rId6" Type="http://schemas.openxmlformats.org/officeDocument/2006/relationships/ctrlProp" Target="../ctrlProps/ctrlProps114.xml"/><Relationship Id="rId7" Type="http://schemas.openxmlformats.org/officeDocument/2006/relationships/ctrlProp" Target="../ctrlProps/ctrlProps115.xml"/>
</Relationships>
</file>

<file path=xl/worksheets/_rels/sheet11.xml.rels><?xml version="1.0" encoding="UTF-8"?>
<Relationships xmlns="http://schemas.openxmlformats.org/package/2006/relationships"><Relationship Id="rId1" Type="http://schemas.openxmlformats.org/officeDocument/2006/relationships/hyperlink" Target="mailto:..@.." TargetMode="External"/><Relationship Id="rId2" Type="http://schemas.openxmlformats.org/officeDocument/2006/relationships/drawing" Target="../drawings/drawing116.xml"/><Relationship Id="rId3" Type="http://schemas.openxmlformats.org/officeDocument/2006/relationships/ctrlProp" Target="../ctrlProps/ctrlProps117.xml"/><Relationship Id="rId4" Type="http://schemas.openxmlformats.org/officeDocument/2006/relationships/ctrlProp" Target="../ctrlProps/ctrlProps118.xml"/><Relationship Id="rId5" Type="http://schemas.openxmlformats.org/officeDocument/2006/relationships/ctrlProp" Target="../ctrlProps/ctrlProps119.xml"/><Relationship Id="rId6" Type="http://schemas.openxmlformats.org/officeDocument/2006/relationships/ctrlProp" Target="../ctrlProps/ctrlProps120.xml"/><Relationship Id="rId7" Type="http://schemas.openxmlformats.org/officeDocument/2006/relationships/ctrlProp" Target="../ctrlProps/ctrlProps121.xml"/>
</Relationships>
</file>

<file path=xl/worksheets/_rels/sheet12.xml.rels><?xml version="1.0" encoding="UTF-8"?>
<Relationships xmlns="http://schemas.openxmlformats.org/package/2006/relationships"><Relationship Id="rId1" Type="http://schemas.openxmlformats.org/officeDocument/2006/relationships/drawing" Target="../drawings/drawing122.xml"/>
</Relationships>
</file>

<file path=xl/worksheets/_rels/sheet13.xml.rels><?xml version="1.0" encoding="UTF-8"?>
<Relationships xmlns="http://schemas.openxmlformats.org/package/2006/relationships"><Relationship Id="rId1" Type="http://schemas.openxmlformats.org/officeDocument/2006/relationships/drawing" Target="../drawings/drawing123.xml"/>
</Relationships>
</file>

<file path=xl/worksheets/_rels/sheet14.xml.rels><?xml version="1.0" encoding="UTF-8"?>
<Relationships xmlns="http://schemas.openxmlformats.org/package/2006/relationships"><Relationship Id="rId1" Type="http://schemas.openxmlformats.org/officeDocument/2006/relationships/comments" Target="../comments14.xml"/><Relationship Id="rId2" Type="http://schemas.openxmlformats.org/officeDocument/2006/relationships/drawing" Target="../drawings/drawing124.xml"/><Relationship Id="rId3" Type="http://schemas.openxmlformats.org/officeDocument/2006/relationships/vmlDrawing" Target="../drawings/vmlDrawing1.vml"/>
</Relationships>
</file>

<file path=xl/worksheets/_rels/sheet16.xml.rels><?xml version="1.0" encoding="UTF-8"?>
<Relationships xmlns="http://schemas.openxmlformats.org/package/2006/relationships"><Relationship Id="rId1" Type="http://schemas.openxmlformats.org/officeDocument/2006/relationships/drawing" Target="../drawings/drawing125.xml"/>
</Relationships>
</file>

<file path=xl/worksheets/_rels/sheet17.xml.rels><?xml version="1.0" encoding="UTF-8"?>
<Relationships xmlns="http://schemas.openxmlformats.org/package/2006/relationships"><Relationship Id="rId1" Type="http://schemas.openxmlformats.org/officeDocument/2006/relationships/hyperlink" Target="http://ec.europa.eu/eurostat/web/cities/data/database" TargetMode="External"/><Relationship Id="rId2" Type="http://schemas.openxmlformats.org/officeDocument/2006/relationships/hyperlink" Target="https://climate-adapt.eea.europa.eu/knowledge/tools/urban-adaptation" TargetMode="External"/><Relationship Id="rId3" Type="http://schemas.openxmlformats.org/officeDocument/2006/relationships/hyperlink" Target="https://climate-adapt.eea.europa.eu/repository/11261590.pdf/@@download/file/Fact%20sheets%20final%201_7_2016.pdf" TargetMode="External"/><Relationship Id="rId4" Type="http://schemas.openxmlformats.org/officeDocument/2006/relationships/hyperlink" Target="http://cca.eionet.europa.eu/docs/TP_3-2012" TargetMode="External"/><Relationship Id="rId5" Type="http://schemas.openxmlformats.org/officeDocument/2006/relationships/hyperlink" Target="http://open.dataforcities.org/" TargetMode="External"/><Relationship Id="rId6" Type="http://schemas.openxmlformats.org/officeDocument/2006/relationships/hyperlink" Target="https://www.iso.org/obp/ui/" TargetMode="External"/><Relationship Id="rId7" Type="http://schemas.openxmlformats.org/officeDocument/2006/relationships/hyperlink" Target="http://climate-adapt.eea.europa.eu/viewaceitem?aceitem_id=8420" TargetMode="External"/><Relationship Id="rId8" Type="http://schemas.openxmlformats.org/officeDocument/2006/relationships/table" Target="../tables/table1.xml"/><Relationship Id="rId9" Type="http://schemas.openxmlformats.org/officeDocument/2006/relationships/table" Target="../tables/table2.xml"/>
</Relationships>
</file>

<file path=xl/worksheets/_rels/sheet19.xml.rels><?xml version="1.0" encoding="UTF-8"?>
<Relationships xmlns="http://schemas.openxmlformats.org/package/2006/relationships"><Relationship Id="rId1" Type="http://schemas.openxmlformats.org/officeDocument/2006/relationships/hyperlink" Target="mailto:helpdesk@mayors-adapt.eu?subject=Mayors%20Adapt%20Adaptation%20Action%20Plan%20Submision" TargetMode="External"/>
</Relationships>
</file>

<file path=xl/worksheets/_rels/sheet2.xml.rels><?xml version="1.0" encoding="UTF-8"?>
<Relationships xmlns="http://schemas.openxmlformats.org/package/2006/relationships"><Relationship Id="rId1" Type="http://schemas.openxmlformats.org/officeDocument/2006/relationships/drawing" Target="../drawings/drawing6.xml"/><Relationship Id="rId2" Type="http://schemas.openxmlformats.org/officeDocument/2006/relationships/ctrlProp" Target="../ctrlProps/ctrlProps7.xml"/><Relationship Id="rId3" Type="http://schemas.openxmlformats.org/officeDocument/2006/relationships/ctrlProp" Target="../ctrlProps/ctrlProps8.xml"/><Relationship Id="rId4" Type="http://schemas.openxmlformats.org/officeDocument/2006/relationships/ctrlProp" Target="../ctrlProps/ctrlProps9.xml"/><Relationship Id="rId5" Type="http://schemas.openxmlformats.org/officeDocument/2006/relationships/ctrlProp" Target="../ctrlProps/ctrlProps10.xml"/><Relationship Id="rId6" Type="http://schemas.openxmlformats.org/officeDocument/2006/relationships/ctrlProp" Target="../ctrlProps/ctrlProps11.xml"/><Relationship Id="rId7" Type="http://schemas.openxmlformats.org/officeDocument/2006/relationships/ctrlProp" Target="../ctrlProps/ctrlProps12.xml"/><Relationship Id="rId8" Type="http://schemas.openxmlformats.org/officeDocument/2006/relationships/ctrlProp" Target="../ctrlProps/ctrlProps13.xml"/><Relationship Id="rId9" Type="http://schemas.openxmlformats.org/officeDocument/2006/relationships/ctrlProp" Target="../ctrlProps/ctrlProps14.xml"/><Relationship Id="rId10" Type="http://schemas.openxmlformats.org/officeDocument/2006/relationships/ctrlProp" Target="../ctrlProps/ctrlProps15.xml"/><Relationship Id="rId11" Type="http://schemas.openxmlformats.org/officeDocument/2006/relationships/ctrlProp" Target="../ctrlProps/ctrlProps16.xml"/><Relationship Id="rId12" Type="http://schemas.openxmlformats.org/officeDocument/2006/relationships/ctrlProp" Target="../ctrlProps/ctrlProps17.xml"/><Relationship Id="rId13" Type="http://schemas.openxmlformats.org/officeDocument/2006/relationships/ctrlProp" Target="../ctrlProps/ctrlProps18.xml"/><Relationship Id="rId14" Type="http://schemas.openxmlformats.org/officeDocument/2006/relationships/ctrlProp" Target="../ctrlProps/ctrlProps19.xml"/><Relationship Id="rId15" Type="http://schemas.openxmlformats.org/officeDocument/2006/relationships/ctrlProp" Target="../ctrlProps/ctrlProps20.xml"/><Relationship Id="rId16" Type="http://schemas.openxmlformats.org/officeDocument/2006/relationships/ctrlProp" Target="../ctrlProps/ctrlProps21.xml"/><Relationship Id="rId17" Type="http://schemas.openxmlformats.org/officeDocument/2006/relationships/ctrlProp" Target="../ctrlProps/ctrlProps22.xml"/><Relationship Id="rId18" Type="http://schemas.openxmlformats.org/officeDocument/2006/relationships/ctrlProp" Target="../ctrlProps/ctrlProps23.xml"/><Relationship Id="rId19" Type="http://schemas.openxmlformats.org/officeDocument/2006/relationships/ctrlProp" Target="../ctrlProps/ctrlProps24.xml"/><Relationship Id="rId20" Type="http://schemas.openxmlformats.org/officeDocument/2006/relationships/ctrlProp" Target="../ctrlProps/ctrlProps25.xml"/><Relationship Id="rId21" Type="http://schemas.openxmlformats.org/officeDocument/2006/relationships/ctrlProp" Target="../ctrlProps/ctrlProps26.xml"/><Relationship Id="rId22" Type="http://schemas.openxmlformats.org/officeDocument/2006/relationships/ctrlProp" Target="../ctrlProps/ctrlProps27.xml"/><Relationship Id="rId23" Type="http://schemas.openxmlformats.org/officeDocument/2006/relationships/ctrlProp" Target="../ctrlProps/ctrlProps28.xml"/><Relationship Id="rId24" Type="http://schemas.openxmlformats.org/officeDocument/2006/relationships/ctrlProp" Target="../ctrlProps/ctrlProps29.xml"/><Relationship Id="rId25" Type="http://schemas.openxmlformats.org/officeDocument/2006/relationships/ctrlProp" Target="../ctrlProps/ctrlProps30.xml"/><Relationship Id="rId26" Type="http://schemas.openxmlformats.org/officeDocument/2006/relationships/ctrlProp" Target="../ctrlProps/ctrlProps31.xml"/>
</Relationships>
</file>

<file path=xl/worksheets/_rels/sheet20.xml.rels><?xml version="1.0" encoding="UTF-8"?>
<Relationships xmlns="http://schemas.openxmlformats.org/package/2006/relationships"><Relationship Id="rId1" Type="http://schemas.openxmlformats.org/officeDocument/2006/relationships/comments" Target="../comments20.xml"/><Relationship Id="rId2" Type="http://schemas.openxmlformats.org/officeDocument/2006/relationships/vmlDrawing" Target="../drawings/vmlDrawing2.vml"/>
</Relationships>
</file>

<file path=xl/worksheets/_rels/sheet21.xml.rels><?xml version="1.0" encoding="UTF-8"?>
<Relationships xmlns="http://schemas.openxmlformats.org/package/2006/relationships"><Relationship Id="rId1" Type="http://schemas.openxmlformats.org/officeDocument/2006/relationships/drawing" Target="../drawings/drawing126.xml"/>
</Relationships>
</file>

<file path=xl/worksheets/_rels/sheet3.xml.rels><?xml version="1.0" encoding="UTF-8"?>
<Relationships xmlns="http://schemas.openxmlformats.org/package/2006/relationships"><Relationship Id="rId1" Type="http://schemas.openxmlformats.org/officeDocument/2006/relationships/drawing" Target="../drawings/drawing32.xml"/><Relationship Id="rId2" Type="http://schemas.openxmlformats.org/officeDocument/2006/relationships/ctrlProp" Target="../ctrlProps/ctrlProps33.xml"/><Relationship Id="rId3" Type="http://schemas.openxmlformats.org/officeDocument/2006/relationships/ctrlProp" Target="../ctrlProps/ctrlProps34.xml"/><Relationship Id="rId4" Type="http://schemas.openxmlformats.org/officeDocument/2006/relationships/ctrlProp" Target="../ctrlProps/ctrlProps35.xml"/><Relationship Id="rId5" Type="http://schemas.openxmlformats.org/officeDocument/2006/relationships/ctrlProp" Target="../ctrlProps/ctrlProps36.xml"/><Relationship Id="rId6" Type="http://schemas.openxmlformats.org/officeDocument/2006/relationships/ctrlProp" Target="../ctrlProps/ctrlProps37.xml"/>
</Relationships>
</file>

<file path=xl/worksheets/_rels/sheet4.xml.rels><?xml version="1.0" encoding="UTF-8"?>
<Relationships xmlns="http://schemas.openxmlformats.org/package/2006/relationships"><Relationship Id="rId1" Type="http://schemas.openxmlformats.org/officeDocument/2006/relationships/drawing" Target="../drawings/drawing38.xml"/><Relationship Id="rId2" Type="http://schemas.openxmlformats.org/officeDocument/2006/relationships/ctrlProp" Target="../ctrlProps/ctrlProps39.xml"/><Relationship Id="rId3" Type="http://schemas.openxmlformats.org/officeDocument/2006/relationships/ctrlProp" Target="../ctrlProps/ctrlProps40.xml"/><Relationship Id="rId4" Type="http://schemas.openxmlformats.org/officeDocument/2006/relationships/ctrlProp" Target="../ctrlProps/ctrlProps41.xml"/><Relationship Id="rId5" Type="http://schemas.openxmlformats.org/officeDocument/2006/relationships/ctrlProp" Target="../ctrlProps/ctrlProps42.xml"/>
</Relationships>
</file>

<file path=xl/worksheets/_rels/sheet5.xml.rels><?xml version="1.0" encoding="UTF-8"?>
<Relationships xmlns="http://schemas.openxmlformats.org/package/2006/relationships"><Relationship Id="rId1" Type="http://schemas.openxmlformats.org/officeDocument/2006/relationships/drawing" Target="../drawings/drawing43.xml"/><Relationship Id="rId2" Type="http://schemas.openxmlformats.org/officeDocument/2006/relationships/ctrlProp" Target="../ctrlProps/ctrlProps44.xml"/><Relationship Id="rId3" Type="http://schemas.openxmlformats.org/officeDocument/2006/relationships/ctrlProp" Target="../ctrlProps/ctrlProps45.xml"/><Relationship Id="rId4" Type="http://schemas.openxmlformats.org/officeDocument/2006/relationships/ctrlProp" Target="../ctrlProps/ctrlProps46.xml"/><Relationship Id="rId5" Type="http://schemas.openxmlformats.org/officeDocument/2006/relationships/ctrlProp" Target="../ctrlProps/ctrlProps47.xml"/>
</Relationships>
</file>

<file path=xl/worksheets/_rels/sheet6.xml.rels><?xml version="1.0" encoding="UTF-8"?>
<Relationships xmlns="http://schemas.openxmlformats.org/package/2006/relationships"><Relationship Id="rId1" Type="http://schemas.openxmlformats.org/officeDocument/2006/relationships/drawing" Target="../drawings/drawing48.xml"/><Relationship Id="rId2" Type="http://schemas.openxmlformats.org/officeDocument/2006/relationships/ctrlProp" Target="../ctrlProps/ctrlProps49.xml"/><Relationship Id="rId3" Type="http://schemas.openxmlformats.org/officeDocument/2006/relationships/ctrlProp" Target="../ctrlProps/ctrlProps50.xml"/><Relationship Id="rId4" Type="http://schemas.openxmlformats.org/officeDocument/2006/relationships/ctrlProp" Target="../ctrlProps/ctrlProps51.xml"/><Relationship Id="rId5" Type="http://schemas.openxmlformats.org/officeDocument/2006/relationships/ctrlProp" Target="../ctrlProps/ctrlProps52.xml"/><Relationship Id="rId6" Type="http://schemas.openxmlformats.org/officeDocument/2006/relationships/ctrlProp" Target="../ctrlProps/ctrlProps53.xml"/><Relationship Id="rId7" Type="http://schemas.openxmlformats.org/officeDocument/2006/relationships/ctrlProp" Target="../ctrlProps/ctrlProps54.xml"/><Relationship Id="rId8" Type="http://schemas.openxmlformats.org/officeDocument/2006/relationships/ctrlProp" Target="../ctrlProps/ctrlProps55.xml"/><Relationship Id="rId9" Type="http://schemas.openxmlformats.org/officeDocument/2006/relationships/ctrlProp" Target="../ctrlProps/ctrlProps56.xml"/><Relationship Id="rId10" Type="http://schemas.openxmlformats.org/officeDocument/2006/relationships/ctrlProp" Target="../ctrlProps/ctrlProps57.xml"/><Relationship Id="rId11" Type="http://schemas.openxmlformats.org/officeDocument/2006/relationships/ctrlProp" Target="../ctrlProps/ctrlProps58.xml"/><Relationship Id="rId12" Type="http://schemas.openxmlformats.org/officeDocument/2006/relationships/ctrlProp" Target="../ctrlProps/ctrlProps59.xml"/><Relationship Id="rId13" Type="http://schemas.openxmlformats.org/officeDocument/2006/relationships/ctrlProp" Target="../ctrlProps/ctrlProps60.xml"/><Relationship Id="rId14" Type="http://schemas.openxmlformats.org/officeDocument/2006/relationships/ctrlProp" Target="../ctrlProps/ctrlProps61.xml"/><Relationship Id="rId15" Type="http://schemas.openxmlformats.org/officeDocument/2006/relationships/ctrlProp" Target="../ctrlProps/ctrlProps62.xml"/><Relationship Id="rId16" Type="http://schemas.openxmlformats.org/officeDocument/2006/relationships/ctrlProp" Target="../ctrlProps/ctrlProps63.xml"/><Relationship Id="rId17" Type="http://schemas.openxmlformats.org/officeDocument/2006/relationships/ctrlProp" Target="../ctrlProps/ctrlProps64.xml"/><Relationship Id="rId18" Type="http://schemas.openxmlformats.org/officeDocument/2006/relationships/ctrlProp" Target="../ctrlProps/ctrlProps65.xml"/><Relationship Id="rId19" Type="http://schemas.openxmlformats.org/officeDocument/2006/relationships/ctrlProp" Target="../ctrlProps/ctrlProps66.xml"/><Relationship Id="rId20" Type="http://schemas.openxmlformats.org/officeDocument/2006/relationships/ctrlProp" Target="../ctrlProps/ctrlProps67.xml"/><Relationship Id="rId21" Type="http://schemas.openxmlformats.org/officeDocument/2006/relationships/ctrlProp" Target="../ctrlProps/ctrlProps68.xml"/><Relationship Id="rId22" Type="http://schemas.openxmlformats.org/officeDocument/2006/relationships/ctrlProp" Target="../ctrlProps/ctrlProps69.xml"/><Relationship Id="rId23" Type="http://schemas.openxmlformats.org/officeDocument/2006/relationships/ctrlProp" Target="../ctrlProps/ctrlProps70.xml"/><Relationship Id="rId24" Type="http://schemas.openxmlformats.org/officeDocument/2006/relationships/ctrlProp" Target="../ctrlProps/ctrlProps71.xml"/><Relationship Id="rId25" Type="http://schemas.openxmlformats.org/officeDocument/2006/relationships/ctrlProp" Target="../ctrlProps/ctrlProps72.xml"/><Relationship Id="rId26" Type="http://schemas.openxmlformats.org/officeDocument/2006/relationships/ctrlProp" Target="../ctrlProps/ctrlProps73.xml"/><Relationship Id="rId27" Type="http://schemas.openxmlformats.org/officeDocument/2006/relationships/ctrlProp" Target="../ctrlProps/ctrlProps74.xml"/><Relationship Id="rId28" Type="http://schemas.openxmlformats.org/officeDocument/2006/relationships/ctrlProp" Target="../ctrlProps/ctrlProps75.xml"/><Relationship Id="rId29" Type="http://schemas.openxmlformats.org/officeDocument/2006/relationships/ctrlProp" Target="../ctrlProps/ctrlProps76.xml"/><Relationship Id="rId30" Type="http://schemas.openxmlformats.org/officeDocument/2006/relationships/ctrlProp" Target="../ctrlProps/ctrlProps77.xml"/><Relationship Id="rId31" Type="http://schemas.openxmlformats.org/officeDocument/2006/relationships/ctrlProp" Target="../ctrlProps/ctrlProps78.xml"/><Relationship Id="rId32" Type="http://schemas.openxmlformats.org/officeDocument/2006/relationships/ctrlProp" Target="../ctrlProps/ctrlProps79.xml"/><Relationship Id="rId33" Type="http://schemas.openxmlformats.org/officeDocument/2006/relationships/ctrlProp" Target="../ctrlProps/ctrlProps80.xml"/><Relationship Id="rId34" Type="http://schemas.openxmlformats.org/officeDocument/2006/relationships/ctrlProp" Target="../ctrlProps/ctrlProps81.xml"/><Relationship Id="rId35" Type="http://schemas.openxmlformats.org/officeDocument/2006/relationships/ctrlProp" Target="../ctrlProps/ctrlProps82.xml"/><Relationship Id="rId36" Type="http://schemas.openxmlformats.org/officeDocument/2006/relationships/ctrlProp" Target="../ctrlProps/ctrlProps83.xml"/><Relationship Id="rId37" Type="http://schemas.openxmlformats.org/officeDocument/2006/relationships/ctrlProp" Target="../ctrlProps/ctrlProps84.xml"/><Relationship Id="rId38" Type="http://schemas.openxmlformats.org/officeDocument/2006/relationships/ctrlProp" Target="../ctrlProps/ctrlProps85.xml"/><Relationship Id="rId39" Type="http://schemas.openxmlformats.org/officeDocument/2006/relationships/ctrlProp" Target="../ctrlProps/ctrlProps86.xml"/><Relationship Id="rId40" Type="http://schemas.openxmlformats.org/officeDocument/2006/relationships/ctrlProp" Target="../ctrlProps/ctrlProps87.xml"/><Relationship Id="rId41" Type="http://schemas.openxmlformats.org/officeDocument/2006/relationships/ctrlProp" Target="../ctrlProps/ctrlProps88.xml"/><Relationship Id="rId42" Type="http://schemas.openxmlformats.org/officeDocument/2006/relationships/ctrlProp" Target="../ctrlProps/ctrlProps89.xml"/><Relationship Id="rId43" Type="http://schemas.openxmlformats.org/officeDocument/2006/relationships/ctrlProp" Target="../ctrlProps/ctrlProps90.xml"/>
</Relationships>
</file>

<file path=xl/worksheets/_rels/sheet7.xml.rels><?xml version="1.0" encoding="UTF-8"?>
<Relationships xmlns="http://schemas.openxmlformats.org/package/2006/relationships"><Relationship Id="rId1" Type="http://schemas.openxmlformats.org/officeDocument/2006/relationships/drawing" Target="../drawings/drawing91.xml"/><Relationship Id="rId2" Type="http://schemas.openxmlformats.org/officeDocument/2006/relationships/ctrlProp" Target="../ctrlProps/ctrlProps92.xml"/><Relationship Id="rId3" Type="http://schemas.openxmlformats.org/officeDocument/2006/relationships/ctrlProp" Target="../ctrlProps/ctrlProps93.xml"/><Relationship Id="rId4" Type="http://schemas.openxmlformats.org/officeDocument/2006/relationships/ctrlProp" Target="../ctrlProps/ctrlProps94.xml"/><Relationship Id="rId5" Type="http://schemas.openxmlformats.org/officeDocument/2006/relationships/ctrlProp" Target="../ctrlProps/ctrlProps95.xml"/><Relationship Id="rId6" Type="http://schemas.openxmlformats.org/officeDocument/2006/relationships/ctrlProp" Target="../ctrlProps/ctrlProps96.xml"/><Relationship Id="rId7" Type="http://schemas.openxmlformats.org/officeDocument/2006/relationships/ctrlProp" Target="../ctrlProps/ctrlProps97.xml"/>
</Relationships>
</file>

<file path=xl/worksheets/_rels/sheet8.xml.rels><?xml version="1.0" encoding="UTF-8"?>
<Relationships xmlns="http://schemas.openxmlformats.org/package/2006/relationships"><Relationship Id="rId1" Type="http://schemas.openxmlformats.org/officeDocument/2006/relationships/hyperlink" Target="mailto:..@.." TargetMode="External"/><Relationship Id="rId2" Type="http://schemas.openxmlformats.org/officeDocument/2006/relationships/drawing" Target="../drawings/drawing98.xml"/><Relationship Id="rId3" Type="http://schemas.openxmlformats.org/officeDocument/2006/relationships/ctrlProp" Target="../ctrlProps/ctrlProps99.xml"/><Relationship Id="rId4" Type="http://schemas.openxmlformats.org/officeDocument/2006/relationships/ctrlProp" Target="../ctrlProps/ctrlProps100.xml"/><Relationship Id="rId5" Type="http://schemas.openxmlformats.org/officeDocument/2006/relationships/ctrlProp" Target="../ctrlProps/ctrlProps101.xml"/><Relationship Id="rId6" Type="http://schemas.openxmlformats.org/officeDocument/2006/relationships/ctrlProp" Target="../ctrlProps/ctrlProps102.xml"/><Relationship Id="rId7" Type="http://schemas.openxmlformats.org/officeDocument/2006/relationships/ctrlProp" Target="../ctrlProps/ctrlProps103.xml"/>
</Relationships>
</file>

<file path=xl/worksheets/_rels/sheet9.xml.rels><?xml version="1.0" encoding="UTF-8"?>
<Relationships xmlns="http://schemas.openxmlformats.org/package/2006/relationships"><Relationship Id="rId1" Type="http://schemas.openxmlformats.org/officeDocument/2006/relationships/hyperlink" Target="mailto:..@.." TargetMode="External"/><Relationship Id="rId2" Type="http://schemas.openxmlformats.org/officeDocument/2006/relationships/drawing" Target="../drawings/drawing104.xml"/><Relationship Id="rId3" Type="http://schemas.openxmlformats.org/officeDocument/2006/relationships/ctrlProp" Target="../ctrlProps/ctrlProps105.xml"/><Relationship Id="rId4" Type="http://schemas.openxmlformats.org/officeDocument/2006/relationships/ctrlProp" Target="../ctrlProps/ctrlProps106.xml"/><Relationship Id="rId5" Type="http://schemas.openxmlformats.org/officeDocument/2006/relationships/ctrlProp" Target="../ctrlProps/ctrlProps107.xml"/><Relationship Id="rId6" Type="http://schemas.openxmlformats.org/officeDocument/2006/relationships/ctrlProp" Target="../ctrlProps/ctrlProps108.xml"/><Relationship Id="rId7" Type="http://schemas.openxmlformats.org/officeDocument/2006/relationships/ctrlProp" Target="../ctrlProps/ctrlProps10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A6A6A6"/>
    <pageSetUpPr fitToPage="true"/>
  </sheetPr>
  <dimension ref="A1:P182"/>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6" topLeftCell="A10" activePane="bottomLeft" state="frozen"/>
      <selection pane="topLeft" activeCell="A1" activeCellId="0" sqref="A1"/>
      <selection pane="bottomLeft" activeCell="H45" activeCellId="0" sqref="H45"/>
    </sheetView>
  </sheetViews>
  <sheetFormatPr defaultColWidth="9.9921875" defaultRowHeight="12.75" zeroHeight="false" outlineLevelRow="0" outlineLevelCol="0"/>
  <cols>
    <col collapsed="false" customWidth="true" hidden="false" outlineLevel="0" max="1" min="1" style="1" width="2.62"/>
    <col collapsed="false" customWidth="true" hidden="false" outlineLevel="0" max="2" min="2" style="1" width="3.13"/>
    <col collapsed="false" customWidth="true" hidden="false" outlineLevel="0" max="3" min="3" style="2" width="4.87"/>
    <col collapsed="false" customWidth="true" hidden="false" outlineLevel="0" max="4" min="4" style="1" width="22.63"/>
    <col collapsed="false" customWidth="true" hidden="false" outlineLevel="0" max="5" min="5" style="1" width="14.62"/>
    <col collapsed="false" customWidth="true" hidden="false" outlineLevel="0" max="6" min="6" style="1" width="12.63"/>
    <col collapsed="false" customWidth="true" hidden="false" outlineLevel="0" max="7" min="7" style="1" width="16.38"/>
    <col collapsed="false" customWidth="true" hidden="false" outlineLevel="0" max="8" min="8" style="1" width="11.38"/>
    <col collapsed="false" customWidth="true" hidden="false" outlineLevel="0" max="9" min="9" style="1" width="4.13"/>
    <col collapsed="false" customWidth="true" hidden="false" outlineLevel="0" max="10" min="10" style="1" width="3.13"/>
    <col collapsed="false" customWidth="false" hidden="false" outlineLevel="0" max="1024" min="11" style="1" width="10"/>
  </cols>
  <sheetData>
    <row r="1" s="3" customFormat="true" ht="48" hidden="false" customHeight="true" outlineLevel="0" collapsed="false">
      <c r="B1" s="4"/>
      <c r="C1" s="4"/>
      <c r="D1" s="4"/>
      <c r="E1" s="5" t="s">
        <v>0</v>
      </c>
      <c r="F1" s="5"/>
      <c r="G1" s="5"/>
      <c r="H1" s="5"/>
      <c r="I1" s="5"/>
      <c r="J1" s="5"/>
      <c r="K1" s="5"/>
      <c r="L1" s="5"/>
      <c r="M1" s="5"/>
      <c r="N1" s="5"/>
    </row>
    <row r="2" s="3" customFormat="true" ht="17.25" hidden="false" customHeight="true" outlineLevel="0" collapsed="false">
      <c r="A2" s="6"/>
      <c r="B2" s="6"/>
      <c r="C2" s="6"/>
      <c r="D2" s="7"/>
      <c r="E2" s="5"/>
      <c r="F2" s="5"/>
      <c r="G2" s="5"/>
      <c r="H2" s="5"/>
      <c r="I2" s="5"/>
      <c r="J2" s="5"/>
      <c r="K2" s="5"/>
      <c r="L2" s="5"/>
      <c r="M2" s="5"/>
      <c r="N2" s="5"/>
    </row>
    <row r="3" s="10" customFormat="true" ht="3.6" hidden="false" customHeight="true" outlineLevel="0" collapsed="false">
      <c r="A3" s="8"/>
      <c r="B3" s="8"/>
      <c r="C3" s="8"/>
      <c r="D3" s="9"/>
      <c r="E3" s="9"/>
      <c r="F3" s="9"/>
      <c r="G3" s="9"/>
      <c r="H3" s="9"/>
      <c r="I3" s="9"/>
      <c r="J3" s="9"/>
    </row>
    <row r="4" s="13" customFormat="true" ht="6.75" hidden="false" customHeight="true" outlineLevel="0" collapsed="false">
      <c r="A4" s="11"/>
      <c r="B4" s="11"/>
      <c r="C4" s="11"/>
      <c r="D4" s="12"/>
      <c r="E4" s="12"/>
      <c r="F4" s="12"/>
      <c r="G4" s="12"/>
      <c r="H4" s="12"/>
      <c r="I4" s="12"/>
      <c r="J4" s="12"/>
    </row>
    <row r="5" s="16" customFormat="true" ht="3.6" hidden="false" customHeight="true" outlineLevel="0" collapsed="false">
      <c r="A5" s="14"/>
      <c r="B5" s="14"/>
      <c r="C5" s="14"/>
      <c r="D5" s="15"/>
      <c r="E5" s="15"/>
      <c r="F5" s="15"/>
      <c r="G5" s="15"/>
      <c r="H5" s="15"/>
      <c r="I5" s="15"/>
      <c r="J5" s="15"/>
    </row>
    <row r="6" s="19" customFormat="true" ht="3.75" hidden="false" customHeight="true" outlineLevel="0" collapsed="false">
      <c r="A6" s="17"/>
      <c r="B6" s="18"/>
      <c r="C6" s="18"/>
      <c r="D6" s="18"/>
      <c r="E6" s="18"/>
      <c r="F6" s="18"/>
      <c r="G6" s="18"/>
      <c r="H6" s="18"/>
      <c r="I6" s="18"/>
      <c r="J6" s="18"/>
    </row>
    <row r="8" customFormat="false" ht="14.1" hidden="false" customHeight="true" outlineLevel="0" collapsed="false">
      <c r="B8" s="20" t="s">
        <v>1</v>
      </c>
      <c r="C8" s="20"/>
      <c r="D8" s="20"/>
      <c r="E8" s="20"/>
      <c r="F8" s="20"/>
      <c r="G8" s="20"/>
      <c r="H8" s="20"/>
      <c r="I8" s="20"/>
      <c r="J8" s="20"/>
      <c r="K8" s="20"/>
      <c r="L8" s="20"/>
      <c r="M8" s="20"/>
      <c r="N8" s="20"/>
      <c r="O8" s="21"/>
      <c r="P8" s="21"/>
    </row>
    <row r="9" customFormat="false" ht="21.75" hidden="false" customHeight="true" outlineLevel="0" collapsed="false">
      <c r="B9" s="20"/>
      <c r="C9" s="20"/>
      <c r="D9" s="20"/>
      <c r="E9" s="20"/>
      <c r="F9" s="20"/>
      <c r="G9" s="20"/>
      <c r="H9" s="20"/>
      <c r="I9" s="20"/>
      <c r="J9" s="20"/>
      <c r="K9" s="20"/>
      <c r="L9" s="20"/>
      <c r="M9" s="20"/>
      <c r="N9" s="20"/>
      <c r="O9" s="21"/>
      <c r="P9" s="21"/>
    </row>
    <row r="10" customFormat="false" ht="16.5" hidden="false" customHeight="true" outlineLevel="0" collapsed="false">
      <c r="B10" s="20"/>
      <c r="C10" s="20"/>
      <c r="D10" s="20"/>
      <c r="E10" s="20"/>
      <c r="F10" s="20"/>
      <c r="G10" s="20"/>
      <c r="H10" s="20"/>
      <c r="I10" s="20"/>
      <c r="J10" s="20"/>
      <c r="K10" s="20"/>
      <c r="L10" s="20"/>
      <c r="M10" s="20"/>
      <c r="N10" s="20"/>
      <c r="O10" s="21"/>
      <c r="P10" s="21"/>
    </row>
    <row r="11" customFormat="false" ht="15" hidden="false" customHeight="true" outlineLevel="0" collapsed="false">
      <c r="B11" s="20"/>
      <c r="C11" s="20"/>
      <c r="D11" s="20"/>
      <c r="E11" s="20"/>
      <c r="F11" s="20"/>
      <c r="G11" s="20"/>
      <c r="H11" s="20"/>
      <c r="I11" s="20"/>
      <c r="J11" s="20"/>
      <c r="K11" s="20"/>
      <c r="L11" s="20"/>
      <c r="M11" s="20"/>
      <c r="N11" s="20"/>
      <c r="O11" s="21"/>
      <c r="P11" s="21"/>
    </row>
    <row r="12" customFormat="false" ht="7.5" hidden="false" customHeight="true" outlineLevel="0" collapsed="false">
      <c r="B12" s="20"/>
      <c r="C12" s="20"/>
      <c r="D12" s="20"/>
      <c r="E12" s="20"/>
      <c r="F12" s="20"/>
      <c r="G12" s="20"/>
      <c r="H12" s="20"/>
      <c r="I12" s="20"/>
      <c r="J12" s="20"/>
      <c r="K12" s="20"/>
      <c r="L12" s="20"/>
      <c r="M12" s="20"/>
      <c r="N12" s="20"/>
      <c r="O12" s="21"/>
      <c r="P12" s="21"/>
    </row>
    <row r="13" customFormat="false" ht="12.95" hidden="false" customHeight="true" outlineLevel="0" collapsed="false">
      <c r="A13" s="22"/>
      <c r="B13" s="20"/>
      <c r="C13" s="20"/>
      <c r="D13" s="20"/>
      <c r="E13" s="20"/>
      <c r="F13" s="20"/>
      <c r="G13" s="20"/>
      <c r="H13" s="20"/>
      <c r="I13" s="20"/>
      <c r="J13" s="20"/>
      <c r="K13" s="20"/>
      <c r="L13" s="20"/>
      <c r="M13" s="20"/>
      <c r="N13" s="20"/>
      <c r="O13" s="21"/>
      <c r="P13" s="21"/>
    </row>
    <row r="14" customFormat="false" ht="12.95" hidden="false" customHeight="true" outlineLevel="0" collapsed="false">
      <c r="A14" s="22"/>
      <c r="B14" s="20"/>
      <c r="C14" s="20"/>
      <c r="D14" s="20"/>
      <c r="E14" s="20"/>
      <c r="F14" s="20"/>
      <c r="G14" s="20"/>
      <c r="H14" s="20"/>
      <c r="I14" s="20"/>
      <c r="J14" s="20"/>
      <c r="K14" s="20"/>
      <c r="L14" s="20"/>
      <c r="M14" s="20"/>
      <c r="N14" s="20"/>
      <c r="O14" s="21"/>
      <c r="P14" s="21"/>
    </row>
    <row r="15" customFormat="false" ht="12.95" hidden="false" customHeight="true" outlineLevel="0" collapsed="false">
      <c r="A15" s="23"/>
      <c r="B15" s="24"/>
      <c r="C15" s="24"/>
      <c r="D15" s="24"/>
      <c r="E15" s="24"/>
      <c r="F15" s="24"/>
      <c r="G15" s="24"/>
      <c r="H15" s="24"/>
      <c r="I15" s="24"/>
      <c r="J15" s="24"/>
      <c r="K15" s="24"/>
      <c r="L15" s="24"/>
      <c r="M15" s="24"/>
      <c r="N15" s="24"/>
      <c r="O15" s="21"/>
      <c r="P15" s="21"/>
    </row>
    <row r="16" customFormat="false" ht="12.95" hidden="false" customHeight="true" outlineLevel="0" collapsed="false">
      <c r="A16" s="23"/>
      <c r="B16" s="24"/>
      <c r="C16" s="24"/>
      <c r="D16" s="24"/>
      <c r="E16" s="24"/>
      <c r="F16" s="24"/>
      <c r="G16" s="24"/>
      <c r="H16" s="24"/>
      <c r="I16" s="24"/>
      <c r="J16" s="24"/>
      <c r="K16" s="24"/>
      <c r="L16" s="24"/>
      <c r="M16" s="24"/>
      <c r="N16" s="24"/>
      <c r="O16" s="21"/>
      <c r="P16" s="21"/>
    </row>
    <row r="17" customFormat="false" ht="12.95" hidden="false" customHeight="true" outlineLevel="0" collapsed="false">
      <c r="A17" s="23"/>
      <c r="B17" s="24"/>
      <c r="C17" s="24"/>
      <c r="D17" s="24"/>
      <c r="E17" s="24"/>
      <c r="F17" s="24"/>
      <c r="G17" s="24"/>
      <c r="H17" s="24"/>
      <c r="I17" s="24"/>
      <c r="J17" s="24"/>
      <c r="K17" s="24"/>
      <c r="L17" s="24"/>
      <c r="M17" s="24"/>
      <c r="N17" s="24"/>
      <c r="O17" s="21"/>
      <c r="P17" s="21"/>
    </row>
    <row r="18" customFormat="false" ht="12.95" hidden="false" customHeight="true" outlineLevel="0" collapsed="false">
      <c r="B18" s="24"/>
      <c r="C18" s="24"/>
      <c r="D18" s="24"/>
      <c r="E18" s="24"/>
      <c r="F18" s="24"/>
      <c r="G18" s="24"/>
      <c r="H18" s="24"/>
      <c r="I18" s="24"/>
      <c r="J18" s="24"/>
      <c r="K18" s="24"/>
      <c r="L18" s="24"/>
      <c r="M18" s="24"/>
      <c r="N18" s="24"/>
      <c r="O18" s="21"/>
      <c r="P18" s="21"/>
    </row>
    <row r="19" customFormat="false" ht="12.95" hidden="false" customHeight="true" outlineLevel="0" collapsed="false">
      <c r="B19" s="24"/>
      <c r="C19" s="25" t="s">
        <v>2</v>
      </c>
      <c r="D19" s="25"/>
      <c r="E19" s="25"/>
      <c r="F19" s="25"/>
      <c r="G19" s="25"/>
      <c r="H19" s="25"/>
      <c r="I19" s="25"/>
      <c r="J19" s="25"/>
      <c r="K19" s="25"/>
      <c r="L19" s="25"/>
      <c r="M19" s="25"/>
      <c r="N19" s="24"/>
      <c r="O19" s="21"/>
      <c r="P19" s="21"/>
    </row>
    <row r="20" customFormat="false" ht="12.95" hidden="false" customHeight="true" outlineLevel="0" collapsed="false">
      <c r="B20" s="24"/>
      <c r="C20" s="25"/>
      <c r="D20" s="25"/>
      <c r="E20" s="25"/>
      <c r="F20" s="25"/>
      <c r="G20" s="25"/>
      <c r="H20" s="25"/>
      <c r="I20" s="25"/>
      <c r="J20" s="25"/>
      <c r="K20" s="25"/>
      <c r="L20" s="25"/>
      <c r="M20" s="25"/>
      <c r="N20" s="24"/>
      <c r="O20" s="21"/>
      <c r="P20" s="21"/>
    </row>
    <row r="21" customFormat="false" ht="12.95" hidden="false" customHeight="true" outlineLevel="0" collapsed="false">
      <c r="B21" s="24"/>
      <c r="C21" s="25"/>
      <c r="D21" s="25"/>
      <c r="E21" s="25"/>
      <c r="F21" s="25"/>
      <c r="G21" s="25"/>
      <c r="H21" s="25"/>
      <c r="I21" s="25"/>
      <c r="J21" s="25"/>
      <c r="K21" s="25"/>
      <c r="L21" s="25"/>
      <c r="M21" s="25"/>
      <c r="N21" s="24"/>
      <c r="O21" s="21"/>
      <c r="P21" s="21"/>
    </row>
    <row r="22" customFormat="false" ht="12.95" hidden="false" customHeight="true" outlineLevel="0" collapsed="false">
      <c r="B22" s="24"/>
      <c r="C22" s="24"/>
      <c r="D22" s="24"/>
      <c r="E22" s="24"/>
      <c r="F22" s="24"/>
      <c r="G22" s="24"/>
      <c r="H22" s="24"/>
      <c r="I22" s="24"/>
      <c r="J22" s="24"/>
      <c r="K22" s="24"/>
      <c r="L22" s="24"/>
      <c r="M22" s="24"/>
      <c r="N22" s="24"/>
      <c r="O22" s="21"/>
      <c r="P22" s="21"/>
    </row>
    <row r="177" s="1" customFormat="true" ht="12.75" hidden="false" customHeight="false" outlineLevel="0" collapsed="false"/>
    <row r="182" customFormat="false" ht="12.75" hidden="false" customHeight="false" outlineLevel="0" collapsed="false">
      <c r="A182" s="26"/>
      <c r="J182" s="23"/>
    </row>
  </sheetData>
  <mergeCells count="3">
    <mergeCell ref="E1:N2"/>
    <mergeCell ref="B8:N14"/>
    <mergeCell ref="C19:M21"/>
  </mergeCells>
  <printOptions headings="false" gridLines="false" gridLinesSet="true" horizontalCentered="true" verticalCentered="false"/>
  <pageMargins left="0.354166666666667" right="0.354166666666667" top="0.7875" bottom="0.7875" header="0.511805555555555" footer="0.511805555555555"/>
  <pageSetup paperSize="8"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10" man="true" max="65535" min="0"/>
  </colBreaks>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883B"/>
    <pageSetUpPr fitToPage="true"/>
  </sheetPr>
  <dimension ref="A1:BE751"/>
  <sheetViews>
    <sheetView showFormulas="false" showGridLines="true" showRowColHeaders="true" showZeros="true" rightToLeft="false" tabSelected="true" showOutlineSymbols="true" defaultGridColor="true" view="normal" topLeftCell="B1" colorId="64" zoomScale="80" zoomScaleNormal="80" zoomScalePageLayoutView="100" workbookViewId="0">
      <pane xSplit="0" ySplit="5" topLeftCell="A6" activePane="bottomLeft" state="frozen"/>
      <selection pane="topLeft" activeCell="B1" activeCellId="0" sqref="B1"/>
      <selection pane="bottomLeft" activeCell="F58" activeCellId="0" sqref="F58"/>
    </sheetView>
  </sheetViews>
  <sheetFormatPr defaultColWidth="10.9921875" defaultRowHeight="14.25" zeroHeight="true" outlineLevelRow="1" outlineLevelCol="0"/>
  <cols>
    <col collapsed="false" customWidth="true" hidden="false" outlineLevel="0" max="1" min="1" style="600" width="4.13"/>
    <col collapsed="false" customWidth="true" hidden="false" outlineLevel="0" max="2" min="2" style="601" width="36.88"/>
    <col collapsed="false" customWidth="true" hidden="false" outlineLevel="0" max="3" min="3" style="601" width="17.12"/>
    <col collapsed="false" customWidth="true" hidden="false" outlineLevel="0" max="4" min="4" style="601" width="25.13"/>
    <col collapsed="false" customWidth="true" hidden="false" outlineLevel="0" max="5" min="5" style="601" width="13.13"/>
    <col collapsed="false" customWidth="true" hidden="false" outlineLevel="0" max="6" min="6" style="601" width="13.63"/>
    <col collapsed="false" customWidth="true" hidden="false" outlineLevel="0" max="7" min="7" style="601" width="10.62"/>
    <col collapsed="false" customWidth="true" hidden="false" outlineLevel="0" max="8" min="8" style="601" width="15.62"/>
    <col collapsed="false" customWidth="true" hidden="false" outlineLevel="0" max="9" min="9" style="601" width="21"/>
    <col collapsed="false" customWidth="true" hidden="false" outlineLevel="0" max="10" min="10" style="601" width="27.62"/>
    <col collapsed="false" customWidth="false" hidden="true" outlineLevel="0" max="11" min="11" style="601" width="11"/>
    <col collapsed="false" customWidth="true" hidden="true" outlineLevel="0" max="12" min="12" style="601" width="18.5"/>
    <col collapsed="false" customWidth="false" hidden="true" outlineLevel="0" max="16" min="13" style="601" width="11"/>
    <col collapsed="false" customWidth="true" hidden="true" outlineLevel="0" max="17" min="17" style="601" width="11.13"/>
    <col collapsed="false" customWidth="false" hidden="true" outlineLevel="0" max="256" min="18" style="601" width="11"/>
    <col collapsed="false" customWidth="true" hidden="true" outlineLevel="0" max="257" min="257" style="601" width="4.13"/>
    <col collapsed="false" customWidth="true" hidden="true" outlineLevel="0" max="258" min="258" style="601" width="36.12"/>
    <col collapsed="false" customWidth="true" hidden="true" outlineLevel="0" max="259" min="259" style="601" width="17.12"/>
    <col collapsed="false" customWidth="true" hidden="true" outlineLevel="0" max="260" min="260" style="601" width="25.13"/>
    <col collapsed="false" customWidth="true" hidden="true" outlineLevel="0" max="261" min="261" style="601" width="13.13"/>
    <col collapsed="false" customWidth="true" hidden="true" outlineLevel="0" max="262" min="262" style="601" width="13.63"/>
    <col collapsed="false" customWidth="true" hidden="true" outlineLevel="0" max="263" min="263" style="601" width="10.62"/>
    <col collapsed="false" customWidth="true" hidden="true" outlineLevel="0" max="264" min="264" style="601" width="5.13"/>
    <col collapsed="false" customWidth="true" hidden="true" outlineLevel="0" max="265" min="265" style="601" width="26.62"/>
    <col collapsed="false" customWidth="true" hidden="true" outlineLevel="0" max="266" min="266" style="601" width="27.62"/>
    <col collapsed="false" customWidth="false" hidden="true" outlineLevel="0" max="267" min="267" style="601" width="11"/>
    <col collapsed="false" customWidth="true" hidden="true" outlineLevel="0" max="268" min="268" style="601" width="18.5"/>
    <col collapsed="false" customWidth="false" hidden="true" outlineLevel="0" max="272" min="269" style="601" width="11"/>
    <col collapsed="false" customWidth="true" hidden="true" outlineLevel="0" max="273" min="273" style="601" width="11.13"/>
    <col collapsed="false" customWidth="false" hidden="true" outlineLevel="0" max="512" min="274" style="601" width="11"/>
    <col collapsed="false" customWidth="true" hidden="true" outlineLevel="0" max="513" min="513" style="601" width="4.13"/>
    <col collapsed="false" customWidth="true" hidden="true" outlineLevel="0" max="514" min="514" style="601" width="36.12"/>
    <col collapsed="false" customWidth="true" hidden="true" outlineLevel="0" max="515" min="515" style="601" width="17.12"/>
    <col collapsed="false" customWidth="true" hidden="true" outlineLevel="0" max="516" min="516" style="601" width="25.13"/>
    <col collapsed="false" customWidth="true" hidden="true" outlineLevel="0" max="517" min="517" style="601" width="13.13"/>
    <col collapsed="false" customWidth="true" hidden="true" outlineLevel="0" max="518" min="518" style="601" width="13.63"/>
    <col collapsed="false" customWidth="true" hidden="true" outlineLevel="0" max="519" min="519" style="601" width="10.62"/>
    <col collapsed="false" customWidth="true" hidden="true" outlineLevel="0" max="520" min="520" style="601" width="5.13"/>
    <col collapsed="false" customWidth="true" hidden="true" outlineLevel="0" max="521" min="521" style="601" width="26.62"/>
    <col collapsed="false" customWidth="true" hidden="true" outlineLevel="0" max="522" min="522" style="601" width="27.62"/>
    <col collapsed="false" customWidth="false" hidden="true" outlineLevel="0" max="523" min="523" style="601" width="11"/>
    <col collapsed="false" customWidth="true" hidden="true" outlineLevel="0" max="524" min="524" style="601" width="18.5"/>
    <col collapsed="false" customWidth="false" hidden="true" outlineLevel="0" max="528" min="525" style="601" width="11"/>
    <col collapsed="false" customWidth="true" hidden="true" outlineLevel="0" max="529" min="529" style="601" width="11.13"/>
    <col collapsed="false" customWidth="false" hidden="true" outlineLevel="0" max="768" min="530" style="601" width="11"/>
    <col collapsed="false" customWidth="true" hidden="true" outlineLevel="0" max="769" min="769" style="601" width="4.13"/>
    <col collapsed="false" customWidth="true" hidden="true" outlineLevel="0" max="770" min="770" style="601" width="36.12"/>
    <col collapsed="false" customWidth="true" hidden="true" outlineLevel="0" max="771" min="771" style="601" width="17.12"/>
    <col collapsed="false" customWidth="true" hidden="true" outlineLevel="0" max="772" min="772" style="601" width="25.13"/>
    <col collapsed="false" customWidth="true" hidden="true" outlineLevel="0" max="773" min="773" style="601" width="13.13"/>
    <col collapsed="false" customWidth="true" hidden="true" outlineLevel="0" max="774" min="774" style="601" width="13.63"/>
    <col collapsed="false" customWidth="true" hidden="true" outlineLevel="0" max="775" min="775" style="601" width="10.62"/>
    <col collapsed="false" customWidth="true" hidden="true" outlineLevel="0" max="776" min="776" style="601" width="5.13"/>
    <col collapsed="false" customWidth="true" hidden="true" outlineLevel="0" max="777" min="777" style="601" width="26.62"/>
    <col collapsed="false" customWidth="true" hidden="true" outlineLevel="0" max="778" min="778" style="601" width="27.62"/>
    <col collapsed="false" customWidth="false" hidden="true" outlineLevel="0" max="779" min="779" style="601" width="11"/>
    <col collapsed="false" customWidth="true" hidden="true" outlineLevel="0" max="780" min="780" style="601" width="18.5"/>
    <col collapsed="false" customWidth="false" hidden="true" outlineLevel="0" max="784" min="781" style="601" width="11"/>
    <col collapsed="false" customWidth="true" hidden="true" outlineLevel="0" max="785" min="785" style="601" width="11.13"/>
    <col collapsed="false" customWidth="false" hidden="true" outlineLevel="0" max="1024" min="786" style="601" width="11"/>
  </cols>
  <sheetData>
    <row r="1" s="604" customFormat="true" ht="54.75" hidden="false" customHeight="true" outlineLevel="0" collapsed="false">
      <c r="A1" s="29" t="s">
        <v>404</v>
      </c>
      <c r="B1" s="29"/>
      <c r="C1" s="602"/>
      <c r="D1" s="602"/>
      <c r="E1" s="602"/>
      <c r="F1" s="602"/>
      <c r="G1" s="602"/>
      <c r="H1" s="602"/>
      <c r="I1" s="602"/>
      <c r="J1" s="32" t="s">
        <v>4</v>
      </c>
      <c r="K1" s="602"/>
      <c r="L1" s="603"/>
      <c r="M1" s="603"/>
      <c r="N1" s="603"/>
      <c r="O1" s="603"/>
      <c r="P1" s="603"/>
      <c r="Q1" s="603"/>
      <c r="R1" s="603"/>
      <c r="T1" s="605" t="s">
        <v>4</v>
      </c>
      <c r="U1" s="603"/>
      <c r="V1" s="603"/>
      <c r="X1" s="603"/>
      <c r="Y1" s="603"/>
      <c r="Z1" s="606"/>
      <c r="AB1" s="606"/>
      <c r="AC1" s="606"/>
      <c r="AD1" s="606"/>
      <c r="AE1" s="606"/>
      <c r="AF1" s="606"/>
      <c r="AG1" s="606"/>
      <c r="AH1" s="606"/>
      <c r="AI1" s="603"/>
      <c r="AJ1" s="603"/>
      <c r="AL1" s="607"/>
    </row>
    <row r="2" s="10" customFormat="true" ht="3.6" hidden="false" customHeight="true" outlineLevel="0" collapsed="false">
      <c r="A2" s="608"/>
      <c r="B2" s="609"/>
      <c r="C2" s="609"/>
      <c r="D2" s="609"/>
      <c r="E2" s="610"/>
      <c r="F2" s="610"/>
      <c r="G2" s="610"/>
      <c r="H2" s="610"/>
      <c r="I2" s="610"/>
      <c r="J2" s="610"/>
      <c r="K2" s="610"/>
      <c r="L2" s="610"/>
      <c r="M2" s="610"/>
      <c r="N2" s="610"/>
      <c r="O2" s="610"/>
      <c r="P2" s="610"/>
      <c r="Q2" s="610"/>
      <c r="R2" s="610"/>
      <c r="S2" s="610"/>
      <c r="T2" s="610"/>
      <c r="U2" s="610"/>
      <c r="V2" s="610"/>
    </row>
    <row r="3" s="13" customFormat="true" ht="6.75" hidden="false" customHeight="true" outlineLevel="0" collapsed="false">
      <c r="A3" s="611"/>
      <c r="B3" s="612"/>
      <c r="C3" s="612"/>
      <c r="D3" s="612"/>
      <c r="E3" s="613"/>
      <c r="F3" s="613"/>
      <c r="G3" s="613"/>
      <c r="H3" s="613"/>
      <c r="I3" s="613"/>
      <c r="J3" s="613"/>
      <c r="K3" s="613"/>
      <c r="L3" s="613"/>
      <c r="M3" s="613"/>
      <c r="N3" s="613"/>
      <c r="O3" s="613"/>
      <c r="P3" s="613"/>
      <c r="Q3" s="613"/>
      <c r="R3" s="613"/>
      <c r="S3" s="613"/>
      <c r="T3" s="613"/>
      <c r="U3" s="613"/>
      <c r="V3" s="613"/>
    </row>
    <row r="4" s="16" customFormat="true" ht="5.25" hidden="false" customHeight="true" outlineLevel="0" collapsed="false">
      <c r="A4" s="614"/>
      <c r="B4" s="615"/>
      <c r="C4" s="615"/>
      <c r="D4" s="615"/>
      <c r="E4" s="616"/>
      <c r="F4" s="616"/>
      <c r="G4" s="616"/>
      <c r="H4" s="616"/>
      <c r="I4" s="616"/>
      <c r="J4" s="616"/>
      <c r="K4" s="616"/>
      <c r="L4" s="616"/>
      <c r="M4" s="616"/>
      <c r="N4" s="616"/>
      <c r="O4" s="616"/>
      <c r="P4" s="616"/>
      <c r="Q4" s="616"/>
      <c r="R4" s="616"/>
      <c r="S4" s="616"/>
      <c r="T4" s="616"/>
      <c r="U4" s="616"/>
      <c r="V4" s="616"/>
    </row>
    <row r="5" s="19" customFormat="true" ht="3.75" hidden="false" customHeight="true" outlineLevel="0" collapsed="false">
      <c r="A5" s="617"/>
      <c r="B5" s="618"/>
      <c r="C5" s="619"/>
      <c r="D5" s="619"/>
      <c r="E5" s="619"/>
      <c r="F5" s="619"/>
      <c r="G5" s="619"/>
      <c r="H5" s="619"/>
      <c r="I5" s="619"/>
      <c r="J5" s="619"/>
      <c r="K5" s="619"/>
      <c r="L5" s="619"/>
      <c r="M5" s="619"/>
      <c r="N5" s="619"/>
      <c r="O5" s="619"/>
      <c r="P5" s="619"/>
      <c r="Q5" s="619"/>
      <c r="R5" s="619"/>
      <c r="S5" s="619"/>
      <c r="T5" s="619"/>
    </row>
    <row r="6" s="625" customFormat="true" ht="21" hidden="false" customHeight="true" outlineLevel="0" collapsed="false">
      <c r="A6" s="620" t="s">
        <v>405</v>
      </c>
      <c r="B6" s="621"/>
      <c r="C6" s="622"/>
      <c r="D6" s="622"/>
      <c r="E6" s="622"/>
      <c r="F6" s="622"/>
      <c r="G6" s="622"/>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3"/>
      <c r="AL6" s="624"/>
    </row>
    <row r="7" s="223" customFormat="true" ht="18" hidden="false" customHeight="true" outlineLevel="0" collapsed="false">
      <c r="A7" s="221" t="s">
        <v>406</v>
      </c>
      <c r="B7" s="221"/>
      <c r="C7" s="222"/>
      <c r="D7" s="222"/>
    </row>
    <row r="8" s="627" customFormat="true" ht="7.5" hidden="false" customHeight="true" outlineLevel="0" collapsed="false">
      <c r="A8" s="626"/>
    </row>
    <row r="9" s="627" customFormat="true" ht="7.5" hidden="false" customHeight="true" outlineLevel="0" collapsed="false">
      <c r="A9" s="626"/>
      <c r="B9" s="628"/>
    </row>
    <row r="10" s="627" customFormat="true" ht="14.25" hidden="false" customHeight="true" outlineLevel="0" collapsed="false">
      <c r="A10" s="629" t="s">
        <v>5</v>
      </c>
      <c r="B10" s="630" t="s">
        <v>407</v>
      </c>
      <c r="C10" s="631"/>
      <c r="D10" s="632" t="s">
        <v>9</v>
      </c>
    </row>
    <row r="11" s="627" customFormat="true" ht="15.75" hidden="false" customHeight="true" outlineLevel="0" collapsed="false">
      <c r="A11" s="629"/>
      <c r="B11" s="630"/>
      <c r="C11" s="631"/>
      <c r="D11" s="632" t="s">
        <v>22</v>
      </c>
      <c r="E11" s="627" t="s">
        <v>134</v>
      </c>
    </row>
    <row r="12" s="627" customFormat="true" ht="17.25" hidden="false" customHeight="true" outlineLevel="0" collapsed="false">
      <c r="A12" s="629"/>
      <c r="B12" s="630"/>
      <c r="C12" s="631"/>
      <c r="D12" s="632" t="s">
        <v>408</v>
      </c>
      <c r="E12" s="633" t="s">
        <v>409</v>
      </c>
    </row>
    <row r="13" s="627" customFormat="true" ht="14.25" hidden="false" customHeight="true" outlineLevel="0" collapsed="false">
      <c r="A13" s="629"/>
      <c r="B13" s="630"/>
      <c r="C13" s="99"/>
    </row>
    <row r="14" s="636" customFormat="true" ht="7.5" hidden="false" customHeight="true" outlineLevel="0" collapsed="false">
      <c r="A14" s="634"/>
      <c r="B14" s="635"/>
    </row>
    <row r="15" s="636" customFormat="true" ht="14.25" hidden="false" customHeight="false" outlineLevel="0" collapsed="false">
      <c r="A15" s="634" t="s">
        <v>96</v>
      </c>
      <c r="B15" s="635" t="s">
        <v>410</v>
      </c>
      <c r="C15" s="637" t="s">
        <v>505</v>
      </c>
      <c r="D15" s="637"/>
      <c r="E15" s="637"/>
      <c r="F15" s="637"/>
      <c r="G15" s="637"/>
      <c r="H15" s="637"/>
      <c r="I15" s="638"/>
    </row>
    <row r="16" s="636" customFormat="true" ht="7.5" hidden="false" customHeight="true" outlineLevel="0" collapsed="false">
      <c r="A16" s="634"/>
      <c r="B16" s="635"/>
    </row>
    <row r="17" s="636" customFormat="true" ht="17.85" hidden="false" customHeight="true" outlineLevel="0" collapsed="false">
      <c r="A17" s="635" t="s">
        <v>412</v>
      </c>
      <c r="B17" s="635" t="s">
        <v>413</v>
      </c>
      <c r="C17" s="639" t="s">
        <v>414</v>
      </c>
    </row>
    <row r="18" s="636" customFormat="true" ht="7.5" hidden="false" customHeight="true" outlineLevel="0" collapsed="false">
      <c r="A18" s="634"/>
      <c r="B18" s="635"/>
    </row>
    <row r="19" s="627" customFormat="true" ht="14.25" hidden="false" customHeight="false" outlineLevel="0" collapsed="false">
      <c r="A19" s="634" t="s">
        <v>37</v>
      </c>
      <c r="B19" s="635" t="s">
        <v>415</v>
      </c>
      <c r="C19" s="637" t="s">
        <v>416</v>
      </c>
      <c r="D19" s="637"/>
      <c r="E19" s="637"/>
      <c r="F19" s="637"/>
      <c r="G19" s="637"/>
      <c r="H19" s="637"/>
      <c r="I19" s="638"/>
      <c r="J19" s="636"/>
      <c r="K19" s="636"/>
      <c r="L19" s="636"/>
      <c r="M19" s="636"/>
      <c r="N19" s="636"/>
      <c r="O19" s="636"/>
      <c r="P19" s="636"/>
      <c r="Q19" s="636"/>
      <c r="R19" s="636"/>
      <c r="S19" s="636"/>
      <c r="T19" s="636"/>
      <c r="U19" s="636"/>
      <c r="V19" s="636"/>
      <c r="W19" s="636"/>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row>
    <row r="20" s="636" customFormat="true" ht="7.5" hidden="false" customHeight="true" outlineLevel="0" collapsed="false">
      <c r="A20" s="634"/>
      <c r="B20" s="634"/>
    </row>
    <row r="21" s="627" customFormat="true" ht="7.5" hidden="false" customHeight="true" outlineLevel="0" collapsed="false">
      <c r="A21" s="634"/>
      <c r="B21" s="634"/>
      <c r="C21" s="636"/>
      <c r="D21" s="636"/>
      <c r="E21" s="636"/>
      <c r="F21" s="636"/>
      <c r="G21" s="636"/>
      <c r="H21" s="636"/>
      <c r="I21" s="636"/>
      <c r="J21" s="636"/>
      <c r="K21" s="636"/>
      <c r="L21" s="636"/>
      <c r="M21" s="636"/>
      <c r="N21" s="636"/>
      <c r="O21" s="636"/>
      <c r="P21" s="636"/>
      <c r="Q21" s="636"/>
      <c r="R21" s="636"/>
      <c r="S21" s="636"/>
      <c r="T21" s="636"/>
      <c r="U21" s="636"/>
      <c r="V21" s="636"/>
      <c r="W21" s="636"/>
      <c r="X21" s="636"/>
      <c r="Y21" s="636"/>
      <c r="Z21" s="636"/>
      <c r="AA21" s="636"/>
      <c r="AB21" s="636"/>
      <c r="AC21" s="636"/>
      <c r="AD21" s="636"/>
      <c r="AE21" s="636"/>
      <c r="AF21" s="636"/>
      <c r="AG21" s="636"/>
      <c r="AH21" s="636"/>
      <c r="AI21" s="636"/>
      <c r="AJ21" s="636"/>
      <c r="AK21" s="636"/>
      <c r="AL21" s="636"/>
      <c r="AM21" s="636"/>
      <c r="AN21" s="636"/>
      <c r="AO21" s="636"/>
      <c r="AP21" s="636"/>
      <c r="AQ21" s="636"/>
      <c r="AR21" s="636"/>
      <c r="AS21" s="636"/>
      <c r="AT21" s="636"/>
      <c r="AU21" s="636"/>
      <c r="AV21" s="636"/>
      <c r="AW21" s="636"/>
      <c r="AX21" s="636"/>
      <c r="AY21" s="636"/>
      <c r="AZ21" s="636"/>
      <c r="BA21" s="636"/>
      <c r="BB21" s="636"/>
      <c r="BC21" s="636"/>
      <c r="BD21" s="636"/>
      <c r="BE21" s="636"/>
    </row>
    <row r="22" s="636" customFormat="true" ht="76.5" hidden="false" customHeight="true" outlineLevel="0" collapsed="false">
      <c r="A22" s="634" t="s">
        <v>51</v>
      </c>
      <c r="B22" s="635" t="s">
        <v>360</v>
      </c>
      <c r="C22" s="640" t="s">
        <v>506</v>
      </c>
      <c r="D22" s="640"/>
      <c r="E22" s="640"/>
      <c r="F22" s="640"/>
      <c r="G22" s="640"/>
      <c r="H22" s="640"/>
      <c r="I22" s="641" t="str">
        <f aca="false">CONCATENATE(TEXT(1000-LEN(C22), "#")," characters left")</f>
        <v>-7 characters left</v>
      </c>
    </row>
    <row r="23" s="627" customFormat="true" ht="7.5" hidden="false" customHeight="true" outlineLevel="0" collapsed="false">
      <c r="A23" s="634"/>
      <c r="B23" s="635"/>
      <c r="C23" s="642"/>
      <c r="D23" s="642"/>
      <c r="E23" s="642"/>
      <c r="F23" s="642"/>
      <c r="G23" s="642"/>
      <c r="H23" s="642"/>
      <c r="I23" s="642"/>
      <c r="J23" s="636"/>
      <c r="K23" s="636"/>
      <c r="L23" s="636"/>
      <c r="M23" s="636"/>
      <c r="N23" s="636"/>
      <c r="O23" s="636"/>
      <c r="P23" s="636"/>
      <c r="Q23" s="636"/>
      <c r="R23" s="636"/>
      <c r="S23" s="636"/>
      <c r="T23" s="636"/>
      <c r="U23" s="636"/>
      <c r="V23" s="636"/>
      <c r="W23" s="636"/>
      <c r="X23" s="636"/>
      <c r="Y23" s="636"/>
      <c r="Z23" s="636"/>
      <c r="AA23" s="636"/>
      <c r="AB23" s="636"/>
      <c r="AC23" s="636"/>
      <c r="AD23" s="636"/>
      <c r="AE23" s="636"/>
      <c r="AF23" s="636"/>
      <c r="AG23" s="636"/>
      <c r="AH23" s="636"/>
      <c r="AI23" s="636"/>
      <c r="AJ23" s="636"/>
      <c r="AK23" s="636"/>
      <c r="AL23" s="636"/>
      <c r="AM23" s="636"/>
      <c r="AN23" s="636"/>
      <c r="AO23" s="636"/>
      <c r="AP23" s="636"/>
      <c r="AQ23" s="636"/>
      <c r="AR23" s="636"/>
      <c r="AS23" s="636"/>
      <c r="AT23" s="636"/>
      <c r="AU23" s="636"/>
      <c r="AV23" s="636"/>
      <c r="AW23" s="636"/>
      <c r="AX23" s="636"/>
      <c r="AY23" s="636"/>
      <c r="AZ23" s="636"/>
      <c r="BA23" s="636"/>
      <c r="BB23" s="636"/>
      <c r="BC23" s="636"/>
      <c r="BD23" s="636"/>
      <c r="BE23" s="636"/>
    </row>
    <row r="24" s="636" customFormat="true" ht="7.5" hidden="false" customHeight="true" outlineLevel="0" collapsed="false">
      <c r="A24" s="634"/>
      <c r="B24" s="635"/>
    </row>
    <row r="25" s="627" customFormat="true" ht="15" hidden="false" customHeight="false" outlineLevel="0" collapsed="false">
      <c r="A25" s="634" t="s">
        <v>418</v>
      </c>
      <c r="B25" s="635" t="s">
        <v>419</v>
      </c>
      <c r="C25" s="643" t="s">
        <v>420</v>
      </c>
      <c r="D25" s="644" t="n">
        <v>2021</v>
      </c>
      <c r="E25" s="645"/>
      <c r="F25" s="645"/>
      <c r="G25" s="645"/>
      <c r="H25" s="645"/>
      <c r="I25" s="646"/>
      <c r="J25" s="636"/>
      <c r="K25" s="636"/>
      <c r="L25" s="636"/>
      <c r="M25" s="636"/>
      <c r="N25" s="636"/>
      <c r="O25" s="636"/>
      <c r="P25" s="636"/>
      <c r="Q25" s="636"/>
      <c r="R25" s="636"/>
      <c r="S25" s="636"/>
      <c r="T25" s="636"/>
      <c r="U25" s="636"/>
      <c r="V25" s="636"/>
      <c r="W25" s="636"/>
      <c r="X25" s="636"/>
      <c r="Y25" s="636"/>
      <c r="Z25" s="636"/>
      <c r="AA25" s="636"/>
      <c r="AB25" s="636"/>
      <c r="AC25" s="636"/>
      <c r="AD25" s="636"/>
      <c r="AE25" s="636"/>
      <c r="AF25" s="636"/>
      <c r="AG25" s="636"/>
      <c r="AH25" s="636"/>
      <c r="AI25" s="636"/>
      <c r="AJ25" s="636"/>
      <c r="AK25" s="636"/>
      <c r="AL25" s="636"/>
      <c r="AM25" s="636"/>
      <c r="AN25" s="636"/>
      <c r="AO25" s="636"/>
      <c r="AP25" s="636"/>
      <c r="AQ25" s="636"/>
      <c r="AR25" s="636"/>
      <c r="AS25" s="636"/>
      <c r="AT25" s="636"/>
      <c r="AU25" s="636"/>
      <c r="AV25" s="636"/>
      <c r="AW25" s="636"/>
      <c r="AX25" s="636"/>
      <c r="AY25" s="636"/>
      <c r="AZ25" s="636"/>
      <c r="BA25" s="636"/>
      <c r="BB25" s="636"/>
      <c r="BC25" s="636"/>
      <c r="BD25" s="636"/>
      <c r="BE25" s="636"/>
    </row>
    <row r="26" s="627" customFormat="true" ht="17.25" hidden="false" customHeight="true" outlineLevel="0" collapsed="false">
      <c r="A26" s="634"/>
      <c r="B26" s="635"/>
      <c r="C26" s="643" t="s">
        <v>421</v>
      </c>
      <c r="D26" s="647" t="n">
        <v>2030</v>
      </c>
      <c r="E26" s="648"/>
      <c r="F26" s="648"/>
      <c r="G26" s="648"/>
      <c r="H26" s="648"/>
      <c r="I26" s="648"/>
      <c r="J26" s="636"/>
      <c r="K26" s="636"/>
      <c r="L26" s="636"/>
      <c r="M26" s="636"/>
      <c r="N26" s="636"/>
      <c r="O26" s="636"/>
      <c r="P26" s="636"/>
      <c r="Q26" s="636"/>
      <c r="R26" s="636"/>
      <c r="S26" s="636"/>
      <c r="T26" s="636"/>
      <c r="U26" s="636"/>
      <c r="V26" s="636"/>
      <c r="W26" s="636"/>
      <c r="X26" s="636"/>
      <c r="Y26" s="636"/>
      <c r="Z26" s="636"/>
      <c r="AA26" s="636"/>
      <c r="AB26" s="636"/>
      <c r="AC26" s="636"/>
      <c r="AD26" s="636"/>
      <c r="AE26" s="636"/>
      <c r="AF26" s="636"/>
      <c r="AG26" s="636"/>
      <c r="AH26" s="636"/>
      <c r="AI26" s="636"/>
      <c r="AJ26" s="636"/>
      <c r="AK26" s="636"/>
      <c r="AL26" s="636"/>
      <c r="AM26" s="636"/>
      <c r="AN26" s="636"/>
      <c r="AO26" s="636"/>
      <c r="AP26" s="636"/>
      <c r="AQ26" s="636"/>
      <c r="AR26" s="636"/>
      <c r="AS26" s="636"/>
      <c r="AT26" s="636"/>
      <c r="AU26" s="636"/>
      <c r="AV26" s="636"/>
      <c r="AW26" s="636"/>
      <c r="AX26" s="636"/>
      <c r="AY26" s="636"/>
      <c r="AZ26" s="636"/>
      <c r="BA26" s="636"/>
      <c r="BB26" s="636"/>
      <c r="BC26" s="636"/>
      <c r="BD26" s="636"/>
      <c r="BE26" s="636"/>
    </row>
    <row r="27" s="636" customFormat="true" ht="7.5" hidden="false" customHeight="true" outlineLevel="0" collapsed="false">
      <c r="A27" s="634"/>
      <c r="B27" s="635"/>
      <c r="C27" s="649"/>
      <c r="E27" s="648"/>
      <c r="F27" s="648"/>
      <c r="G27" s="648"/>
      <c r="H27" s="648"/>
      <c r="I27" s="648"/>
      <c r="J27" s="648"/>
      <c r="K27" s="648"/>
      <c r="L27" s="648"/>
      <c r="M27" s="648"/>
      <c r="N27" s="648"/>
      <c r="O27" s="648"/>
      <c r="P27" s="648"/>
      <c r="Q27" s="648"/>
      <c r="R27" s="648"/>
      <c r="S27" s="648"/>
    </row>
    <row r="28" s="627" customFormat="true" ht="7.5" hidden="false" customHeight="true" outlineLevel="0" collapsed="false">
      <c r="A28" s="634"/>
      <c r="B28" s="635"/>
      <c r="C28" s="636"/>
      <c r="D28" s="636"/>
      <c r="E28" s="648"/>
      <c r="F28" s="648"/>
      <c r="G28" s="648"/>
      <c r="H28" s="648"/>
      <c r="I28" s="648"/>
      <c r="J28" s="648"/>
      <c r="K28" s="648"/>
      <c r="L28" s="648"/>
      <c r="M28" s="648"/>
      <c r="N28" s="648"/>
      <c r="O28" s="648"/>
      <c r="P28" s="648"/>
      <c r="Q28" s="648"/>
      <c r="R28" s="648"/>
      <c r="S28" s="648"/>
      <c r="T28" s="636"/>
      <c r="U28" s="636"/>
      <c r="V28" s="636"/>
      <c r="W28" s="636"/>
      <c r="X28" s="636"/>
      <c r="Y28" s="636"/>
      <c r="Z28" s="636"/>
      <c r="AA28" s="636"/>
      <c r="AB28" s="636"/>
      <c r="AC28" s="636"/>
      <c r="AD28" s="636"/>
      <c r="AE28" s="636"/>
      <c r="AF28" s="636"/>
      <c r="AG28" s="636"/>
      <c r="AH28" s="636"/>
      <c r="AI28" s="636"/>
      <c r="AJ28" s="636"/>
      <c r="AK28" s="636"/>
      <c r="AL28" s="636"/>
      <c r="AM28" s="636"/>
      <c r="AN28" s="636"/>
      <c r="AO28" s="636"/>
      <c r="AP28" s="636"/>
      <c r="AQ28" s="636"/>
      <c r="AR28" s="636"/>
      <c r="AS28" s="636"/>
      <c r="AT28" s="636"/>
      <c r="AU28" s="636"/>
      <c r="AV28" s="636"/>
      <c r="AW28" s="636"/>
      <c r="AX28" s="636"/>
      <c r="AY28" s="636"/>
      <c r="AZ28" s="636"/>
      <c r="BA28" s="636"/>
      <c r="BB28" s="636"/>
      <c r="BC28" s="636"/>
      <c r="BD28" s="636"/>
      <c r="BE28" s="636"/>
    </row>
    <row r="29" s="636" customFormat="true" ht="14.25" hidden="false" customHeight="true" outlineLevel="0" collapsed="false">
      <c r="A29" s="634" t="s">
        <v>422</v>
      </c>
      <c r="B29" s="635" t="s">
        <v>423</v>
      </c>
      <c r="C29" s="647" t="s">
        <v>424</v>
      </c>
      <c r="D29" s="647"/>
      <c r="E29" s="648"/>
      <c r="F29" s="648"/>
      <c r="G29" s="648"/>
      <c r="H29" s="648"/>
      <c r="I29" s="648"/>
      <c r="J29" s="648"/>
      <c r="K29" s="648"/>
      <c r="L29" s="648"/>
      <c r="M29" s="648"/>
      <c r="N29" s="648"/>
      <c r="O29" s="648"/>
      <c r="P29" s="648"/>
      <c r="Q29" s="648"/>
      <c r="R29" s="648"/>
      <c r="S29" s="648"/>
    </row>
    <row r="30" s="627" customFormat="true" ht="7.5" hidden="false" customHeight="true" outlineLevel="0" collapsed="false">
      <c r="A30" s="634"/>
      <c r="B30" s="635"/>
      <c r="C30" s="648"/>
      <c r="D30" s="648"/>
      <c r="E30" s="648"/>
      <c r="F30" s="648"/>
      <c r="G30" s="648"/>
      <c r="H30" s="648"/>
      <c r="I30" s="648"/>
      <c r="J30" s="648"/>
      <c r="K30" s="648"/>
      <c r="L30" s="648"/>
      <c r="M30" s="648"/>
      <c r="N30" s="648"/>
      <c r="O30" s="648"/>
      <c r="P30" s="648"/>
      <c r="Q30" s="648"/>
      <c r="R30" s="648"/>
      <c r="S30" s="648"/>
      <c r="T30" s="636"/>
      <c r="U30" s="636"/>
      <c r="V30" s="636"/>
      <c r="W30" s="636"/>
      <c r="X30" s="636"/>
      <c r="Y30" s="636"/>
      <c r="Z30" s="636"/>
      <c r="AA30" s="636"/>
      <c r="AB30" s="636"/>
      <c r="AC30" s="636"/>
      <c r="AD30" s="636"/>
      <c r="AE30" s="636"/>
      <c r="AF30" s="636"/>
      <c r="AG30" s="636"/>
      <c r="AH30" s="636"/>
      <c r="AI30" s="636"/>
      <c r="AJ30" s="636"/>
      <c r="AK30" s="636"/>
      <c r="AL30" s="636"/>
      <c r="AM30" s="636"/>
      <c r="AN30" s="636"/>
      <c r="AO30" s="636"/>
      <c r="AP30" s="636"/>
      <c r="AQ30" s="636"/>
      <c r="AR30" s="636"/>
      <c r="AS30" s="636"/>
      <c r="AT30" s="636"/>
      <c r="AU30" s="636"/>
      <c r="AV30" s="636"/>
      <c r="AW30" s="636"/>
      <c r="AX30" s="636"/>
      <c r="AY30" s="636"/>
      <c r="AZ30" s="636"/>
      <c r="BA30" s="636"/>
      <c r="BB30" s="636"/>
      <c r="BC30" s="636"/>
      <c r="BD30" s="636"/>
      <c r="BE30" s="636"/>
    </row>
    <row r="31" s="636" customFormat="true" ht="7.35" hidden="false" customHeight="true" outlineLevel="0" collapsed="false">
      <c r="A31" s="634"/>
      <c r="B31" s="635"/>
      <c r="C31" s="650"/>
      <c r="D31" s="650"/>
      <c r="E31" s="648"/>
      <c r="G31" s="650"/>
    </row>
    <row r="32" s="627" customFormat="true" ht="15.75" hidden="false" customHeight="true" outlineLevel="0" collapsed="false">
      <c r="A32" s="634" t="s">
        <v>425</v>
      </c>
      <c r="B32" s="635" t="s">
        <v>426</v>
      </c>
      <c r="C32" s="647" t="s">
        <v>427</v>
      </c>
      <c r="D32" s="647"/>
      <c r="E32" s="651" t="s">
        <v>428</v>
      </c>
      <c r="F32" s="650"/>
      <c r="G32" s="650"/>
      <c r="H32" s="650"/>
      <c r="I32" s="650"/>
      <c r="J32" s="650"/>
      <c r="K32" s="650"/>
      <c r="L32" s="650"/>
      <c r="M32" s="650"/>
      <c r="N32" s="650"/>
      <c r="O32" s="650"/>
      <c r="P32" s="636"/>
      <c r="Q32" s="636"/>
      <c r="R32" s="636"/>
      <c r="S32" s="636"/>
      <c r="T32" s="636"/>
      <c r="U32" s="636"/>
      <c r="V32" s="636"/>
      <c r="W32" s="636"/>
      <c r="X32" s="636"/>
      <c r="Y32" s="636"/>
      <c r="Z32" s="636"/>
      <c r="AA32" s="636"/>
      <c r="AB32" s="636"/>
      <c r="AC32" s="636"/>
      <c r="AD32" s="636"/>
      <c r="AE32" s="636"/>
      <c r="AF32" s="636"/>
      <c r="AG32" s="636"/>
      <c r="AH32" s="636"/>
      <c r="AI32" s="636"/>
      <c r="AJ32" s="636"/>
      <c r="AK32" s="636"/>
      <c r="AL32" s="636"/>
      <c r="AM32" s="636"/>
      <c r="AN32" s="636"/>
      <c r="AO32" s="636"/>
      <c r="AP32" s="636"/>
      <c r="AQ32" s="636"/>
      <c r="AR32" s="636"/>
      <c r="AS32" s="636"/>
      <c r="AT32" s="636"/>
      <c r="AU32" s="636"/>
      <c r="AV32" s="636"/>
      <c r="AW32" s="636"/>
      <c r="AX32" s="636"/>
      <c r="AY32" s="636"/>
      <c r="AZ32" s="636"/>
      <c r="BA32" s="636"/>
      <c r="BB32" s="636"/>
      <c r="BC32" s="636"/>
      <c r="BD32" s="636"/>
      <c r="BE32" s="636"/>
    </row>
    <row r="33" s="627" customFormat="true" ht="6.95" hidden="false" customHeight="true" outlineLevel="0" collapsed="false">
      <c r="A33" s="634"/>
      <c r="B33" s="635"/>
      <c r="C33" s="635"/>
      <c r="D33" s="635"/>
      <c r="E33" s="635"/>
      <c r="F33" s="635"/>
      <c r="G33" s="635"/>
      <c r="H33" s="635"/>
      <c r="I33" s="650"/>
      <c r="J33" s="650"/>
      <c r="K33" s="650"/>
      <c r="L33" s="650"/>
      <c r="M33" s="650"/>
      <c r="N33" s="650"/>
      <c r="O33" s="650"/>
      <c r="P33" s="636"/>
      <c r="Q33" s="636"/>
      <c r="R33" s="636"/>
      <c r="S33" s="636"/>
      <c r="T33" s="636"/>
      <c r="U33" s="636"/>
      <c r="V33" s="636"/>
      <c r="W33" s="636"/>
      <c r="X33" s="636"/>
      <c r="Y33" s="636"/>
      <c r="Z33" s="636"/>
      <c r="AA33" s="636"/>
      <c r="AB33" s="636"/>
      <c r="AC33" s="636"/>
      <c r="AD33" s="636"/>
      <c r="AE33" s="636"/>
      <c r="AF33" s="636"/>
      <c r="AG33" s="636"/>
      <c r="AH33" s="636"/>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row>
    <row r="34" s="627" customFormat="true" ht="15.75" hidden="false" customHeight="true" outlineLevel="0" collapsed="false">
      <c r="A34" s="634"/>
      <c r="B34" s="635"/>
      <c r="C34" s="177" t="s">
        <v>216</v>
      </c>
      <c r="D34" s="635"/>
      <c r="E34" s="635"/>
      <c r="F34" s="650"/>
      <c r="G34" s="650"/>
      <c r="H34" s="650"/>
      <c r="I34" s="650"/>
      <c r="J34" s="650"/>
      <c r="K34" s="650"/>
      <c r="L34" s="650"/>
      <c r="M34" s="650"/>
      <c r="N34" s="650"/>
      <c r="O34" s="650"/>
      <c r="P34" s="636"/>
      <c r="Q34" s="636"/>
      <c r="R34" s="636"/>
      <c r="S34" s="636"/>
      <c r="T34" s="636"/>
      <c r="U34" s="636"/>
      <c r="V34" s="636"/>
      <c r="W34" s="636"/>
      <c r="X34" s="636"/>
      <c r="Y34" s="636"/>
      <c r="Z34" s="636"/>
      <c r="AA34" s="636"/>
      <c r="AB34" s="636"/>
      <c r="AC34" s="636"/>
      <c r="AD34" s="636"/>
      <c r="AE34" s="636"/>
      <c r="AF34" s="636"/>
      <c r="AG34" s="636"/>
      <c r="AH34" s="636"/>
      <c r="AI34" s="636"/>
      <c r="AJ34" s="636"/>
      <c r="AK34" s="636"/>
      <c r="AL34" s="636"/>
      <c r="AM34" s="636"/>
      <c r="AN34" s="636"/>
      <c r="AO34" s="636"/>
      <c r="AP34" s="636"/>
      <c r="AQ34" s="636"/>
      <c r="AR34" s="636"/>
      <c r="AS34" s="636"/>
      <c r="AT34" s="636"/>
      <c r="AU34" s="636"/>
      <c r="AV34" s="636"/>
      <c r="AW34" s="636"/>
      <c r="AX34" s="636"/>
      <c r="AY34" s="636"/>
      <c r="AZ34" s="636"/>
      <c r="BA34" s="636"/>
      <c r="BB34" s="636"/>
      <c r="BC34" s="636"/>
      <c r="BD34" s="636"/>
      <c r="BE34" s="636"/>
    </row>
    <row r="35" s="627" customFormat="true" ht="15.75" hidden="false" customHeight="true" outlineLevel="0" collapsed="false">
      <c r="A35" s="634"/>
      <c r="B35" s="635"/>
      <c r="C35" s="652"/>
      <c r="D35" s="652"/>
      <c r="E35" s="652"/>
      <c r="F35" s="652"/>
      <c r="G35" s="652"/>
      <c r="H35" s="650"/>
      <c r="I35" s="650"/>
      <c r="J35" s="650"/>
      <c r="K35" s="650"/>
      <c r="L35" s="650"/>
      <c r="M35" s="650"/>
      <c r="N35" s="650"/>
      <c r="O35" s="650"/>
      <c r="P35" s="636"/>
      <c r="Q35" s="636"/>
      <c r="R35" s="636"/>
      <c r="S35" s="636"/>
      <c r="T35" s="636"/>
      <c r="U35" s="636"/>
      <c r="V35" s="636"/>
      <c r="W35" s="636"/>
      <c r="X35" s="636"/>
      <c r="Y35" s="636"/>
      <c r="Z35" s="636"/>
      <c r="AA35" s="636"/>
      <c r="AB35" s="636"/>
      <c r="AC35" s="636"/>
      <c r="AD35" s="636"/>
      <c r="AE35" s="636"/>
      <c r="AF35" s="636"/>
      <c r="AG35" s="636"/>
      <c r="AH35" s="636"/>
      <c r="AI35" s="636"/>
      <c r="AJ35" s="636"/>
      <c r="AK35" s="636"/>
      <c r="AL35" s="636"/>
      <c r="AM35" s="636"/>
      <c r="AN35" s="636"/>
      <c r="AO35" s="636"/>
      <c r="AP35" s="636"/>
      <c r="AQ35" s="636"/>
      <c r="AR35" s="636"/>
      <c r="AS35" s="636"/>
      <c r="AT35" s="636"/>
      <c r="AU35" s="636"/>
      <c r="AV35" s="636"/>
      <c r="AW35" s="636"/>
      <c r="AX35" s="636"/>
      <c r="AY35" s="636"/>
      <c r="AZ35" s="636"/>
      <c r="BA35" s="636"/>
      <c r="BB35" s="636"/>
      <c r="BC35" s="636"/>
      <c r="BD35" s="636"/>
      <c r="BE35" s="636"/>
    </row>
    <row r="36" s="627" customFormat="true" ht="15.75" hidden="false" customHeight="true" outlineLevel="0" collapsed="false">
      <c r="A36" s="634"/>
      <c r="B36" s="635"/>
      <c r="C36" s="652"/>
      <c r="D36" s="652"/>
      <c r="E36" s="652"/>
      <c r="F36" s="652"/>
      <c r="G36" s="652"/>
      <c r="H36" s="650"/>
      <c r="I36" s="650"/>
      <c r="J36" s="650"/>
      <c r="K36" s="650"/>
      <c r="L36" s="650"/>
      <c r="M36" s="650"/>
      <c r="N36" s="650"/>
      <c r="O36" s="650"/>
      <c r="P36" s="636"/>
      <c r="Q36" s="636"/>
      <c r="R36" s="636"/>
      <c r="S36" s="636"/>
      <c r="T36" s="636"/>
      <c r="U36" s="636"/>
      <c r="V36" s="636"/>
      <c r="W36" s="636"/>
      <c r="X36" s="636"/>
      <c r="Y36" s="636"/>
      <c r="Z36" s="636"/>
      <c r="AA36" s="636"/>
      <c r="AB36" s="636"/>
      <c r="AC36" s="636"/>
      <c r="AD36" s="636"/>
      <c r="AE36" s="636"/>
      <c r="AF36" s="636"/>
      <c r="AG36" s="636"/>
      <c r="AH36" s="636"/>
      <c r="AI36" s="636"/>
      <c r="AJ36" s="636"/>
      <c r="AK36" s="636"/>
      <c r="AL36" s="636"/>
      <c r="AM36" s="636"/>
      <c r="AN36" s="636"/>
      <c r="AO36" s="636"/>
      <c r="AP36" s="636"/>
      <c r="AQ36" s="636"/>
      <c r="AR36" s="636"/>
      <c r="AS36" s="636"/>
      <c r="AT36" s="636"/>
      <c r="AU36" s="636"/>
      <c r="AV36" s="636"/>
      <c r="AW36" s="636"/>
      <c r="AX36" s="636"/>
      <c r="AY36" s="636"/>
      <c r="AZ36" s="636"/>
      <c r="BA36" s="636"/>
      <c r="BB36" s="636"/>
      <c r="BC36" s="636"/>
      <c r="BD36" s="636"/>
      <c r="BE36" s="636"/>
    </row>
    <row r="37" s="627" customFormat="true" ht="15.75" hidden="false" customHeight="true" outlineLevel="0" collapsed="false">
      <c r="A37" s="634"/>
      <c r="B37" s="635"/>
      <c r="C37" s="652"/>
      <c r="D37" s="652"/>
      <c r="E37" s="652"/>
      <c r="F37" s="652"/>
      <c r="G37" s="652"/>
      <c r="H37" s="650"/>
      <c r="I37" s="650"/>
      <c r="J37" s="650"/>
      <c r="K37" s="650"/>
      <c r="L37" s="650"/>
      <c r="M37" s="650"/>
      <c r="N37" s="650"/>
      <c r="O37" s="650"/>
      <c r="P37" s="636"/>
      <c r="Q37" s="636"/>
      <c r="R37" s="636"/>
      <c r="S37" s="636"/>
      <c r="T37" s="636"/>
      <c r="U37" s="636"/>
      <c r="V37" s="636"/>
      <c r="W37" s="636"/>
      <c r="X37" s="636"/>
      <c r="Y37" s="636"/>
      <c r="Z37" s="636"/>
      <c r="AA37" s="636"/>
      <c r="AB37" s="636"/>
      <c r="AC37" s="636"/>
      <c r="AD37" s="636"/>
      <c r="AE37" s="636"/>
      <c r="AF37" s="636"/>
      <c r="AG37" s="636"/>
      <c r="AH37" s="636"/>
      <c r="AI37" s="636"/>
      <c r="AJ37" s="636"/>
      <c r="AK37" s="636"/>
      <c r="AL37" s="636"/>
      <c r="AM37" s="636"/>
      <c r="AN37" s="636"/>
      <c r="AO37" s="636"/>
      <c r="AP37" s="636"/>
      <c r="AQ37" s="636"/>
      <c r="AR37" s="636"/>
      <c r="AS37" s="636"/>
      <c r="AT37" s="636"/>
      <c r="AU37" s="636"/>
      <c r="AV37" s="636"/>
      <c r="AW37" s="636"/>
      <c r="AX37" s="636"/>
      <c r="AY37" s="636"/>
      <c r="AZ37" s="636"/>
      <c r="BA37" s="636"/>
      <c r="BB37" s="636"/>
      <c r="BC37" s="636"/>
      <c r="BD37" s="636"/>
      <c r="BE37" s="636"/>
    </row>
    <row r="38" s="636" customFormat="true" ht="6.95" hidden="false" customHeight="true" outlineLevel="0" collapsed="false">
      <c r="A38" s="634"/>
      <c r="B38" s="634"/>
      <c r="C38" s="650"/>
      <c r="D38" s="650"/>
      <c r="E38" s="650"/>
      <c r="F38" s="650"/>
      <c r="G38" s="650"/>
    </row>
    <row r="39" s="636" customFormat="true" ht="7.35" hidden="false" customHeight="true" outlineLevel="0" collapsed="false">
      <c r="A39" s="634"/>
      <c r="B39" s="634"/>
      <c r="C39" s="650"/>
      <c r="D39" s="650"/>
      <c r="E39" s="650"/>
      <c r="F39" s="650"/>
      <c r="G39" s="650"/>
    </row>
    <row r="40" s="636" customFormat="true" ht="7.35" hidden="false" customHeight="true" outlineLevel="0" collapsed="false">
      <c r="A40" s="634"/>
      <c r="B40" s="634"/>
      <c r="C40" s="650"/>
      <c r="D40" s="650"/>
      <c r="E40" s="650"/>
      <c r="F40" s="650"/>
      <c r="G40" s="650"/>
    </row>
    <row r="41" s="636" customFormat="true" ht="15" hidden="false" customHeight="false" outlineLevel="0" collapsed="false">
      <c r="A41" s="634" t="s">
        <v>429</v>
      </c>
      <c r="B41" s="634" t="s">
        <v>430</v>
      </c>
      <c r="C41" s="653" t="n">
        <v>0</v>
      </c>
      <c r="D41" s="653"/>
      <c r="E41" s="654" t="s">
        <v>431</v>
      </c>
      <c r="F41" s="650"/>
      <c r="G41" s="650"/>
    </row>
    <row r="42" s="636" customFormat="true" ht="15" hidden="false" customHeight="false" outlineLevel="0" collapsed="false">
      <c r="A42" s="655"/>
      <c r="B42" s="656"/>
      <c r="C42" s="657" t="s">
        <v>432</v>
      </c>
      <c r="D42" s="658" t="s">
        <v>433</v>
      </c>
      <c r="E42" s="654"/>
      <c r="F42" s="650"/>
      <c r="G42" s="650"/>
    </row>
    <row r="43" s="636" customFormat="true" ht="15" hidden="false" customHeight="false" outlineLevel="0" collapsed="false">
      <c r="A43" s="655"/>
      <c r="B43" s="656"/>
      <c r="C43" s="657" t="s">
        <v>434</v>
      </c>
      <c r="D43" s="659"/>
      <c r="E43" s="654" t="s">
        <v>431</v>
      </c>
      <c r="F43" s="650"/>
      <c r="G43" s="650"/>
    </row>
    <row r="44" s="636" customFormat="true" ht="15" hidden="false" customHeight="false" outlineLevel="0" collapsed="false">
      <c r="A44" s="655"/>
      <c r="B44" s="656"/>
      <c r="C44" s="657" t="s">
        <v>435</v>
      </c>
      <c r="D44" s="659"/>
      <c r="E44" s="654" t="s">
        <v>431</v>
      </c>
      <c r="F44" s="650"/>
      <c r="G44" s="650"/>
    </row>
    <row r="45" s="636" customFormat="true" ht="15" hidden="false" customHeight="false" outlineLevel="0" collapsed="false">
      <c r="A45" s="655"/>
      <c r="B45" s="660"/>
      <c r="C45" s="649"/>
      <c r="F45" s="661"/>
      <c r="G45" s="662"/>
      <c r="H45" s="662"/>
    </row>
    <row r="46" s="625" customFormat="true" ht="21" hidden="false" customHeight="true" outlineLevel="0" collapsed="false">
      <c r="A46" s="611"/>
      <c r="B46" s="622" t="s">
        <v>436</v>
      </c>
      <c r="C46" s="622"/>
      <c r="D46" s="622"/>
      <c r="E46" s="622"/>
      <c r="F46" s="622"/>
      <c r="G46" s="622"/>
      <c r="H46" s="622"/>
      <c r="I46" s="622"/>
      <c r="J46" s="622"/>
      <c r="K46" s="622"/>
      <c r="L46" s="622"/>
      <c r="M46" s="622"/>
      <c r="N46" s="622"/>
      <c r="O46" s="622"/>
      <c r="P46" s="622"/>
      <c r="Q46" s="622"/>
      <c r="R46" s="622"/>
      <c r="S46" s="622"/>
      <c r="T46" s="622"/>
      <c r="U46" s="622"/>
      <c r="V46" s="622"/>
      <c r="W46" s="622"/>
      <c r="X46" s="622"/>
      <c r="Y46" s="622"/>
      <c r="Z46" s="622"/>
      <c r="AA46" s="622"/>
      <c r="AB46" s="622"/>
      <c r="AC46" s="622"/>
      <c r="AD46" s="622"/>
      <c r="AE46" s="622"/>
      <c r="AF46" s="622"/>
      <c r="AG46" s="622"/>
      <c r="AH46" s="622"/>
      <c r="AI46" s="622"/>
      <c r="AJ46" s="622"/>
      <c r="AK46" s="623"/>
      <c r="AL46" s="624"/>
    </row>
    <row r="47" s="231" customFormat="true" ht="16.5" hidden="false" customHeight="true" outlineLevel="0" collapsed="false">
      <c r="A47" s="47"/>
      <c r="B47" s="101" t="s">
        <v>437</v>
      </c>
      <c r="C47" s="47"/>
      <c r="D47" s="47"/>
      <c r="E47" s="47"/>
      <c r="F47" s="47"/>
      <c r="G47" s="663"/>
      <c r="H47" s="664"/>
      <c r="I47" s="664"/>
      <c r="J47" s="664"/>
    </row>
    <row r="48" s="627" customFormat="true" ht="7.5" hidden="false" customHeight="true" outlineLevel="1" collapsed="false">
      <c r="A48" s="626"/>
      <c r="B48" s="665"/>
      <c r="C48" s="665"/>
      <c r="D48" s="665"/>
      <c r="E48" s="665"/>
      <c r="F48" s="665"/>
      <c r="G48" s="665"/>
    </row>
    <row r="49" s="627" customFormat="true" ht="15" hidden="false" customHeight="false" outlineLevel="1" collapsed="false">
      <c r="A49" s="629" t="s">
        <v>438</v>
      </c>
      <c r="B49" s="629" t="s">
        <v>113</v>
      </c>
      <c r="C49" s="666" t="s">
        <v>136</v>
      </c>
      <c r="D49" s="666"/>
      <c r="E49" s="665"/>
      <c r="F49" s="665"/>
      <c r="G49" s="665"/>
    </row>
    <row r="50" s="627" customFormat="true" ht="15.75" hidden="false" customHeight="true" outlineLevel="1" collapsed="false">
      <c r="A50" s="629"/>
      <c r="B50" s="629"/>
      <c r="C50" s="667" t="s">
        <v>439</v>
      </c>
      <c r="D50" s="667" t="s">
        <v>440</v>
      </c>
      <c r="E50" s="668" t="s">
        <v>327</v>
      </c>
      <c r="F50" s="668" t="s">
        <v>441</v>
      </c>
      <c r="G50" s="669" t="s">
        <v>442</v>
      </c>
      <c r="H50" s="669" t="s">
        <v>443</v>
      </c>
      <c r="I50" s="670" t="s">
        <v>140</v>
      </c>
      <c r="J50" s="671" t="s">
        <v>444</v>
      </c>
    </row>
    <row r="51" s="627" customFormat="true" ht="14.25" hidden="false" customHeight="false" outlineLevel="1" collapsed="false">
      <c r="A51" s="629"/>
      <c r="B51" s="629"/>
      <c r="C51" s="667"/>
      <c r="D51" s="667"/>
      <c r="E51" s="667"/>
      <c r="F51" s="667"/>
      <c r="G51" s="669"/>
      <c r="H51" s="669"/>
      <c r="I51" s="670"/>
      <c r="J51" s="671"/>
    </row>
    <row r="52" s="627" customFormat="true" ht="14.25" hidden="false" customHeight="false" outlineLevel="1" collapsed="false">
      <c r="A52" s="629"/>
      <c r="B52" s="672" t="s">
        <v>445</v>
      </c>
      <c r="C52" s="639" t="s">
        <v>503</v>
      </c>
      <c r="D52" s="639" t="s">
        <v>60</v>
      </c>
      <c r="E52" s="639" t="s">
        <v>60</v>
      </c>
      <c r="F52" s="639" t="s">
        <v>60</v>
      </c>
      <c r="G52" s="639" t="s">
        <v>60</v>
      </c>
      <c r="H52" s="639" t="s">
        <v>60</v>
      </c>
      <c r="I52" s="639" t="s">
        <v>60</v>
      </c>
    </row>
    <row r="53" s="627" customFormat="true" ht="14.25" hidden="false" customHeight="false" outlineLevel="1" collapsed="false">
      <c r="A53" s="629"/>
      <c r="B53" s="672" t="s">
        <v>446</v>
      </c>
      <c r="C53" s="639" t="s">
        <v>507</v>
      </c>
      <c r="D53" s="639" t="s">
        <v>60</v>
      </c>
      <c r="E53" s="639" t="s">
        <v>60</v>
      </c>
      <c r="F53" s="639" t="s">
        <v>60</v>
      </c>
      <c r="G53" s="639" t="s">
        <v>60</v>
      </c>
      <c r="H53" s="639" t="s">
        <v>60</v>
      </c>
      <c r="I53" s="639" t="s">
        <v>60</v>
      </c>
    </row>
    <row r="54" s="627" customFormat="true" ht="4.35" hidden="false" customHeight="true" outlineLevel="1" collapsed="false">
      <c r="A54" s="629"/>
      <c r="B54" s="673"/>
      <c r="C54" s="665"/>
      <c r="D54" s="665"/>
      <c r="E54" s="665"/>
      <c r="F54" s="665"/>
      <c r="G54" s="665"/>
    </row>
    <row r="55" s="627" customFormat="true" ht="7.5" hidden="false" customHeight="true" outlineLevel="1" collapsed="false">
      <c r="A55" s="629"/>
      <c r="B55" s="673"/>
      <c r="C55" s="665"/>
      <c r="D55" s="665"/>
      <c r="E55" s="665"/>
      <c r="F55" s="665"/>
      <c r="G55" s="665"/>
    </row>
    <row r="56" s="627" customFormat="true" ht="19.5" hidden="false" customHeight="true" outlineLevel="1" collapsed="false">
      <c r="A56" s="629" t="s">
        <v>447</v>
      </c>
      <c r="B56" s="629" t="s">
        <v>448</v>
      </c>
    </row>
    <row r="57" s="627" customFormat="true" ht="24" hidden="false" customHeight="true" outlineLevel="1" collapsed="false">
      <c r="A57" s="629"/>
      <c r="B57" s="629"/>
      <c r="C57" s="674" t="s">
        <v>449</v>
      </c>
      <c r="D57" s="675" t="n">
        <v>67.04</v>
      </c>
      <c r="E57" s="676" t="s">
        <v>391</v>
      </c>
    </row>
    <row r="58" s="627" customFormat="true" ht="24" hidden="false" customHeight="false" outlineLevel="1" collapsed="false">
      <c r="A58" s="629"/>
      <c r="B58" s="629"/>
      <c r="C58" s="674" t="s">
        <v>450</v>
      </c>
      <c r="D58" s="675" t="n">
        <v>0</v>
      </c>
      <c r="E58" s="676" t="s">
        <v>391</v>
      </c>
    </row>
    <row r="59" s="627" customFormat="true" ht="17.85" hidden="false" customHeight="true" outlineLevel="1" collapsed="false">
      <c r="A59" s="629"/>
      <c r="B59" s="629"/>
      <c r="C59" s="674" t="s">
        <v>451</v>
      </c>
      <c r="D59" s="675" t="n">
        <v>64.73</v>
      </c>
      <c r="E59" s="676" t="s">
        <v>452</v>
      </c>
    </row>
    <row r="60" s="627" customFormat="true" ht="17.85" hidden="false" customHeight="true" outlineLevel="1" collapsed="false">
      <c r="A60" s="629"/>
      <c r="B60" s="629"/>
      <c r="C60" s="674"/>
      <c r="D60" s="674"/>
      <c r="E60" s="674"/>
    </row>
    <row r="61" s="627" customFormat="true" ht="17.85" hidden="false" customHeight="true" outlineLevel="1" collapsed="false">
      <c r="A61" s="629" t="s">
        <v>453</v>
      </c>
      <c r="B61" s="629" t="s">
        <v>454</v>
      </c>
      <c r="C61" s="677" t="s">
        <v>433</v>
      </c>
      <c r="D61" s="677"/>
    </row>
    <row r="62" s="627" customFormat="true" ht="17.85" hidden="false" customHeight="true" outlineLevel="1" collapsed="false">
      <c r="A62" s="629"/>
      <c r="B62" s="629"/>
    </row>
    <row r="63" s="627" customFormat="true" ht="17.85" hidden="false" customHeight="true" outlineLevel="1" collapsed="false">
      <c r="A63" s="629" t="s">
        <v>455</v>
      </c>
      <c r="B63" s="678" t="s">
        <v>456</v>
      </c>
      <c r="C63" s="659"/>
      <c r="D63" s="679" t="s">
        <v>431</v>
      </c>
      <c r="E63" s="680"/>
      <c r="F63" s="681"/>
      <c r="G63" s="681"/>
    </row>
    <row r="64" s="627" customFormat="true" ht="17.85" hidden="false" customHeight="true" outlineLevel="1" collapsed="false">
      <c r="A64" s="629" t="s">
        <v>457</v>
      </c>
      <c r="B64" s="682" t="s">
        <v>458</v>
      </c>
      <c r="C64" s="659"/>
      <c r="D64" s="679" t="s">
        <v>459</v>
      </c>
      <c r="E64" s="679"/>
      <c r="F64" s="679"/>
      <c r="G64" s="679"/>
    </row>
    <row r="65" s="627" customFormat="true" ht="4.5" hidden="false" customHeight="true" outlineLevel="1" collapsed="false">
      <c r="A65" s="629"/>
      <c r="B65" s="682"/>
      <c r="C65" s="683"/>
      <c r="D65" s="679"/>
      <c r="E65" s="679"/>
      <c r="F65" s="679"/>
      <c r="G65" s="679"/>
    </row>
    <row r="66" s="627" customFormat="true" ht="17.85" hidden="false" customHeight="true" outlineLevel="1" collapsed="false">
      <c r="A66" s="629" t="s">
        <v>460</v>
      </c>
      <c r="B66" s="684" t="s">
        <v>461</v>
      </c>
      <c r="C66" s="659"/>
      <c r="D66" s="679" t="s">
        <v>16</v>
      </c>
      <c r="E66" s="685"/>
      <c r="F66" s="685"/>
      <c r="G66" s="685"/>
    </row>
    <row r="67" s="627" customFormat="true" ht="4.35" hidden="false" customHeight="true" outlineLevel="1" collapsed="false">
      <c r="A67" s="629"/>
      <c r="B67" s="686"/>
      <c r="C67" s="687"/>
      <c r="D67" s="688"/>
      <c r="E67" s="689"/>
      <c r="F67" s="689"/>
    </row>
    <row r="68" s="627" customFormat="true" ht="17.85" hidden="false" customHeight="true" outlineLevel="1" collapsed="false">
      <c r="A68" s="629" t="s">
        <v>462</v>
      </c>
      <c r="B68" s="682" t="s">
        <v>463</v>
      </c>
      <c r="C68" s="659"/>
      <c r="D68" s="690" t="s">
        <v>464</v>
      </c>
      <c r="E68" s="689"/>
      <c r="F68" s="689"/>
    </row>
    <row r="69" s="627" customFormat="true" ht="5.85" hidden="false" customHeight="true" outlineLevel="1" collapsed="false">
      <c r="A69" s="629"/>
      <c r="B69" s="691"/>
      <c r="C69" s="687"/>
      <c r="D69" s="688"/>
      <c r="E69" s="689"/>
      <c r="F69" s="689"/>
    </row>
    <row r="70" s="627" customFormat="true" ht="14.25" hidden="false" customHeight="false" outlineLevel="1" collapsed="false">
      <c r="A70" s="629" t="s">
        <v>465</v>
      </c>
      <c r="B70" s="682" t="s">
        <v>466</v>
      </c>
      <c r="C70" s="692" t="s">
        <v>467</v>
      </c>
      <c r="D70" s="692"/>
      <c r="E70" s="692" t="s">
        <v>468</v>
      </c>
      <c r="F70" s="692" t="s">
        <v>469</v>
      </c>
    </row>
    <row r="71" s="627" customFormat="true" ht="7.5" hidden="false" customHeight="true" outlineLevel="1" collapsed="false">
      <c r="A71" s="626"/>
      <c r="B71" s="693"/>
    </row>
    <row r="72" s="627" customFormat="true" ht="7.5" hidden="false" customHeight="true" outlineLevel="1" collapsed="false">
      <c r="A72" s="626"/>
      <c r="B72" s="693"/>
      <c r="C72" s="693"/>
      <c r="D72" s="693"/>
      <c r="E72" s="693"/>
      <c r="F72" s="693"/>
      <c r="G72" s="693"/>
    </row>
    <row r="73" s="625" customFormat="true" ht="21" hidden="false" customHeight="true" outlineLevel="0" collapsed="false">
      <c r="A73" s="611"/>
      <c r="B73" s="622" t="s">
        <v>470</v>
      </c>
      <c r="C73" s="622"/>
      <c r="D73" s="622"/>
      <c r="E73" s="622"/>
      <c r="F73" s="622"/>
      <c r="G73" s="622"/>
      <c r="H73" s="622"/>
      <c r="I73" s="622"/>
      <c r="J73" s="622"/>
      <c r="K73" s="622"/>
      <c r="L73" s="622"/>
      <c r="M73" s="622"/>
      <c r="N73" s="622"/>
      <c r="O73" s="622"/>
      <c r="P73" s="622"/>
      <c r="Q73" s="622"/>
      <c r="R73" s="622"/>
      <c r="S73" s="622"/>
      <c r="T73" s="622"/>
      <c r="U73" s="622"/>
      <c r="V73" s="622"/>
      <c r="W73" s="622"/>
      <c r="X73" s="622"/>
      <c r="Y73" s="622"/>
      <c r="Z73" s="622"/>
      <c r="AA73" s="622"/>
      <c r="AB73" s="622"/>
      <c r="AC73" s="622"/>
      <c r="AD73" s="622"/>
      <c r="AE73" s="622"/>
      <c r="AF73" s="622"/>
      <c r="AG73" s="622"/>
      <c r="AH73" s="622"/>
      <c r="AI73" s="622"/>
      <c r="AJ73" s="622"/>
      <c r="AK73" s="623"/>
      <c r="AL73" s="624"/>
    </row>
    <row r="74" s="231" customFormat="true" ht="16.5" hidden="false" customHeight="true" outlineLevel="0" collapsed="false">
      <c r="B74" s="61" t="s">
        <v>471</v>
      </c>
      <c r="G74" s="694"/>
      <c r="H74" s="695"/>
      <c r="I74" s="695"/>
      <c r="J74" s="695"/>
    </row>
    <row r="75" s="636" customFormat="true" ht="7.35" hidden="false" customHeight="true" outlineLevel="1" collapsed="false">
      <c r="A75" s="655"/>
      <c r="B75" s="656"/>
      <c r="C75" s="650"/>
      <c r="D75" s="650"/>
      <c r="E75" s="650"/>
      <c r="F75" s="650"/>
      <c r="G75" s="650"/>
    </row>
    <row r="76" s="627" customFormat="true" ht="15.75" hidden="false" customHeight="true" outlineLevel="1" collapsed="false">
      <c r="A76" s="634" t="s">
        <v>472</v>
      </c>
      <c r="B76" s="634" t="s">
        <v>473</v>
      </c>
      <c r="C76" s="647" t="s">
        <v>433</v>
      </c>
      <c r="D76" s="647"/>
      <c r="E76" s="650"/>
      <c r="F76" s="650"/>
      <c r="G76" s="650"/>
      <c r="H76" s="650"/>
      <c r="I76" s="650"/>
      <c r="J76" s="650"/>
      <c r="K76" s="650"/>
      <c r="L76" s="650"/>
      <c r="M76" s="650"/>
      <c r="N76" s="636"/>
      <c r="O76" s="636"/>
      <c r="P76" s="636"/>
      <c r="Q76" s="636"/>
      <c r="R76" s="636"/>
      <c r="S76" s="636"/>
      <c r="T76" s="636"/>
      <c r="U76" s="636"/>
      <c r="V76" s="636"/>
      <c r="W76" s="636"/>
      <c r="X76" s="636"/>
      <c r="Y76" s="636"/>
      <c r="Z76" s="636"/>
      <c r="AA76" s="636"/>
      <c r="AB76" s="636"/>
      <c r="AC76" s="636"/>
      <c r="AD76" s="636"/>
      <c r="AE76" s="636"/>
      <c r="AF76" s="636"/>
      <c r="AG76" s="636"/>
      <c r="AH76" s="636"/>
      <c r="AI76" s="636"/>
    </row>
    <row r="77" s="636" customFormat="true" ht="6.6" hidden="false" customHeight="true" outlineLevel="1" collapsed="false">
      <c r="A77" s="634"/>
      <c r="B77" s="634"/>
      <c r="C77" s="650"/>
      <c r="D77" s="650"/>
      <c r="E77" s="650"/>
      <c r="F77" s="650"/>
      <c r="G77" s="650"/>
      <c r="H77" s="650"/>
      <c r="I77" s="650"/>
      <c r="J77" s="650"/>
      <c r="K77" s="650"/>
      <c r="L77" s="650"/>
      <c r="M77" s="650"/>
    </row>
    <row r="78" s="636" customFormat="true" ht="14.25" hidden="false" customHeight="false" outlineLevel="1" collapsed="false">
      <c r="A78" s="634" t="s">
        <v>474</v>
      </c>
      <c r="B78" s="634" t="s">
        <v>475</v>
      </c>
      <c r="C78" s="666" t="s">
        <v>433</v>
      </c>
      <c r="D78" s="666"/>
      <c r="E78" s="666"/>
      <c r="F78" s="650"/>
      <c r="G78" s="650"/>
      <c r="H78" s="650"/>
      <c r="I78" s="650"/>
      <c r="J78" s="650"/>
      <c r="K78" s="650"/>
      <c r="L78" s="650"/>
      <c r="M78" s="650"/>
    </row>
    <row r="79" s="636" customFormat="true" ht="7.5" hidden="false" customHeight="true" outlineLevel="1" collapsed="false">
      <c r="A79" s="634"/>
      <c r="B79" s="634"/>
      <c r="C79" s="650"/>
      <c r="D79" s="650"/>
      <c r="E79" s="650"/>
      <c r="F79" s="650"/>
      <c r="G79" s="650"/>
      <c r="H79" s="650"/>
      <c r="I79" s="650"/>
      <c r="J79" s="650"/>
      <c r="K79" s="650"/>
      <c r="L79" s="650"/>
      <c r="M79" s="650"/>
    </row>
    <row r="80" s="636" customFormat="true" ht="7.5" hidden="false" customHeight="true" outlineLevel="1" collapsed="false">
      <c r="A80" s="634"/>
      <c r="B80" s="634"/>
      <c r="C80" s="650"/>
      <c r="D80" s="650"/>
      <c r="E80" s="650"/>
      <c r="F80" s="650"/>
      <c r="G80" s="650"/>
      <c r="H80" s="650"/>
      <c r="I80" s="650"/>
      <c r="J80" s="650"/>
      <c r="K80" s="650"/>
      <c r="L80" s="650"/>
      <c r="M80" s="650"/>
    </row>
    <row r="81" s="627" customFormat="true" ht="15" hidden="false" customHeight="true" outlineLevel="1" collapsed="false">
      <c r="A81" s="634" t="s">
        <v>476</v>
      </c>
      <c r="B81" s="634" t="s">
        <v>477</v>
      </c>
      <c r="C81" s="650"/>
      <c r="D81" s="650"/>
      <c r="E81" s="650"/>
      <c r="F81" s="650"/>
      <c r="G81" s="650"/>
      <c r="H81" s="636"/>
      <c r="I81" s="636"/>
      <c r="J81" s="636"/>
      <c r="K81" s="636"/>
      <c r="L81" s="636"/>
      <c r="M81" s="636"/>
      <c r="N81" s="636"/>
      <c r="O81" s="636"/>
      <c r="P81" s="636"/>
      <c r="Q81" s="636"/>
      <c r="R81" s="636"/>
      <c r="S81" s="636"/>
      <c r="T81" s="636"/>
      <c r="U81" s="636"/>
      <c r="V81" s="636"/>
      <c r="W81" s="636"/>
      <c r="X81" s="636"/>
      <c r="Y81" s="636"/>
      <c r="Z81" s="636"/>
      <c r="AA81" s="636"/>
      <c r="AB81" s="636"/>
      <c r="AC81" s="636"/>
      <c r="AD81" s="636"/>
      <c r="AE81" s="636"/>
      <c r="AF81" s="636"/>
      <c r="AG81" s="636"/>
      <c r="AH81" s="636"/>
      <c r="AI81" s="636"/>
    </row>
    <row r="82" s="627" customFormat="true" ht="35.25" hidden="false" customHeight="true" outlineLevel="1" collapsed="false">
      <c r="A82" s="634"/>
      <c r="B82" s="634"/>
      <c r="C82" s="696" t="s">
        <v>478</v>
      </c>
      <c r="D82" s="697"/>
      <c r="E82" s="697"/>
      <c r="F82" s="697"/>
      <c r="G82" s="697"/>
      <c r="H82" s="641" t="str">
        <f aca="false">CONCATENATE(TEXT(1000-LEN(D82), "#")," characters left")</f>
        <v>1000 characters left</v>
      </c>
      <c r="I82" s="650"/>
      <c r="J82" s="650"/>
      <c r="K82" s="650"/>
      <c r="L82" s="650"/>
      <c r="M82" s="650"/>
      <c r="N82" s="650"/>
      <c r="O82" s="650"/>
      <c r="P82" s="636"/>
      <c r="Q82" s="636"/>
      <c r="R82" s="636"/>
      <c r="S82" s="636"/>
      <c r="T82" s="636"/>
      <c r="U82" s="636"/>
      <c r="V82" s="636"/>
      <c r="W82" s="636"/>
      <c r="X82" s="636"/>
      <c r="Y82" s="636"/>
      <c r="Z82" s="636"/>
      <c r="AA82" s="636"/>
      <c r="AB82" s="636"/>
      <c r="AC82" s="636"/>
      <c r="AD82" s="636"/>
      <c r="AE82" s="636"/>
      <c r="AF82" s="636"/>
      <c r="AG82" s="636"/>
      <c r="AH82" s="636"/>
      <c r="AI82" s="636"/>
    </row>
    <row r="83" s="627" customFormat="true" ht="15.75" hidden="false" customHeight="true" outlineLevel="1" collapsed="false">
      <c r="A83" s="634"/>
      <c r="B83" s="634"/>
      <c r="C83" s="698" t="s">
        <v>479</v>
      </c>
      <c r="D83" s="692" t="s">
        <v>467</v>
      </c>
      <c r="E83" s="692"/>
      <c r="F83" s="692" t="s">
        <v>468</v>
      </c>
      <c r="G83" s="692" t="s">
        <v>469</v>
      </c>
      <c r="H83" s="650"/>
      <c r="I83" s="650"/>
      <c r="J83" s="650"/>
      <c r="K83" s="650"/>
      <c r="L83" s="650"/>
      <c r="M83" s="650"/>
      <c r="N83" s="650"/>
      <c r="O83" s="650"/>
      <c r="P83" s="636"/>
      <c r="Q83" s="636"/>
      <c r="R83" s="636"/>
      <c r="S83" s="636"/>
      <c r="T83" s="636"/>
      <c r="U83" s="636"/>
      <c r="V83" s="636"/>
      <c r="W83" s="636"/>
      <c r="X83" s="636"/>
      <c r="Y83" s="636"/>
      <c r="Z83" s="636"/>
      <c r="AA83" s="636"/>
      <c r="AB83" s="636"/>
      <c r="AC83" s="636"/>
      <c r="AD83" s="636"/>
      <c r="AE83" s="636"/>
      <c r="AF83" s="636"/>
      <c r="AG83" s="636"/>
      <c r="AH83" s="636"/>
      <c r="AI83" s="636"/>
    </row>
    <row r="84" s="627" customFormat="true" ht="15.75" hidden="false" customHeight="true" outlineLevel="1" collapsed="false">
      <c r="A84" s="634"/>
      <c r="B84" s="634"/>
      <c r="C84" s="636"/>
      <c r="D84" s="636"/>
      <c r="E84" s="636"/>
      <c r="F84" s="636"/>
      <c r="G84" s="636"/>
      <c r="H84" s="636"/>
      <c r="I84" s="650"/>
      <c r="J84" s="650"/>
      <c r="K84" s="650"/>
      <c r="L84" s="650"/>
      <c r="M84" s="650"/>
      <c r="N84" s="650"/>
      <c r="O84" s="650"/>
      <c r="P84" s="636"/>
      <c r="Q84" s="636"/>
      <c r="R84" s="636"/>
      <c r="S84" s="636"/>
      <c r="T84" s="636"/>
      <c r="U84" s="636"/>
      <c r="V84" s="636"/>
      <c r="W84" s="636"/>
      <c r="X84" s="636"/>
      <c r="Y84" s="636"/>
      <c r="Z84" s="636"/>
      <c r="AA84" s="636"/>
      <c r="AB84" s="636"/>
      <c r="AC84" s="636"/>
      <c r="AD84" s="636"/>
      <c r="AE84" s="636"/>
      <c r="AF84" s="636"/>
      <c r="AG84" s="636"/>
      <c r="AH84" s="636"/>
      <c r="AI84" s="636"/>
    </row>
    <row r="85" s="627" customFormat="true" ht="15.75" hidden="false" customHeight="true" outlineLevel="1" collapsed="false">
      <c r="A85" s="634" t="s">
        <v>480</v>
      </c>
      <c r="B85" s="634" t="s">
        <v>454</v>
      </c>
      <c r="C85" s="677" t="s">
        <v>433</v>
      </c>
      <c r="D85" s="677"/>
      <c r="E85" s="650"/>
      <c r="F85" s="650"/>
      <c r="G85" s="650"/>
      <c r="H85" s="650"/>
      <c r="I85" s="650"/>
      <c r="J85" s="650"/>
      <c r="K85" s="650"/>
      <c r="L85" s="650"/>
      <c r="M85" s="650"/>
      <c r="N85" s="636"/>
      <c r="O85" s="636"/>
      <c r="P85" s="636"/>
      <c r="Q85" s="636"/>
      <c r="R85" s="636"/>
      <c r="S85" s="636"/>
      <c r="T85" s="636"/>
      <c r="U85" s="636"/>
      <c r="V85" s="636"/>
      <c r="W85" s="636"/>
      <c r="X85" s="636"/>
      <c r="Y85" s="636"/>
      <c r="Z85" s="636"/>
      <c r="AA85" s="636"/>
      <c r="AB85" s="636"/>
      <c r="AC85" s="636"/>
      <c r="AD85" s="636"/>
      <c r="AE85" s="636"/>
      <c r="AF85" s="636"/>
      <c r="AG85" s="636"/>
      <c r="AH85" s="636"/>
      <c r="AI85" s="636"/>
    </row>
    <row r="86" s="627" customFormat="true" ht="8.25" hidden="false" customHeight="true" outlineLevel="1" collapsed="false">
      <c r="A86" s="634"/>
      <c r="B86" s="634"/>
      <c r="C86" s="655"/>
      <c r="D86" s="655"/>
      <c r="E86" s="650"/>
      <c r="F86" s="650"/>
      <c r="G86" s="650"/>
      <c r="H86" s="650"/>
      <c r="I86" s="650"/>
      <c r="J86" s="650"/>
      <c r="K86" s="650"/>
      <c r="L86" s="650"/>
      <c r="M86" s="650"/>
      <c r="N86" s="636"/>
      <c r="O86" s="636"/>
      <c r="P86" s="636"/>
      <c r="Q86" s="636"/>
      <c r="R86" s="636"/>
      <c r="S86" s="636"/>
      <c r="T86" s="636"/>
      <c r="U86" s="636"/>
      <c r="V86" s="636"/>
      <c r="W86" s="636"/>
      <c r="X86" s="636"/>
      <c r="Y86" s="636"/>
      <c r="Z86" s="636"/>
      <c r="AA86" s="636"/>
      <c r="AB86" s="636"/>
      <c r="AC86" s="636"/>
      <c r="AD86" s="636"/>
      <c r="AE86" s="636"/>
      <c r="AF86" s="636"/>
      <c r="AG86" s="636"/>
      <c r="AH86" s="636"/>
      <c r="AI86" s="636"/>
    </row>
    <row r="87" s="627" customFormat="true" ht="19.5" hidden="false" customHeight="true" outlineLevel="1" collapsed="false">
      <c r="A87" s="634" t="s">
        <v>481</v>
      </c>
      <c r="B87" s="634" t="s">
        <v>482</v>
      </c>
      <c r="C87" s="659"/>
      <c r="D87" s="699" t="s">
        <v>431</v>
      </c>
      <c r="E87" s="655"/>
      <c r="F87" s="655"/>
      <c r="G87" s="650"/>
      <c r="H87" s="650"/>
      <c r="I87" s="650"/>
      <c r="J87" s="650"/>
      <c r="K87" s="650"/>
      <c r="L87" s="650"/>
      <c r="M87" s="650"/>
      <c r="N87" s="636"/>
      <c r="O87" s="636"/>
      <c r="P87" s="636"/>
      <c r="Q87" s="636"/>
      <c r="R87" s="636"/>
      <c r="S87" s="636"/>
      <c r="T87" s="636"/>
      <c r="U87" s="636"/>
      <c r="V87" s="636"/>
      <c r="W87" s="636"/>
      <c r="X87" s="636"/>
      <c r="Y87" s="636"/>
      <c r="Z87" s="636"/>
      <c r="AA87" s="636"/>
      <c r="AB87" s="636"/>
      <c r="AC87" s="636"/>
      <c r="AD87" s="636"/>
      <c r="AE87" s="636"/>
      <c r="AF87" s="636"/>
      <c r="AG87" s="636"/>
      <c r="AH87" s="636"/>
      <c r="AI87" s="636"/>
    </row>
    <row r="88" s="627" customFormat="true" ht="6" hidden="false" customHeight="true" outlineLevel="1" collapsed="false">
      <c r="A88" s="634"/>
      <c r="B88" s="634"/>
      <c r="C88" s="634"/>
      <c r="D88" s="699"/>
      <c r="E88" s="655"/>
      <c r="F88" s="655"/>
      <c r="G88" s="650"/>
      <c r="H88" s="650"/>
      <c r="I88" s="650"/>
      <c r="J88" s="650"/>
      <c r="K88" s="650"/>
      <c r="L88" s="650"/>
      <c r="M88" s="650"/>
      <c r="N88" s="636"/>
      <c r="O88" s="636"/>
      <c r="P88" s="636"/>
      <c r="Q88" s="636"/>
      <c r="R88" s="636"/>
      <c r="S88" s="636"/>
      <c r="T88" s="636"/>
      <c r="U88" s="636"/>
      <c r="V88" s="636"/>
      <c r="W88" s="636"/>
      <c r="X88" s="636"/>
      <c r="Y88" s="636"/>
      <c r="Z88" s="636"/>
      <c r="AA88" s="636"/>
      <c r="AB88" s="636"/>
      <c r="AC88" s="636"/>
      <c r="AD88" s="636"/>
      <c r="AE88" s="636"/>
      <c r="AF88" s="636"/>
      <c r="AG88" s="636"/>
      <c r="AH88" s="636"/>
      <c r="AI88" s="636"/>
    </row>
    <row r="89" s="627" customFormat="true" ht="20.25" hidden="false" customHeight="true" outlineLevel="1" collapsed="false">
      <c r="A89" s="634" t="s">
        <v>483</v>
      </c>
      <c r="B89" s="634" t="s">
        <v>458</v>
      </c>
      <c r="C89" s="659"/>
      <c r="D89" s="699" t="s">
        <v>459</v>
      </c>
      <c r="E89" s="655"/>
      <c r="F89" s="655"/>
      <c r="G89" s="650"/>
      <c r="H89" s="650"/>
      <c r="I89" s="650"/>
      <c r="J89" s="650"/>
      <c r="K89" s="650"/>
      <c r="L89" s="650"/>
      <c r="M89" s="650"/>
      <c r="N89" s="636"/>
      <c r="O89" s="636"/>
      <c r="P89" s="636"/>
      <c r="Q89" s="636"/>
      <c r="R89" s="636"/>
      <c r="S89" s="636"/>
      <c r="T89" s="636"/>
      <c r="U89" s="636"/>
      <c r="V89" s="636"/>
      <c r="W89" s="636"/>
      <c r="X89" s="636"/>
      <c r="Y89" s="636"/>
      <c r="Z89" s="636"/>
      <c r="AA89" s="636"/>
      <c r="AB89" s="636"/>
      <c r="AC89" s="636"/>
      <c r="AD89" s="636"/>
      <c r="AE89" s="636"/>
      <c r="AF89" s="636"/>
      <c r="AG89" s="636"/>
      <c r="AH89" s="636"/>
      <c r="AI89" s="636"/>
    </row>
    <row r="90" s="627" customFormat="true" ht="8.85" hidden="false" customHeight="true" outlineLevel="1" collapsed="false">
      <c r="A90" s="634"/>
      <c r="B90" s="634"/>
      <c r="C90" s="699"/>
      <c r="D90" s="699"/>
      <c r="E90" s="655"/>
      <c r="F90" s="655"/>
      <c r="G90" s="650"/>
      <c r="H90" s="650"/>
      <c r="I90" s="650"/>
      <c r="J90" s="650"/>
      <c r="K90" s="650"/>
      <c r="L90" s="650"/>
      <c r="M90" s="650"/>
      <c r="N90" s="636"/>
      <c r="O90" s="636"/>
      <c r="P90" s="636"/>
      <c r="Q90" s="636"/>
      <c r="R90" s="636"/>
      <c r="S90" s="636"/>
      <c r="T90" s="636"/>
      <c r="U90" s="636"/>
      <c r="V90" s="636"/>
      <c r="W90" s="636"/>
      <c r="X90" s="636"/>
      <c r="Y90" s="636"/>
      <c r="Z90" s="636"/>
      <c r="AA90" s="636"/>
      <c r="AB90" s="636"/>
      <c r="AC90" s="636"/>
      <c r="AD90" s="636"/>
      <c r="AE90" s="636"/>
      <c r="AF90" s="636"/>
      <c r="AG90" s="636"/>
      <c r="AH90" s="636"/>
      <c r="AI90" s="636"/>
    </row>
    <row r="91" s="627" customFormat="true" ht="15.75" hidden="false" customHeight="true" outlineLevel="1" collapsed="false">
      <c r="A91" s="634" t="s">
        <v>484</v>
      </c>
      <c r="B91" s="700" t="s">
        <v>461</v>
      </c>
      <c r="C91" s="659"/>
      <c r="D91" s="699" t="s">
        <v>16</v>
      </c>
      <c r="E91" s="655"/>
      <c r="F91" s="655"/>
      <c r="G91" s="650"/>
      <c r="H91" s="650"/>
      <c r="I91" s="650"/>
      <c r="J91" s="650"/>
      <c r="K91" s="650"/>
      <c r="L91" s="650"/>
      <c r="M91" s="650"/>
      <c r="N91" s="636"/>
      <c r="O91" s="636"/>
      <c r="P91" s="636"/>
      <c r="Q91" s="636"/>
      <c r="R91" s="636"/>
      <c r="S91" s="636"/>
      <c r="T91" s="636"/>
      <c r="U91" s="636"/>
      <c r="V91" s="636"/>
      <c r="W91" s="636"/>
      <c r="X91" s="636"/>
      <c r="Y91" s="636"/>
      <c r="Z91" s="636"/>
      <c r="AA91" s="636"/>
      <c r="AB91" s="636"/>
      <c r="AC91" s="636"/>
      <c r="AD91" s="636"/>
      <c r="AE91" s="636"/>
      <c r="AF91" s="636"/>
      <c r="AG91" s="636"/>
      <c r="AH91" s="636"/>
      <c r="AI91" s="636"/>
    </row>
    <row r="92" s="627" customFormat="true" ht="8.85" hidden="false" customHeight="true" outlineLevel="1" collapsed="false">
      <c r="A92" s="634"/>
      <c r="B92" s="634"/>
      <c r="C92" s="699"/>
      <c r="D92" s="699"/>
      <c r="E92" s="655"/>
      <c r="F92" s="655"/>
      <c r="G92" s="650"/>
      <c r="H92" s="650"/>
      <c r="I92" s="650"/>
      <c r="J92" s="650"/>
      <c r="K92" s="650"/>
      <c r="L92" s="650"/>
      <c r="M92" s="650"/>
      <c r="N92" s="636"/>
      <c r="O92" s="636"/>
      <c r="P92" s="636"/>
      <c r="Q92" s="636"/>
      <c r="R92" s="636"/>
      <c r="S92" s="636"/>
      <c r="T92" s="636"/>
      <c r="U92" s="636"/>
      <c r="V92" s="636"/>
      <c r="W92" s="636"/>
      <c r="X92" s="636"/>
      <c r="Y92" s="636"/>
      <c r="Z92" s="636"/>
      <c r="AA92" s="636"/>
      <c r="AB92" s="636"/>
      <c r="AC92" s="636"/>
      <c r="AD92" s="636"/>
      <c r="AE92" s="636"/>
      <c r="AF92" s="636"/>
      <c r="AG92" s="636"/>
      <c r="AH92" s="636"/>
      <c r="AI92" s="636"/>
    </row>
    <row r="93" s="627" customFormat="true" ht="15.75" hidden="false" customHeight="true" outlineLevel="1" collapsed="false">
      <c r="A93" s="634" t="s">
        <v>485</v>
      </c>
      <c r="B93" s="700" t="s">
        <v>463</v>
      </c>
      <c r="C93" s="659"/>
      <c r="D93" s="701" t="s">
        <v>464</v>
      </c>
      <c r="E93" s="655"/>
      <c r="F93" s="655"/>
      <c r="G93" s="650"/>
      <c r="H93" s="650"/>
      <c r="I93" s="650"/>
      <c r="J93" s="650"/>
      <c r="K93" s="650"/>
      <c r="L93" s="650"/>
      <c r="M93" s="650"/>
      <c r="N93" s="636"/>
      <c r="O93" s="636"/>
      <c r="P93" s="636"/>
      <c r="Q93" s="636"/>
      <c r="R93" s="636"/>
      <c r="S93" s="636"/>
      <c r="T93" s="636"/>
      <c r="U93" s="636"/>
      <c r="V93" s="636"/>
      <c r="W93" s="636"/>
      <c r="X93" s="636"/>
      <c r="Y93" s="636"/>
      <c r="Z93" s="636"/>
      <c r="AA93" s="636"/>
      <c r="AB93" s="636"/>
      <c r="AC93" s="636"/>
      <c r="AD93" s="636"/>
      <c r="AE93" s="636"/>
      <c r="AF93" s="636"/>
      <c r="AG93" s="636"/>
      <c r="AH93" s="636"/>
      <c r="AI93" s="636"/>
    </row>
    <row r="94" s="627" customFormat="true" ht="8.1" hidden="false" customHeight="true" outlineLevel="1" collapsed="false">
      <c r="A94" s="634"/>
      <c r="B94" s="634"/>
      <c r="C94" s="699"/>
      <c r="D94" s="699"/>
      <c r="E94" s="655"/>
      <c r="F94" s="655"/>
      <c r="G94" s="650"/>
      <c r="H94" s="650"/>
      <c r="I94" s="650"/>
      <c r="J94" s="650"/>
      <c r="K94" s="650"/>
      <c r="L94" s="650"/>
      <c r="M94" s="650"/>
      <c r="N94" s="636"/>
      <c r="O94" s="636"/>
      <c r="P94" s="636"/>
      <c r="Q94" s="636"/>
      <c r="R94" s="636"/>
      <c r="S94" s="636"/>
      <c r="T94" s="636"/>
      <c r="U94" s="636"/>
      <c r="V94" s="636"/>
      <c r="W94" s="636"/>
      <c r="X94" s="636"/>
      <c r="Y94" s="636"/>
      <c r="Z94" s="636"/>
      <c r="AA94" s="636"/>
      <c r="AB94" s="636"/>
      <c r="AC94" s="636"/>
      <c r="AD94" s="636"/>
      <c r="AE94" s="636"/>
      <c r="AF94" s="636"/>
      <c r="AG94" s="636"/>
      <c r="AH94" s="636"/>
      <c r="AI94" s="636"/>
    </row>
    <row r="95" s="636" customFormat="true" ht="15" hidden="false" customHeight="true" outlineLevel="1" collapsed="false">
      <c r="A95" s="634" t="s">
        <v>486</v>
      </c>
      <c r="B95" s="634" t="s">
        <v>466</v>
      </c>
      <c r="C95" s="692" t="s">
        <v>467</v>
      </c>
      <c r="D95" s="692"/>
      <c r="E95" s="692" t="s">
        <v>468</v>
      </c>
      <c r="F95" s="692" t="s">
        <v>469</v>
      </c>
      <c r="G95" s="650"/>
    </row>
    <row r="96" s="636" customFormat="true" ht="9.6" hidden="false" customHeight="true" outlineLevel="1" collapsed="false">
      <c r="A96" s="655"/>
      <c r="B96" s="699"/>
      <c r="C96" s="699"/>
      <c r="D96" s="699"/>
      <c r="E96" s="699"/>
      <c r="F96" s="699"/>
      <c r="G96" s="699"/>
    </row>
    <row r="97" s="625" customFormat="true" ht="21" hidden="false" customHeight="true" outlineLevel="0" collapsed="false">
      <c r="A97" s="611"/>
      <c r="B97" s="622" t="s">
        <v>487</v>
      </c>
      <c r="C97" s="622"/>
      <c r="D97" s="622"/>
      <c r="E97" s="622"/>
      <c r="F97" s="622"/>
      <c r="G97" s="622"/>
      <c r="H97" s="622"/>
      <c r="I97" s="622"/>
      <c r="J97" s="622"/>
      <c r="K97" s="622"/>
      <c r="L97" s="622"/>
      <c r="M97" s="622"/>
      <c r="N97" s="622"/>
      <c r="O97" s="622"/>
      <c r="P97" s="622"/>
      <c r="Q97" s="622"/>
      <c r="R97" s="622"/>
      <c r="S97" s="622"/>
      <c r="T97" s="622"/>
      <c r="U97" s="622"/>
      <c r="V97" s="622"/>
      <c r="W97" s="622"/>
      <c r="X97" s="622"/>
      <c r="Y97" s="622"/>
      <c r="Z97" s="622"/>
      <c r="AA97" s="622"/>
      <c r="AB97" s="622"/>
      <c r="AC97" s="622"/>
      <c r="AD97" s="622"/>
      <c r="AE97" s="622"/>
      <c r="AF97" s="622"/>
      <c r="AG97" s="622"/>
      <c r="AH97" s="622"/>
      <c r="AI97" s="622"/>
      <c r="AJ97" s="622"/>
      <c r="AK97" s="623"/>
      <c r="AL97" s="624"/>
    </row>
    <row r="98" s="231" customFormat="true" ht="16.5" hidden="false" customHeight="true" outlineLevel="0" collapsed="false">
      <c r="B98" s="61" t="s">
        <v>488</v>
      </c>
      <c r="G98" s="694"/>
      <c r="H98" s="695"/>
      <c r="I98" s="695"/>
      <c r="J98" s="695"/>
    </row>
    <row r="99" s="636" customFormat="true" ht="7.35" hidden="false" customHeight="true" outlineLevel="1" collapsed="false">
      <c r="A99" s="655"/>
      <c r="B99" s="656"/>
      <c r="C99" s="650"/>
      <c r="D99" s="650"/>
      <c r="E99" s="650"/>
      <c r="F99" s="650"/>
      <c r="G99" s="650"/>
    </row>
    <row r="100" s="627" customFormat="true" ht="15.75" hidden="false" customHeight="true" outlineLevel="1" collapsed="false">
      <c r="A100" s="634" t="s">
        <v>489</v>
      </c>
      <c r="B100" s="634" t="s">
        <v>454</v>
      </c>
      <c r="C100" s="702" t="s">
        <v>433</v>
      </c>
      <c r="D100" s="702"/>
      <c r="E100" s="650"/>
      <c r="F100" s="650"/>
      <c r="G100" s="650"/>
      <c r="H100" s="650"/>
      <c r="I100" s="650"/>
      <c r="J100" s="650"/>
      <c r="K100" s="650"/>
      <c r="L100" s="650"/>
      <c r="M100" s="650"/>
      <c r="N100" s="636"/>
      <c r="O100" s="636"/>
      <c r="P100" s="636"/>
      <c r="Q100" s="636"/>
      <c r="R100" s="636"/>
      <c r="S100" s="636"/>
      <c r="T100" s="636"/>
      <c r="U100" s="636"/>
      <c r="V100" s="636"/>
      <c r="W100" s="636"/>
      <c r="X100" s="636"/>
      <c r="Y100" s="636"/>
      <c r="Z100" s="636"/>
      <c r="AA100" s="636"/>
      <c r="AB100" s="636"/>
      <c r="AC100" s="636"/>
      <c r="AD100" s="636"/>
      <c r="AE100" s="636"/>
      <c r="AF100" s="636"/>
      <c r="AG100" s="636"/>
      <c r="AH100" s="636"/>
      <c r="AI100" s="636"/>
    </row>
    <row r="101" s="636" customFormat="true" ht="12.75" hidden="false" customHeight="true" outlineLevel="1" collapsed="false">
      <c r="A101" s="634"/>
      <c r="B101" s="634"/>
      <c r="C101" s="650"/>
      <c r="D101" s="650"/>
      <c r="E101" s="650"/>
      <c r="F101" s="650"/>
      <c r="G101" s="650"/>
      <c r="H101" s="650"/>
      <c r="I101" s="650"/>
      <c r="J101" s="650"/>
      <c r="K101" s="650"/>
      <c r="L101" s="650"/>
      <c r="M101" s="650"/>
    </row>
    <row r="102" s="627" customFormat="true" ht="15" hidden="false" customHeight="true" outlineLevel="1" collapsed="false">
      <c r="A102" s="634" t="s">
        <v>490</v>
      </c>
      <c r="B102" s="634" t="s">
        <v>477</v>
      </c>
      <c r="C102" s="650"/>
      <c r="D102" s="650"/>
      <c r="E102" s="650"/>
      <c r="F102" s="650"/>
      <c r="G102" s="650"/>
      <c r="H102" s="636"/>
      <c r="I102" s="636"/>
      <c r="J102" s="636"/>
      <c r="K102" s="636"/>
      <c r="L102" s="636"/>
      <c r="M102" s="636"/>
      <c r="N102" s="636"/>
      <c r="O102" s="636"/>
      <c r="P102" s="636"/>
      <c r="Q102" s="636"/>
      <c r="R102" s="636"/>
      <c r="S102" s="636"/>
      <c r="T102" s="636"/>
      <c r="U102" s="636"/>
      <c r="V102" s="636"/>
      <c r="W102" s="636"/>
      <c r="X102" s="636"/>
      <c r="Y102" s="636"/>
      <c r="Z102" s="636"/>
      <c r="AA102" s="636"/>
      <c r="AB102" s="636"/>
      <c r="AC102" s="636"/>
      <c r="AD102" s="636"/>
      <c r="AE102" s="636"/>
      <c r="AF102" s="636"/>
      <c r="AG102" s="636"/>
      <c r="AH102" s="636"/>
      <c r="AI102" s="636"/>
    </row>
    <row r="103" s="627" customFormat="true" ht="15.75" hidden="false" customHeight="true" outlineLevel="1" collapsed="false">
      <c r="A103" s="634"/>
      <c r="B103" s="634"/>
      <c r="C103" s="698" t="s">
        <v>478</v>
      </c>
      <c r="D103" s="703"/>
      <c r="E103" s="703"/>
      <c r="F103" s="703"/>
      <c r="G103" s="703"/>
      <c r="H103" s="641" t="str">
        <f aca="false">CONCATENATE(TEXT(1000-LEN(D103), "#")," characters left")</f>
        <v>1000 characters left</v>
      </c>
      <c r="I103" s="650"/>
      <c r="J103" s="650"/>
      <c r="K103" s="650"/>
      <c r="L103" s="650"/>
      <c r="M103" s="650"/>
      <c r="N103" s="650"/>
      <c r="O103" s="650"/>
      <c r="P103" s="636"/>
      <c r="Q103" s="636"/>
      <c r="R103" s="636"/>
      <c r="S103" s="636"/>
      <c r="T103" s="636"/>
      <c r="U103" s="636"/>
      <c r="V103" s="636"/>
      <c r="W103" s="636"/>
      <c r="X103" s="636"/>
      <c r="Y103" s="636"/>
      <c r="Z103" s="636"/>
      <c r="AA103" s="636"/>
      <c r="AB103" s="636"/>
      <c r="AC103" s="636"/>
      <c r="AD103" s="636"/>
      <c r="AE103" s="636"/>
      <c r="AF103" s="636"/>
      <c r="AG103" s="636"/>
      <c r="AH103" s="636"/>
      <c r="AI103" s="636"/>
    </row>
    <row r="104" s="627" customFormat="true" ht="15.75" hidden="false" customHeight="true" outlineLevel="1" collapsed="false">
      <c r="A104" s="634"/>
      <c r="B104" s="634"/>
      <c r="C104" s="698" t="s">
        <v>479</v>
      </c>
      <c r="D104" s="692" t="s">
        <v>467</v>
      </c>
      <c r="E104" s="692"/>
      <c r="F104" s="692" t="s">
        <v>468</v>
      </c>
      <c r="G104" s="692" t="s">
        <v>469</v>
      </c>
      <c r="H104" s="650"/>
      <c r="I104" s="650"/>
      <c r="J104" s="650"/>
      <c r="K104" s="650"/>
      <c r="L104" s="650"/>
      <c r="M104" s="650"/>
      <c r="N104" s="650"/>
      <c r="O104" s="650"/>
      <c r="P104" s="636"/>
      <c r="Q104" s="636"/>
      <c r="R104" s="636"/>
      <c r="S104" s="636"/>
      <c r="T104" s="636"/>
      <c r="U104" s="636"/>
      <c r="V104" s="636"/>
      <c r="W104" s="636"/>
      <c r="X104" s="636"/>
      <c r="Y104" s="636"/>
      <c r="Z104" s="636"/>
      <c r="AA104" s="636"/>
      <c r="AB104" s="636"/>
      <c r="AC104" s="636"/>
      <c r="AD104" s="636"/>
      <c r="AE104" s="636"/>
      <c r="AF104" s="636"/>
      <c r="AG104" s="636"/>
      <c r="AH104" s="636"/>
      <c r="AI104" s="636"/>
    </row>
    <row r="105" s="627" customFormat="true" ht="15.75" hidden="false" customHeight="true" outlineLevel="1" collapsed="false">
      <c r="A105" s="634"/>
      <c r="B105" s="634"/>
      <c r="C105" s="636"/>
      <c r="D105" s="636"/>
      <c r="E105" s="636"/>
      <c r="F105" s="636"/>
      <c r="G105" s="636"/>
      <c r="H105" s="636"/>
      <c r="I105" s="650"/>
      <c r="J105" s="650"/>
      <c r="K105" s="650"/>
      <c r="L105" s="650"/>
      <c r="M105" s="650"/>
      <c r="N105" s="650"/>
      <c r="O105" s="650"/>
      <c r="P105" s="636"/>
      <c r="Q105" s="636"/>
      <c r="R105" s="636"/>
      <c r="S105" s="636"/>
      <c r="T105" s="636"/>
      <c r="U105" s="636"/>
      <c r="V105" s="636"/>
      <c r="W105" s="636"/>
      <c r="X105" s="636"/>
      <c r="Y105" s="636"/>
      <c r="Z105" s="636"/>
      <c r="AA105" s="636"/>
      <c r="AB105" s="636"/>
      <c r="AC105" s="636"/>
      <c r="AD105" s="636"/>
      <c r="AE105" s="636"/>
      <c r="AF105" s="636"/>
      <c r="AG105" s="636"/>
      <c r="AH105" s="636"/>
      <c r="AI105" s="636"/>
    </row>
    <row r="106" s="636" customFormat="true" ht="7.35" hidden="false" customHeight="true" outlineLevel="1" collapsed="false">
      <c r="A106" s="655"/>
      <c r="B106" s="655"/>
      <c r="C106" s="655"/>
      <c r="D106" s="655"/>
      <c r="E106" s="655"/>
      <c r="F106" s="655"/>
      <c r="G106" s="650"/>
    </row>
    <row r="107" s="625" customFormat="true" ht="21" hidden="false" customHeight="true" outlineLevel="0" collapsed="false">
      <c r="A107" s="611"/>
      <c r="B107" s="622" t="s">
        <v>491</v>
      </c>
      <c r="C107" s="622"/>
      <c r="D107" s="622"/>
      <c r="E107" s="622"/>
      <c r="F107" s="622"/>
      <c r="G107" s="622"/>
      <c r="H107" s="622"/>
      <c r="I107" s="622"/>
      <c r="J107" s="622"/>
      <c r="K107" s="622"/>
      <c r="L107" s="622"/>
      <c r="M107" s="622"/>
      <c r="N107" s="622"/>
      <c r="O107" s="622"/>
      <c r="P107" s="622"/>
      <c r="Q107" s="622"/>
      <c r="R107" s="622"/>
      <c r="S107" s="622"/>
      <c r="T107" s="622"/>
      <c r="U107" s="622"/>
      <c r="V107" s="622"/>
      <c r="W107" s="622"/>
      <c r="X107" s="622"/>
      <c r="Y107" s="622"/>
      <c r="Z107" s="622"/>
      <c r="AA107" s="622"/>
      <c r="AB107" s="622"/>
      <c r="AC107" s="622"/>
      <c r="AD107" s="622"/>
      <c r="AE107" s="622"/>
      <c r="AF107" s="622"/>
      <c r="AG107" s="622"/>
      <c r="AH107" s="622"/>
      <c r="AI107" s="622"/>
      <c r="AJ107" s="622"/>
      <c r="AK107" s="623"/>
      <c r="AL107" s="624"/>
    </row>
    <row r="108" s="627" customFormat="true" ht="7.5" hidden="false" customHeight="true" outlineLevel="0" collapsed="false">
      <c r="A108" s="626"/>
      <c r="C108" s="689"/>
      <c r="D108" s="689"/>
      <c r="E108" s="689"/>
      <c r="F108" s="689"/>
      <c r="G108" s="689"/>
    </row>
    <row r="109" s="627" customFormat="true" ht="14.25" hidden="false" customHeight="false" outlineLevel="0" collapsed="false">
      <c r="A109" s="704" t="s">
        <v>492</v>
      </c>
      <c r="B109" s="705" t="s">
        <v>493</v>
      </c>
      <c r="C109" s="706" t="s">
        <v>494</v>
      </c>
      <c r="D109" s="706"/>
      <c r="E109" s="706"/>
      <c r="F109" s="706"/>
      <c r="G109" s="706"/>
      <c r="H109" s="706"/>
    </row>
    <row r="110" s="627" customFormat="true" ht="7.5" hidden="false" customHeight="true" outlineLevel="0" collapsed="false">
      <c r="A110" s="704"/>
      <c r="B110" s="705"/>
    </row>
    <row r="111" s="636" customFormat="true" ht="7.5" hidden="false" customHeight="true" outlineLevel="0" collapsed="false">
      <c r="A111" s="656"/>
      <c r="B111" s="649"/>
    </row>
    <row r="112" s="636" customFormat="true" ht="14.25" hidden="false" customHeight="false" outlineLevel="0" collapsed="false">
      <c r="A112" s="656" t="s">
        <v>495</v>
      </c>
      <c r="B112" s="649" t="s">
        <v>496</v>
      </c>
      <c r="C112" s="707" t="s">
        <v>497</v>
      </c>
      <c r="D112" s="707"/>
      <c r="E112" s="707"/>
      <c r="F112" s="707"/>
      <c r="G112" s="707"/>
      <c r="H112" s="707"/>
    </row>
    <row r="113" s="636" customFormat="true" ht="7.5" hidden="false" customHeight="true" outlineLevel="0" collapsed="false">
      <c r="A113" s="656"/>
      <c r="B113" s="649"/>
      <c r="D113" s="648"/>
      <c r="E113" s="648"/>
      <c r="F113" s="648"/>
      <c r="G113" s="648"/>
      <c r="H113" s="648"/>
      <c r="I113" s="648"/>
    </row>
    <row r="114" s="627" customFormat="true" ht="7.5" hidden="false" customHeight="true" outlineLevel="0" collapsed="false">
      <c r="A114" s="704"/>
      <c r="B114" s="704"/>
    </row>
    <row r="115" s="627" customFormat="true" ht="14.25" hidden="false" customHeight="false" outlineLevel="0" collapsed="false">
      <c r="A115" s="704" t="s">
        <v>498</v>
      </c>
      <c r="B115" s="705" t="s">
        <v>499</v>
      </c>
      <c r="C115" s="706" t="s">
        <v>500</v>
      </c>
      <c r="D115" s="706"/>
      <c r="E115" s="706"/>
      <c r="F115" s="706"/>
      <c r="G115" s="706"/>
      <c r="H115" s="706"/>
    </row>
    <row r="116" s="627" customFormat="true" ht="7.5" hidden="false" customHeight="true" outlineLevel="0" collapsed="false">
      <c r="A116" s="626"/>
      <c r="B116" s="708"/>
    </row>
    <row r="117" s="3" customFormat="true" ht="24.75" hidden="false" customHeight="true" outlineLevel="0" collapsed="false">
      <c r="A117" s="709"/>
      <c r="B117" s="603"/>
      <c r="C117" s="603"/>
      <c r="D117" s="603"/>
      <c r="E117" s="603"/>
      <c r="F117" s="603"/>
      <c r="G117" s="603"/>
      <c r="H117" s="603"/>
      <c r="I117" s="603"/>
      <c r="J117" s="603"/>
      <c r="K117" s="603"/>
      <c r="L117" s="603"/>
      <c r="M117" s="603"/>
      <c r="N117" s="603"/>
      <c r="O117" s="603"/>
      <c r="P117" s="603"/>
      <c r="Q117" s="603"/>
      <c r="R117" s="710"/>
      <c r="S117" s="711" t="s">
        <v>245</v>
      </c>
      <c r="T117" s="712" t="s">
        <v>248</v>
      </c>
      <c r="U117" s="713"/>
      <c r="V117" s="714"/>
      <c r="W117" s="713"/>
      <c r="X117" s="713"/>
      <c r="Y117" s="713"/>
    </row>
    <row r="118" s="716" customFormat="true" ht="14.25" hidden="false" customHeight="false" outlineLevel="0" collapsed="false">
      <c r="A118" s="715"/>
    </row>
    <row r="119" s="716" customFormat="true" ht="14.25" hidden="true" customHeight="false" outlineLevel="0" collapsed="false">
      <c r="A119" s="715"/>
    </row>
    <row r="120" s="716" customFormat="true" ht="14.25" hidden="true" customHeight="false" outlineLevel="0" collapsed="false">
      <c r="A120" s="715"/>
    </row>
    <row r="121" s="716" customFormat="true" ht="14.25" hidden="true" customHeight="false" outlineLevel="0" collapsed="false">
      <c r="A121" s="715"/>
    </row>
    <row r="122" s="716" customFormat="true" ht="14.25" hidden="true" customHeight="false" outlineLevel="0" collapsed="false">
      <c r="A122" s="715"/>
    </row>
    <row r="123" s="716" customFormat="true" ht="14.25" hidden="true" customHeight="false" outlineLevel="0" collapsed="false">
      <c r="A123" s="715"/>
    </row>
    <row r="124" s="716" customFormat="true" ht="14.25" hidden="true" customHeight="false" outlineLevel="0" collapsed="false">
      <c r="A124" s="715"/>
    </row>
    <row r="125" s="716" customFormat="true" ht="14.25" hidden="true" customHeight="false" outlineLevel="0" collapsed="false">
      <c r="A125" s="715"/>
    </row>
    <row r="126" s="716" customFormat="true" ht="14.25" hidden="true" customHeight="false" outlineLevel="0" collapsed="false">
      <c r="A126" s="715"/>
    </row>
    <row r="127" s="716" customFormat="true" ht="14.25" hidden="true" customHeight="false" outlineLevel="0" collapsed="false">
      <c r="A127" s="715"/>
    </row>
    <row r="128" s="716" customFormat="true" ht="14.25" hidden="true" customHeight="false" outlineLevel="0" collapsed="false">
      <c r="A128" s="715"/>
    </row>
    <row r="129" s="716" customFormat="true" ht="14.25" hidden="true" customHeight="false" outlineLevel="0" collapsed="false">
      <c r="A129" s="715"/>
    </row>
    <row r="130" s="716" customFormat="true" ht="14.25" hidden="true" customHeight="false" outlineLevel="0" collapsed="false">
      <c r="A130" s="715"/>
    </row>
    <row r="131" s="716" customFormat="true" ht="14.25" hidden="true" customHeight="false" outlineLevel="0" collapsed="false">
      <c r="A131" s="715"/>
    </row>
    <row r="132" s="716" customFormat="true" ht="14.25" hidden="true" customHeight="false" outlineLevel="0" collapsed="false">
      <c r="A132" s="715"/>
    </row>
    <row r="133" s="716" customFormat="true" ht="14.25" hidden="true" customHeight="false" outlineLevel="0" collapsed="false">
      <c r="A133" s="715"/>
    </row>
    <row r="134" s="716" customFormat="true" ht="14.25" hidden="true" customHeight="false" outlineLevel="0" collapsed="false">
      <c r="A134" s="715"/>
    </row>
    <row r="135" s="716" customFormat="true" ht="14.25" hidden="true" customHeight="false" outlineLevel="0" collapsed="false">
      <c r="A135" s="715"/>
    </row>
    <row r="136" s="716" customFormat="true" ht="14.25" hidden="true" customHeight="false" outlineLevel="0" collapsed="false">
      <c r="A136" s="715"/>
    </row>
    <row r="137" s="716" customFormat="true" ht="14.25" hidden="true" customHeight="false" outlineLevel="0" collapsed="false">
      <c r="A137" s="715"/>
    </row>
    <row r="138" s="716" customFormat="true" ht="14.25" hidden="true" customHeight="false" outlineLevel="0" collapsed="false">
      <c r="A138" s="715"/>
    </row>
    <row r="139" s="716" customFormat="true" ht="14.25" hidden="true" customHeight="false" outlineLevel="0" collapsed="false">
      <c r="A139" s="715"/>
    </row>
    <row r="140" s="716" customFormat="true" ht="14.25" hidden="true" customHeight="false" outlineLevel="0" collapsed="false">
      <c r="A140" s="715"/>
    </row>
    <row r="141" s="716" customFormat="true" ht="14.25" hidden="true" customHeight="false" outlineLevel="0" collapsed="false">
      <c r="A141" s="715"/>
    </row>
    <row r="142" s="716" customFormat="true" ht="14.25" hidden="true" customHeight="false" outlineLevel="0" collapsed="false">
      <c r="A142" s="715"/>
    </row>
    <row r="143" s="716" customFormat="true" ht="14.25" hidden="true" customHeight="false" outlineLevel="0" collapsed="false">
      <c r="A143" s="715"/>
    </row>
    <row r="144" s="716" customFormat="true" ht="14.25" hidden="true" customHeight="false" outlineLevel="0" collapsed="false">
      <c r="A144" s="715"/>
    </row>
    <row r="145" s="716" customFormat="true" ht="14.25" hidden="true" customHeight="false" outlineLevel="0" collapsed="false">
      <c r="A145" s="715"/>
    </row>
    <row r="146" s="716" customFormat="true" ht="14.25" hidden="true" customHeight="false" outlineLevel="0" collapsed="false">
      <c r="A146" s="715"/>
    </row>
    <row r="147" s="716" customFormat="true" ht="14.25" hidden="true" customHeight="false" outlineLevel="0" collapsed="false">
      <c r="A147" s="715"/>
    </row>
    <row r="148" s="716" customFormat="true" ht="14.25" hidden="true" customHeight="false" outlineLevel="0" collapsed="false">
      <c r="A148" s="715"/>
    </row>
    <row r="149" s="716" customFormat="true" ht="14.25" hidden="true" customHeight="false" outlineLevel="0" collapsed="false">
      <c r="A149" s="715"/>
    </row>
    <row r="150" s="716" customFormat="true" ht="14.25" hidden="true" customHeight="false" outlineLevel="0" collapsed="false">
      <c r="A150" s="715"/>
    </row>
    <row r="151" s="716" customFormat="true" ht="14.25" hidden="true" customHeight="false" outlineLevel="0" collapsed="false">
      <c r="A151" s="715"/>
    </row>
    <row r="152" s="716" customFormat="true" ht="14.25" hidden="true" customHeight="false" outlineLevel="0" collapsed="false">
      <c r="A152" s="715"/>
    </row>
    <row r="153" s="716" customFormat="true" ht="14.25" hidden="true" customHeight="false" outlineLevel="0" collapsed="false">
      <c r="A153" s="715"/>
    </row>
    <row r="154" s="716" customFormat="true" ht="14.25" hidden="true" customHeight="false" outlineLevel="0" collapsed="false">
      <c r="A154" s="715"/>
    </row>
    <row r="155" s="716" customFormat="true" ht="14.25" hidden="true" customHeight="false" outlineLevel="0" collapsed="false">
      <c r="A155" s="715"/>
    </row>
    <row r="156" s="716" customFormat="true" ht="14.25" hidden="true" customHeight="false" outlineLevel="0" collapsed="false">
      <c r="A156" s="715"/>
    </row>
    <row r="157" s="716" customFormat="true" ht="14.25" hidden="true" customHeight="false" outlineLevel="0" collapsed="false">
      <c r="A157" s="715"/>
    </row>
    <row r="158" s="716" customFormat="true" ht="14.25" hidden="true" customHeight="false" outlineLevel="0" collapsed="false">
      <c r="A158" s="715"/>
    </row>
    <row r="159" s="716" customFormat="true" ht="14.25" hidden="true" customHeight="false" outlineLevel="0" collapsed="false">
      <c r="A159" s="715"/>
    </row>
    <row r="160" s="716" customFormat="true" ht="14.25" hidden="true" customHeight="false" outlineLevel="0" collapsed="false">
      <c r="A160" s="715"/>
    </row>
    <row r="161" s="716" customFormat="true" ht="14.25" hidden="true" customHeight="false" outlineLevel="0" collapsed="false">
      <c r="A161" s="715"/>
    </row>
    <row r="162" s="716" customFormat="true" ht="14.25" hidden="true" customHeight="false" outlineLevel="0" collapsed="false">
      <c r="A162" s="715"/>
    </row>
    <row r="163" s="716" customFormat="true" ht="14.25" hidden="true" customHeight="false" outlineLevel="0" collapsed="false">
      <c r="A163" s="715"/>
    </row>
    <row r="164" s="716" customFormat="true" ht="14.25" hidden="true" customHeight="false" outlineLevel="0" collapsed="false">
      <c r="A164" s="715"/>
    </row>
    <row r="165" s="716" customFormat="true" ht="14.25" hidden="true" customHeight="false" outlineLevel="0" collapsed="false">
      <c r="A165" s="715"/>
    </row>
    <row r="166" s="716" customFormat="true" ht="14.25" hidden="true" customHeight="false" outlineLevel="0" collapsed="false">
      <c r="A166" s="715"/>
    </row>
    <row r="167" s="716" customFormat="true" ht="14.25" hidden="true" customHeight="false" outlineLevel="0" collapsed="false">
      <c r="A167" s="715"/>
    </row>
    <row r="168" s="716" customFormat="true" ht="14.25" hidden="true" customHeight="false" outlineLevel="0" collapsed="false">
      <c r="A168" s="715"/>
    </row>
    <row r="169" s="716" customFormat="true" ht="14.25" hidden="true" customHeight="false" outlineLevel="0" collapsed="false">
      <c r="A169" s="715"/>
    </row>
    <row r="170" s="716" customFormat="true" ht="14.25" hidden="true" customHeight="false" outlineLevel="0" collapsed="false">
      <c r="A170" s="715"/>
    </row>
    <row r="171" s="716" customFormat="true" ht="14.25" hidden="true" customHeight="false" outlineLevel="0" collapsed="false">
      <c r="A171" s="715"/>
    </row>
    <row r="172" s="716" customFormat="true" ht="14.25" hidden="true" customHeight="false" outlineLevel="0" collapsed="false">
      <c r="A172" s="715"/>
    </row>
    <row r="173" s="716" customFormat="true" ht="14.25" hidden="true" customHeight="false" outlineLevel="0" collapsed="false">
      <c r="A173" s="715"/>
    </row>
    <row r="174" s="716" customFormat="true" ht="14.25" hidden="true" customHeight="false" outlineLevel="0" collapsed="false">
      <c r="A174" s="715"/>
    </row>
    <row r="175" s="716" customFormat="true" ht="14.25" hidden="true" customHeight="false" outlineLevel="0" collapsed="false">
      <c r="A175" s="715"/>
    </row>
    <row r="176" s="716" customFormat="true" ht="14.25" hidden="true" customHeight="false" outlineLevel="0" collapsed="false">
      <c r="A176" s="715"/>
    </row>
    <row r="177" s="716" customFormat="true" ht="14.25" hidden="true" customHeight="false" outlineLevel="0" collapsed="false">
      <c r="A177" s="715"/>
    </row>
    <row r="178" s="716" customFormat="true" ht="14.25" hidden="true" customHeight="false" outlineLevel="0" collapsed="false">
      <c r="A178" s="715"/>
    </row>
    <row r="179" s="716" customFormat="true" ht="14.25" hidden="true" customHeight="false" outlineLevel="0" collapsed="false">
      <c r="A179" s="715"/>
    </row>
    <row r="180" s="716" customFormat="true" ht="14.25" hidden="true" customHeight="false" outlineLevel="0" collapsed="false">
      <c r="A180" s="715"/>
    </row>
    <row r="181" s="716" customFormat="true" ht="14.25" hidden="true" customHeight="false" outlineLevel="0" collapsed="false">
      <c r="A181" s="715"/>
    </row>
    <row r="182" s="716" customFormat="true" ht="14.25" hidden="true" customHeight="false" outlineLevel="0" collapsed="false">
      <c r="A182" s="715"/>
    </row>
    <row r="183" s="716" customFormat="true" ht="14.25" hidden="true" customHeight="false" outlineLevel="0" collapsed="false">
      <c r="A183" s="715"/>
    </row>
    <row r="184" s="716" customFormat="true" ht="14.25" hidden="true" customHeight="false" outlineLevel="0" collapsed="false">
      <c r="A184" s="715"/>
    </row>
    <row r="185" s="716" customFormat="true" ht="14.25" hidden="true" customHeight="false" outlineLevel="0" collapsed="false">
      <c r="A185" s="715"/>
    </row>
    <row r="186" s="716" customFormat="true" ht="14.25" hidden="true" customHeight="false" outlineLevel="0" collapsed="false">
      <c r="A186" s="715"/>
    </row>
    <row r="187" s="716" customFormat="true" ht="14.25" hidden="true" customHeight="false" outlineLevel="0" collapsed="false">
      <c r="A187" s="715"/>
    </row>
    <row r="188" s="716" customFormat="true" ht="14.25" hidden="true" customHeight="false" outlineLevel="0" collapsed="false">
      <c r="A188" s="715"/>
    </row>
    <row r="189" s="716" customFormat="true" ht="14.25" hidden="true" customHeight="false" outlineLevel="0" collapsed="false">
      <c r="A189" s="715"/>
    </row>
    <row r="190" s="716" customFormat="true" ht="14.25" hidden="true" customHeight="false" outlineLevel="0" collapsed="false">
      <c r="A190" s="715"/>
    </row>
    <row r="191" s="716" customFormat="true" ht="14.25" hidden="true" customHeight="false" outlineLevel="0" collapsed="false">
      <c r="A191" s="715"/>
    </row>
    <row r="192" s="716" customFormat="true" ht="14.25" hidden="true" customHeight="false" outlineLevel="0" collapsed="false">
      <c r="A192" s="715"/>
    </row>
    <row r="193" s="716" customFormat="true" ht="14.25" hidden="true" customHeight="false" outlineLevel="0" collapsed="false">
      <c r="A193" s="715"/>
    </row>
    <row r="194" s="716" customFormat="true" ht="14.25" hidden="true" customHeight="false" outlineLevel="0" collapsed="false">
      <c r="A194" s="715"/>
    </row>
    <row r="195" s="716" customFormat="true" ht="14.25" hidden="true" customHeight="false" outlineLevel="0" collapsed="false">
      <c r="A195" s="715"/>
    </row>
    <row r="196" s="716" customFormat="true" ht="14.25" hidden="true" customHeight="false" outlineLevel="0" collapsed="false">
      <c r="A196" s="715"/>
    </row>
    <row r="197" s="716" customFormat="true" ht="14.25" hidden="true" customHeight="false" outlineLevel="0" collapsed="false">
      <c r="A197" s="715"/>
    </row>
    <row r="198" s="716" customFormat="true" ht="14.25" hidden="true" customHeight="false" outlineLevel="0" collapsed="false">
      <c r="A198" s="715"/>
    </row>
    <row r="199" s="716" customFormat="true" ht="14.25" hidden="true" customHeight="false" outlineLevel="0" collapsed="false">
      <c r="A199" s="715"/>
    </row>
    <row r="200" s="716" customFormat="true" ht="14.25" hidden="true" customHeight="false" outlineLevel="0" collapsed="false">
      <c r="A200" s="715"/>
    </row>
    <row r="201" s="716" customFormat="true" ht="14.25" hidden="true" customHeight="false" outlineLevel="0" collapsed="false">
      <c r="A201" s="715"/>
    </row>
    <row r="202" s="716" customFormat="true" ht="14.25" hidden="true" customHeight="false" outlineLevel="0" collapsed="false">
      <c r="A202" s="715"/>
    </row>
    <row r="203" s="716" customFormat="true" ht="14.25" hidden="true" customHeight="false" outlineLevel="0" collapsed="false">
      <c r="A203" s="715"/>
    </row>
    <row r="204" s="716" customFormat="true" ht="14.25" hidden="true" customHeight="false" outlineLevel="0" collapsed="false">
      <c r="A204" s="715"/>
    </row>
    <row r="205" s="716" customFormat="true" ht="14.25" hidden="true" customHeight="false" outlineLevel="0" collapsed="false">
      <c r="A205" s="715"/>
    </row>
    <row r="206" s="716" customFormat="true" ht="14.25" hidden="true" customHeight="false" outlineLevel="0" collapsed="false">
      <c r="A206" s="715"/>
    </row>
    <row r="207" s="716" customFormat="true" ht="14.25" hidden="true" customHeight="false" outlineLevel="0" collapsed="false">
      <c r="A207" s="715"/>
    </row>
    <row r="208" s="716" customFormat="true" ht="14.25" hidden="true" customHeight="false" outlineLevel="0" collapsed="false">
      <c r="A208" s="715"/>
    </row>
    <row r="209" s="716" customFormat="true" ht="14.25" hidden="true" customHeight="false" outlineLevel="0" collapsed="false">
      <c r="A209" s="715"/>
    </row>
    <row r="210" s="716" customFormat="true" ht="14.25" hidden="true" customHeight="false" outlineLevel="0" collapsed="false">
      <c r="A210" s="715"/>
    </row>
    <row r="211" s="716" customFormat="true" ht="14.25" hidden="true" customHeight="false" outlineLevel="0" collapsed="false">
      <c r="A211" s="715"/>
    </row>
    <row r="212" s="716" customFormat="true" ht="14.25" hidden="true" customHeight="false" outlineLevel="0" collapsed="false">
      <c r="A212" s="715"/>
    </row>
    <row r="213" s="716" customFormat="true" ht="14.25" hidden="true" customHeight="false" outlineLevel="0" collapsed="false">
      <c r="A213" s="715"/>
    </row>
    <row r="214" s="716" customFormat="true" ht="14.25" hidden="true" customHeight="false" outlineLevel="0" collapsed="false">
      <c r="A214" s="715"/>
    </row>
    <row r="215" s="716" customFormat="true" ht="14.25" hidden="true" customHeight="false" outlineLevel="0" collapsed="false">
      <c r="A215" s="715"/>
    </row>
    <row r="216" s="716" customFormat="true" ht="14.25" hidden="true" customHeight="false" outlineLevel="0" collapsed="false">
      <c r="A216" s="715"/>
    </row>
    <row r="217" s="716" customFormat="true" ht="14.25" hidden="true" customHeight="false" outlineLevel="0" collapsed="false">
      <c r="A217" s="715"/>
    </row>
    <row r="218" s="716" customFormat="true" ht="14.25" hidden="true" customHeight="false" outlineLevel="0" collapsed="false">
      <c r="A218" s="715"/>
    </row>
    <row r="219" s="716" customFormat="true" ht="14.25" hidden="true" customHeight="false" outlineLevel="0" collapsed="false">
      <c r="A219" s="715"/>
    </row>
    <row r="220" s="716" customFormat="true" ht="14.25" hidden="true" customHeight="false" outlineLevel="0" collapsed="false">
      <c r="A220" s="715"/>
    </row>
    <row r="221" s="716" customFormat="true" ht="14.25" hidden="true" customHeight="false" outlineLevel="0" collapsed="false">
      <c r="A221" s="715"/>
    </row>
    <row r="222" s="716" customFormat="true" ht="14.25" hidden="true" customHeight="false" outlineLevel="0" collapsed="false">
      <c r="A222" s="715"/>
    </row>
    <row r="223" s="716" customFormat="true" ht="14.25" hidden="true" customHeight="false" outlineLevel="0" collapsed="false">
      <c r="A223" s="715"/>
    </row>
    <row r="224" s="716" customFormat="true" ht="14.25" hidden="true" customHeight="false" outlineLevel="0" collapsed="false">
      <c r="A224" s="715"/>
    </row>
    <row r="225" s="716" customFormat="true" ht="14.25" hidden="true" customHeight="false" outlineLevel="0" collapsed="false">
      <c r="A225" s="715"/>
    </row>
    <row r="226" s="716" customFormat="true" ht="14.25" hidden="true" customHeight="false" outlineLevel="0" collapsed="false">
      <c r="A226" s="715"/>
    </row>
    <row r="227" s="716" customFormat="true" ht="14.25" hidden="true" customHeight="false" outlineLevel="0" collapsed="false">
      <c r="A227" s="715"/>
    </row>
    <row r="228" s="716" customFormat="true" ht="14.25" hidden="true" customHeight="false" outlineLevel="0" collapsed="false">
      <c r="A228" s="715"/>
    </row>
    <row r="229" s="716" customFormat="true" ht="14.25" hidden="true" customHeight="false" outlineLevel="0" collapsed="false">
      <c r="A229" s="715"/>
    </row>
    <row r="230" s="716" customFormat="true" ht="14.25" hidden="true" customHeight="false" outlineLevel="0" collapsed="false">
      <c r="A230" s="715"/>
    </row>
    <row r="231" s="716" customFormat="true" ht="14.25" hidden="true" customHeight="false" outlineLevel="0" collapsed="false">
      <c r="A231" s="715"/>
    </row>
    <row r="232" s="716" customFormat="true" ht="14.25" hidden="true" customHeight="false" outlineLevel="0" collapsed="false">
      <c r="A232" s="715"/>
    </row>
    <row r="233" s="716" customFormat="true" ht="14.25" hidden="true" customHeight="false" outlineLevel="0" collapsed="false">
      <c r="A233" s="715"/>
    </row>
    <row r="234" s="716" customFormat="true" ht="14.25" hidden="true" customHeight="false" outlineLevel="0" collapsed="false">
      <c r="A234" s="715"/>
    </row>
    <row r="235" s="716" customFormat="true" ht="14.25" hidden="true" customHeight="false" outlineLevel="0" collapsed="false">
      <c r="A235" s="715"/>
    </row>
    <row r="236" s="716" customFormat="true" ht="14.25" hidden="true" customHeight="false" outlineLevel="0" collapsed="false">
      <c r="A236" s="715"/>
    </row>
    <row r="237" s="716" customFormat="true" ht="14.25" hidden="true" customHeight="false" outlineLevel="0" collapsed="false">
      <c r="A237" s="715"/>
    </row>
    <row r="238" s="716" customFormat="true" ht="14.25" hidden="true" customHeight="false" outlineLevel="0" collapsed="false">
      <c r="A238" s="715"/>
    </row>
    <row r="239" s="716" customFormat="true" ht="14.25" hidden="true" customHeight="false" outlineLevel="0" collapsed="false">
      <c r="A239" s="715"/>
    </row>
    <row r="240" s="716" customFormat="true" ht="14.25" hidden="true" customHeight="false" outlineLevel="0" collapsed="false">
      <c r="A240" s="715"/>
    </row>
    <row r="241" s="716" customFormat="true" ht="14.25" hidden="true" customHeight="false" outlineLevel="0" collapsed="false">
      <c r="A241" s="715"/>
    </row>
    <row r="242" s="716" customFormat="true" ht="14.25" hidden="true" customHeight="false" outlineLevel="0" collapsed="false">
      <c r="A242" s="715"/>
    </row>
    <row r="243" s="716" customFormat="true" ht="14.25" hidden="true" customHeight="false" outlineLevel="0" collapsed="false">
      <c r="A243" s="715"/>
    </row>
    <row r="244" s="716" customFormat="true" ht="14.25" hidden="true" customHeight="false" outlineLevel="0" collapsed="false">
      <c r="A244" s="715"/>
    </row>
    <row r="245" s="716" customFormat="true" ht="14.25" hidden="true" customHeight="false" outlineLevel="0" collapsed="false">
      <c r="A245" s="715"/>
    </row>
    <row r="246" s="716" customFormat="true" ht="14.25" hidden="true" customHeight="false" outlineLevel="0" collapsed="false">
      <c r="A246" s="715"/>
    </row>
    <row r="247" s="716" customFormat="true" ht="14.25" hidden="true" customHeight="false" outlineLevel="0" collapsed="false">
      <c r="A247" s="715"/>
    </row>
    <row r="248" s="716" customFormat="true" ht="14.25" hidden="true" customHeight="false" outlineLevel="0" collapsed="false">
      <c r="A248" s="715"/>
    </row>
    <row r="249" s="716" customFormat="true" ht="14.25" hidden="true" customHeight="false" outlineLevel="0" collapsed="false">
      <c r="A249" s="715"/>
    </row>
    <row r="250" s="716" customFormat="true" ht="14.25" hidden="true" customHeight="false" outlineLevel="0" collapsed="false">
      <c r="A250" s="715"/>
    </row>
    <row r="251" s="716" customFormat="true" ht="14.25" hidden="true" customHeight="false" outlineLevel="0" collapsed="false">
      <c r="A251" s="715"/>
    </row>
    <row r="252" s="716" customFormat="true" ht="14.25" hidden="true" customHeight="false" outlineLevel="0" collapsed="false">
      <c r="A252" s="715"/>
    </row>
    <row r="253" s="716" customFormat="true" ht="14.25" hidden="true" customHeight="false" outlineLevel="0" collapsed="false">
      <c r="A253" s="715"/>
    </row>
    <row r="254" s="716" customFormat="true" ht="14.25" hidden="true" customHeight="false" outlineLevel="0" collapsed="false">
      <c r="A254" s="715"/>
    </row>
    <row r="255" s="716" customFormat="true" ht="14.25" hidden="true" customHeight="false" outlineLevel="0" collapsed="false">
      <c r="A255" s="715"/>
    </row>
    <row r="256" s="716" customFormat="true" ht="14.25" hidden="true" customHeight="false" outlineLevel="0" collapsed="false">
      <c r="A256" s="715"/>
    </row>
    <row r="257" s="716" customFormat="true" ht="14.25" hidden="true" customHeight="false" outlineLevel="0" collapsed="false">
      <c r="A257" s="715"/>
    </row>
    <row r="258" s="716" customFormat="true" ht="14.25" hidden="true" customHeight="false" outlineLevel="0" collapsed="false">
      <c r="A258" s="715"/>
    </row>
    <row r="259" s="716" customFormat="true" ht="14.25" hidden="true" customHeight="false" outlineLevel="0" collapsed="false">
      <c r="A259" s="715"/>
    </row>
    <row r="260" s="716" customFormat="true" ht="14.25" hidden="true" customHeight="false" outlineLevel="0" collapsed="false">
      <c r="A260" s="715"/>
    </row>
    <row r="261" s="716" customFormat="true" ht="14.25" hidden="true" customHeight="false" outlineLevel="0" collapsed="false">
      <c r="A261" s="715"/>
    </row>
    <row r="262" s="716" customFormat="true" ht="14.25" hidden="true" customHeight="false" outlineLevel="0" collapsed="false">
      <c r="A262" s="715"/>
    </row>
    <row r="263" s="716" customFormat="true" ht="14.25" hidden="true" customHeight="false" outlineLevel="0" collapsed="false">
      <c r="A263" s="715"/>
    </row>
    <row r="264" s="716" customFormat="true" ht="14.25" hidden="true" customHeight="false" outlineLevel="0" collapsed="false">
      <c r="A264" s="715"/>
    </row>
    <row r="265" s="716" customFormat="true" ht="14.25" hidden="true" customHeight="false" outlineLevel="0" collapsed="false">
      <c r="A265" s="715"/>
    </row>
    <row r="266" s="716" customFormat="true" ht="14.25" hidden="true" customHeight="false" outlineLevel="0" collapsed="false">
      <c r="A266" s="715"/>
    </row>
    <row r="267" s="716" customFormat="true" ht="14.25" hidden="true" customHeight="false" outlineLevel="0" collapsed="false">
      <c r="A267" s="715"/>
    </row>
    <row r="268" s="716" customFormat="true" ht="14.25" hidden="true" customHeight="false" outlineLevel="0" collapsed="false">
      <c r="A268" s="715"/>
    </row>
    <row r="269" s="716" customFormat="true" ht="14.25" hidden="true" customHeight="false" outlineLevel="0" collapsed="false">
      <c r="A269" s="715"/>
    </row>
    <row r="270" s="716" customFormat="true" ht="14.25" hidden="true" customHeight="false" outlineLevel="0" collapsed="false">
      <c r="A270" s="715"/>
    </row>
    <row r="271" s="716" customFormat="true" ht="14.25" hidden="true" customHeight="false" outlineLevel="0" collapsed="false">
      <c r="A271" s="715"/>
    </row>
    <row r="272" s="716" customFormat="true" ht="14.25" hidden="true" customHeight="false" outlineLevel="0" collapsed="false">
      <c r="A272" s="715"/>
    </row>
    <row r="273" s="716" customFormat="true" ht="14.25" hidden="true" customHeight="false" outlineLevel="0" collapsed="false">
      <c r="A273" s="715"/>
    </row>
    <row r="274" s="716" customFormat="true" ht="14.25" hidden="true" customHeight="false" outlineLevel="0" collapsed="false">
      <c r="A274" s="715"/>
    </row>
    <row r="275" s="716" customFormat="true" ht="14.25" hidden="true" customHeight="false" outlineLevel="0" collapsed="false">
      <c r="A275" s="715"/>
    </row>
    <row r="276" s="716" customFormat="true" ht="14.25" hidden="true" customHeight="false" outlineLevel="0" collapsed="false">
      <c r="A276" s="715"/>
    </row>
    <row r="277" s="716" customFormat="true" ht="14.25" hidden="true" customHeight="false" outlineLevel="0" collapsed="false">
      <c r="A277" s="715"/>
    </row>
    <row r="278" s="716" customFormat="true" ht="14.25" hidden="true" customHeight="false" outlineLevel="0" collapsed="false">
      <c r="A278" s="715"/>
    </row>
    <row r="279" s="716" customFormat="true" ht="14.25" hidden="true" customHeight="false" outlineLevel="0" collapsed="false">
      <c r="A279" s="715"/>
    </row>
    <row r="280" s="716" customFormat="true" ht="14.25" hidden="true" customHeight="false" outlineLevel="0" collapsed="false">
      <c r="A280" s="715"/>
    </row>
    <row r="281" s="716" customFormat="true" ht="14.25" hidden="true" customHeight="false" outlineLevel="0" collapsed="false">
      <c r="A281" s="715"/>
    </row>
    <row r="282" s="716" customFormat="true" ht="14.25" hidden="true" customHeight="false" outlineLevel="0" collapsed="false">
      <c r="A282" s="715"/>
    </row>
    <row r="283" s="716" customFormat="true" ht="14.25" hidden="true" customHeight="false" outlineLevel="0" collapsed="false">
      <c r="A283" s="715"/>
    </row>
    <row r="284" s="716" customFormat="true" ht="14.25" hidden="true" customHeight="false" outlineLevel="0" collapsed="false">
      <c r="A284" s="715"/>
    </row>
    <row r="285" s="716" customFormat="true" ht="14.25" hidden="true" customHeight="false" outlineLevel="0" collapsed="false">
      <c r="A285" s="715"/>
    </row>
    <row r="286" s="716" customFormat="true" ht="14.25" hidden="true" customHeight="false" outlineLevel="0" collapsed="false">
      <c r="A286" s="715"/>
    </row>
    <row r="287" s="716" customFormat="true" ht="14.25" hidden="true" customHeight="false" outlineLevel="0" collapsed="false">
      <c r="A287" s="715"/>
    </row>
    <row r="288" s="716" customFormat="true" ht="14.25" hidden="true" customHeight="false" outlineLevel="0" collapsed="false">
      <c r="A288" s="715"/>
    </row>
    <row r="289" s="716" customFormat="true" ht="14.25" hidden="true" customHeight="false" outlineLevel="0" collapsed="false">
      <c r="A289" s="715"/>
    </row>
    <row r="290" s="716" customFormat="true" ht="14.25" hidden="true" customHeight="false" outlineLevel="0" collapsed="false">
      <c r="A290" s="715"/>
    </row>
    <row r="291" s="716" customFormat="true" ht="14.25" hidden="true" customHeight="false" outlineLevel="0" collapsed="false">
      <c r="A291" s="715"/>
    </row>
    <row r="292" s="716" customFormat="true" ht="14.25" hidden="true" customHeight="false" outlineLevel="0" collapsed="false">
      <c r="A292" s="715"/>
    </row>
    <row r="293" s="716" customFormat="true" ht="14.25" hidden="true" customHeight="false" outlineLevel="0" collapsed="false">
      <c r="A293" s="715"/>
    </row>
    <row r="294" s="716" customFormat="true" ht="14.25" hidden="true" customHeight="false" outlineLevel="0" collapsed="false">
      <c r="A294" s="715"/>
    </row>
    <row r="295" s="716" customFormat="true" ht="14.25" hidden="true" customHeight="false" outlineLevel="0" collapsed="false">
      <c r="A295" s="715"/>
    </row>
    <row r="296" s="716" customFormat="true" ht="14.25" hidden="true" customHeight="false" outlineLevel="0" collapsed="false">
      <c r="A296" s="715"/>
    </row>
    <row r="297" s="716" customFormat="true" ht="14.25" hidden="true" customHeight="false" outlineLevel="0" collapsed="false">
      <c r="A297" s="715"/>
    </row>
    <row r="298" s="716" customFormat="true" ht="14.25" hidden="true" customHeight="false" outlineLevel="0" collapsed="false">
      <c r="A298" s="715"/>
    </row>
    <row r="299" s="716" customFormat="true" ht="14.25" hidden="true" customHeight="false" outlineLevel="0" collapsed="false">
      <c r="A299" s="715"/>
    </row>
    <row r="300" s="716" customFormat="true" ht="14.25" hidden="true" customHeight="false" outlineLevel="0" collapsed="false">
      <c r="A300" s="715"/>
    </row>
    <row r="301" s="716" customFormat="true" ht="14.25" hidden="true" customHeight="false" outlineLevel="0" collapsed="false">
      <c r="A301" s="715"/>
    </row>
    <row r="302" s="716" customFormat="true" ht="14.25" hidden="true" customHeight="false" outlineLevel="0" collapsed="false">
      <c r="A302" s="715"/>
    </row>
    <row r="303" s="716" customFormat="true" ht="14.25" hidden="true" customHeight="false" outlineLevel="0" collapsed="false">
      <c r="A303" s="715"/>
    </row>
    <row r="304" s="716" customFormat="true" ht="14.25" hidden="true" customHeight="false" outlineLevel="0" collapsed="false">
      <c r="A304" s="715"/>
    </row>
    <row r="305" s="716" customFormat="true" ht="14.25" hidden="true" customHeight="false" outlineLevel="0" collapsed="false">
      <c r="A305" s="715"/>
    </row>
    <row r="306" s="716" customFormat="true" ht="14.25" hidden="true" customHeight="false" outlineLevel="0" collapsed="false">
      <c r="A306" s="715"/>
    </row>
    <row r="307" s="716" customFormat="true" ht="14.25" hidden="true" customHeight="false" outlineLevel="0" collapsed="false">
      <c r="A307" s="715"/>
    </row>
    <row r="308" s="716" customFormat="true" ht="14.25" hidden="true" customHeight="false" outlineLevel="0" collapsed="false">
      <c r="A308" s="715"/>
    </row>
    <row r="309" s="716" customFormat="true" ht="14.25" hidden="true" customHeight="false" outlineLevel="0" collapsed="false">
      <c r="A309" s="715"/>
    </row>
    <row r="310" s="716" customFormat="true" ht="14.25" hidden="true" customHeight="false" outlineLevel="0" collapsed="false">
      <c r="A310" s="715"/>
    </row>
    <row r="311" s="716" customFormat="true" ht="14.25" hidden="true" customHeight="false" outlineLevel="0" collapsed="false">
      <c r="A311" s="715"/>
    </row>
    <row r="312" s="716" customFormat="true" ht="14.25" hidden="true" customHeight="false" outlineLevel="0" collapsed="false">
      <c r="A312" s="715"/>
    </row>
    <row r="313" s="716" customFormat="true" ht="14.25" hidden="true" customHeight="false" outlineLevel="0" collapsed="false">
      <c r="A313" s="715"/>
    </row>
    <row r="314" s="716" customFormat="true" ht="14.25" hidden="true" customHeight="false" outlineLevel="0" collapsed="false">
      <c r="A314" s="715"/>
    </row>
    <row r="315" s="716" customFormat="true" ht="14.25" hidden="true" customHeight="false" outlineLevel="0" collapsed="false">
      <c r="A315" s="715"/>
    </row>
    <row r="316" s="716" customFormat="true" ht="14.25" hidden="true" customHeight="false" outlineLevel="0" collapsed="false">
      <c r="A316" s="715"/>
    </row>
    <row r="317" s="716" customFormat="true" ht="14.25" hidden="true" customHeight="false" outlineLevel="0" collapsed="false">
      <c r="A317" s="715"/>
    </row>
    <row r="318" s="716" customFormat="true" ht="14.25" hidden="true" customHeight="false" outlineLevel="0" collapsed="false">
      <c r="A318" s="715"/>
    </row>
    <row r="319" s="716" customFormat="true" ht="14.25" hidden="true" customHeight="false" outlineLevel="0" collapsed="false">
      <c r="A319" s="715"/>
    </row>
    <row r="320" s="716" customFormat="true" ht="14.25" hidden="true" customHeight="false" outlineLevel="0" collapsed="false">
      <c r="A320" s="715"/>
    </row>
    <row r="321" s="716" customFormat="true" ht="14.25" hidden="true" customHeight="false" outlineLevel="0" collapsed="false">
      <c r="A321" s="715"/>
    </row>
    <row r="322" s="716" customFormat="true" ht="14.25" hidden="true" customHeight="false" outlineLevel="0" collapsed="false">
      <c r="A322" s="715"/>
    </row>
    <row r="323" s="716" customFormat="true" ht="14.25" hidden="true" customHeight="false" outlineLevel="0" collapsed="false">
      <c r="A323" s="715"/>
    </row>
    <row r="324" s="716" customFormat="true" ht="14.25" hidden="true" customHeight="false" outlineLevel="0" collapsed="false">
      <c r="A324" s="715"/>
    </row>
    <row r="325" s="716" customFormat="true" ht="14.25" hidden="true" customHeight="false" outlineLevel="0" collapsed="false">
      <c r="A325" s="715"/>
    </row>
    <row r="326" s="716" customFormat="true" ht="14.25" hidden="true" customHeight="false" outlineLevel="0" collapsed="false">
      <c r="A326" s="715"/>
    </row>
    <row r="327" s="716" customFormat="true" ht="14.25" hidden="true" customHeight="false" outlineLevel="0" collapsed="false">
      <c r="A327" s="715"/>
    </row>
    <row r="328" s="716" customFormat="true" ht="14.25" hidden="true" customHeight="false" outlineLevel="0" collapsed="false">
      <c r="A328" s="715"/>
    </row>
    <row r="329" s="716" customFormat="true" ht="14.25" hidden="true" customHeight="false" outlineLevel="0" collapsed="false">
      <c r="A329" s="715"/>
    </row>
    <row r="330" s="716" customFormat="true" ht="14.25" hidden="true" customHeight="false" outlineLevel="0" collapsed="false">
      <c r="A330" s="715"/>
    </row>
    <row r="331" s="716" customFormat="true" ht="14.25" hidden="true" customHeight="false" outlineLevel="0" collapsed="false">
      <c r="A331" s="715"/>
    </row>
    <row r="332" s="716" customFormat="true" ht="14.25" hidden="true" customHeight="false" outlineLevel="0" collapsed="false">
      <c r="A332" s="715"/>
    </row>
    <row r="333" s="716" customFormat="true" ht="14.25" hidden="true" customHeight="false" outlineLevel="0" collapsed="false">
      <c r="A333" s="715"/>
    </row>
    <row r="334" s="716" customFormat="true" ht="14.25" hidden="true" customHeight="false" outlineLevel="0" collapsed="false">
      <c r="A334" s="715"/>
    </row>
    <row r="335" s="716" customFormat="true" ht="14.25" hidden="true" customHeight="false" outlineLevel="0" collapsed="false">
      <c r="A335" s="715"/>
    </row>
    <row r="336" s="716" customFormat="true" ht="14.25" hidden="true" customHeight="false" outlineLevel="0" collapsed="false">
      <c r="A336" s="715"/>
    </row>
    <row r="337" s="716" customFormat="true" ht="14.25" hidden="true" customHeight="false" outlineLevel="0" collapsed="false">
      <c r="A337" s="715"/>
    </row>
    <row r="338" s="716" customFormat="true" ht="14.25" hidden="true" customHeight="false" outlineLevel="0" collapsed="false">
      <c r="A338" s="715"/>
    </row>
    <row r="339" s="716" customFormat="true" ht="14.25" hidden="true" customHeight="false" outlineLevel="0" collapsed="false">
      <c r="A339" s="715"/>
    </row>
    <row r="340" s="716" customFormat="true" ht="14.25" hidden="true" customHeight="false" outlineLevel="0" collapsed="false">
      <c r="A340" s="715"/>
    </row>
    <row r="341" s="716" customFormat="true" ht="14.25" hidden="true" customHeight="false" outlineLevel="0" collapsed="false">
      <c r="A341" s="715"/>
    </row>
    <row r="342" s="716" customFormat="true" ht="14.25" hidden="true" customHeight="false" outlineLevel="0" collapsed="false">
      <c r="A342" s="715"/>
    </row>
    <row r="343" s="716" customFormat="true" ht="14.25" hidden="true" customHeight="false" outlineLevel="0" collapsed="false">
      <c r="A343" s="715"/>
    </row>
    <row r="344" s="716" customFormat="true" ht="14.25" hidden="true" customHeight="false" outlineLevel="0" collapsed="false">
      <c r="A344" s="715"/>
    </row>
    <row r="345" s="716" customFormat="true" ht="14.25" hidden="true" customHeight="false" outlineLevel="0" collapsed="false">
      <c r="A345" s="715"/>
    </row>
    <row r="346" s="716" customFormat="true" ht="14.25" hidden="true" customHeight="false" outlineLevel="0" collapsed="false">
      <c r="A346" s="715"/>
    </row>
    <row r="347" s="716" customFormat="true" ht="14.25" hidden="true" customHeight="false" outlineLevel="0" collapsed="false">
      <c r="A347" s="715"/>
    </row>
    <row r="348" s="716" customFormat="true" ht="14.25" hidden="true" customHeight="false" outlineLevel="0" collapsed="false">
      <c r="A348" s="715"/>
    </row>
    <row r="349" s="716" customFormat="true" ht="14.25" hidden="true" customHeight="false" outlineLevel="0" collapsed="false">
      <c r="A349" s="715"/>
    </row>
    <row r="350" s="716" customFormat="true" ht="14.25" hidden="true" customHeight="false" outlineLevel="0" collapsed="false">
      <c r="A350" s="715"/>
    </row>
    <row r="351" s="716" customFormat="true" ht="14.25" hidden="true" customHeight="false" outlineLevel="0" collapsed="false">
      <c r="A351" s="715"/>
    </row>
    <row r="352" s="716" customFormat="true" ht="14.25" hidden="true" customHeight="false" outlineLevel="0" collapsed="false">
      <c r="A352" s="715"/>
    </row>
    <row r="353" s="716" customFormat="true" ht="14.25" hidden="true" customHeight="false" outlineLevel="0" collapsed="false">
      <c r="A353" s="715"/>
    </row>
    <row r="354" s="716" customFormat="true" ht="14.25" hidden="true" customHeight="false" outlineLevel="0" collapsed="false">
      <c r="A354" s="715"/>
    </row>
    <row r="355" s="716" customFormat="true" ht="14.25" hidden="true" customHeight="false" outlineLevel="0" collapsed="false">
      <c r="A355" s="715"/>
    </row>
    <row r="356" s="716" customFormat="true" ht="14.25" hidden="true" customHeight="false" outlineLevel="0" collapsed="false">
      <c r="A356" s="715"/>
    </row>
    <row r="357" s="716" customFormat="true" ht="14.25" hidden="true" customHeight="false" outlineLevel="0" collapsed="false">
      <c r="A357" s="715"/>
    </row>
    <row r="358" s="716" customFormat="true" ht="14.25" hidden="true" customHeight="false" outlineLevel="0" collapsed="false">
      <c r="A358" s="715"/>
    </row>
    <row r="359" s="716" customFormat="true" ht="14.25" hidden="true" customHeight="false" outlineLevel="0" collapsed="false">
      <c r="A359" s="715"/>
    </row>
    <row r="360" s="716" customFormat="true" ht="14.25" hidden="true" customHeight="false" outlineLevel="0" collapsed="false">
      <c r="A360" s="715"/>
    </row>
    <row r="361" s="716" customFormat="true" ht="14.25" hidden="true" customHeight="false" outlineLevel="0" collapsed="false">
      <c r="A361" s="715"/>
    </row>
    <row r="362" s="716" customFormat="true" ht="14.25" hidden="true" customHeight="false" outlineLevel="0" collapsed="false">
      <c r="A362" s="715"/>
    </row>
    <row r="363" s="716" customFormat="true" ht="14.25" hidden="true" customHeight="false" outlineLevel="0" collapsed="false">
      <c r="A363" s="715"/>
    </row>
    <row r="364" s="716" customFormat="true" ht="14.25" hidden="true" customHeight="false" outlineLevel="0" collapsed="false">
      <c r="A364" s="715"/>
    </row>
    <row r="365" s="716" customFormat="true" ht="14.25" hidden="true" customHeight="false" outlineLevel="0" collapsed="false">
      <c r="A365" s="715"/>
    </row>
    <row r="366" s="716" customFormat="true" ht="14.25" hidden="true" customHeight="false" outlineLevel="0" collapsed="false">
      <c r="A366" s="715"/>
    </row>
    <row r="367" s="716" customFormat="true" ht="14.25" hidden="true" customHeight="false" outlineLevel="0" collapsed="false">
      <c r="A367" s="715"/>
    </row>
    <row r="368" s="716" customFormat="true" ht="14.25" hidden="true" customHeight="false" outlineLevel="0" collapsed="false">
      <c r="A368" s="715"/>
    </row>
    <row r="369" s="716" customFormat="true" ht="14.25" hidden="true" customHeight="false" outlineLevel="0" collapsed="false">
      <c r="A369" s="715"/>
    </row>
    <row r="370" s="716" customFormat="true" ht="14.25" hidden="true" customHeight="false" outlineLevel="0" collapsed="false">
      <c r="A370" s="715"/>
    </row>
    <row r="371" s="716" customFormat="true" ht="14.25" hidden="true" customHeight="false" outlineLevel="0" collapsed="false">
      <c r="A371" s="715"/>
    </row>
    <row r="372" s="716" customFormat="true" ht="14.25" hidden="true" customHeight="false" outlineLevel="0" collapsed="false">
      <c r="A372" s="715"/>
    </row>
    <row r="373" s="716" customFormat="true" ht="14.25" hidden="true" customHeight="false" outlineLevel="0" collapsed="false">
      <c r="A373" s="715"/>
    </row>
    <row r="374" s="716" customFormat="true" ht="14.25" hidden="true" customHeight="false" outlineLevel="0" collapsed="false">
      <c r="A374" s="715"/>
    </row>
    <row r="375" s="716" customFormat="true" ht="14.25" hidden="true" customHeight="false" outlineLevel="0" collapsed="false">
      <c r="A375" s="715"/>
    </row>
    <row r="376" s="716" customFormat="true" ht="14.25" hidden="true" customHeight="false" outlineLevel="0" collapsed="false">
      <c r="A376" s="715"/>
    </row>
    <row r="377" s="716" customFormat="true" ht="14.25" hidden="true" customHeight="false" outlineLevel="0" collapsed="false">
      <c r="A377" s="715"/>
    </row>
    <row r="378" s="716" customFormat="true" ht="14.25" hidden="true" customHeight="false" outlineLevel="0" collapsed="false">
      <c r="A378" s="715"/>
    </row>
    <row r="379" s="716" customFormat="true" ht="14.25" hidden="true" customHeight="false" outlineLevel="0" collapsed="false">
      <c r="A379" s="715"/>
    </row>
    <row r="380" s="716" customFormat="true" ht="14.25" hidden="true" customHeight="false" outlineLevel="0" collapsed="false">
      <c r="A380" s="715"/>
    </row>
    <row r="381" s="716" customFormat="true" ht="14.25" hidden="true" customHeight="false" outlineLevel="0" collapsed="false">
      <c r="A381" s="715"/>
    </row>
    <row r="382" s="716" customFormat="true" ht="14.25" hidden="true" customHeight="false" outlineLevel="0" collapsed="false">
      <c r="A382" s="715"/>
    </row>
    <row r="383" s="716" customFormat="true" ht="14.25" hidden="true" customHeight="false" outlineLevel="0" collapsed="false">
      <c r="A383" s="715"/>
    </row>
    <row r="384" s="716" customFormat="true" ht="14.25" hidden="true" customHeight="false" outlineLevel="0" collapsed="false">
      <c r="A384" s="715"/>
    </row>
    <row r="385" s="716" customFormat="true" ht="14.25" hidden="true" customHeight="false" outlineLevel="0" collapsed="false">
      <c r="A385" s="715"/>
    </row>
    <row r="386" s="716" customFormat="true" ht="14.25" hidden="true" customHeight="false" outlineLevel="0" collapsed="false">
      <c r="A386" s="715"/>
    </row>
    <row r="387" s="716" customFormat="true" ht="14.25" hidden="true" customHeight="false" outlineLevel="0" collapsed="false">
      <c r="A387" s="715"/>
    </row>
    <row r="388" s="716" customFormat="true" ht="14.25" hidden="true" customHeight="false" outlineLevel="0" collapsed="false">
      <c r="A388" s="715"/>
    </row>
    <row r="389" s="716" customFormat="true" ht="14.25" hidden="true" customHeight="false" outlineLevel="0" collapsed="false">
      <c r="A389" s="715"/>
    </row>
    <row r="390" s="716" customFormat="true" ht="14.25" hidden="true" customHeight="false" outlineLevel="0" collapsed="false">
      <c r="A390" s="715"/>
    </row>
    <row r="391" s="716" customFormat="true" ht="14.25" hidden="true" customHeight="false" outlineLevel="0" collapsed="false">
      <c r="A391" s="715"/>
    </row>
    <row r="392" s="716" customFormat="true" ht="14.25" hidden="true" customHeight="false" outlineLevel="0" collapsed="false">
      <c r="A392" s="715"/>
    </row>
    <row r="393" s="716" customFormat="true" ht="14.25" hidden="true" customHeight="false" outlineLevel="0" collapsed="false">
      <c r="A393" s="715"/>
    </row>
    <row r="394" s="716" customFormat="true" ht="14.25" hidden="true" customHeight="false" outlineLevel="0" collapsed="false">
      <c r="A394" s="715"/>
    </row>
    <row r="395" s="716" customFormat="true" ht="14.25" hidden="true" customHeight="false" outlineLevel="0" collapsed="false">
      <c r="A395" s="715"/>
    </row>
    <row r="396" s="716" customFormat="true" ht="14.25" hidden="true" customHeight="false" outlineLevel="0" collapsed="false">
      <c r="A396" s="715"/>
    </row>
    <row r="397" s="716" customFormat="true" ht="14.25" hidden="true" customHeight="false" outlineLevel="0" collapsed="false">
      <c r="A397" s="715"/>
    </row>
    <row r="398" s="716" customFormat="true" ht="14.25" hidden="true" customHeight="false" outlineLevel="0" collapsed="false">
      <c r="A398" s="715"/>
    </row>
    <row r="399" s="716" customFormat="true" ht="14.25" hidden="true" customHeight="false" outlineLevel="0" collapsed="false">
      <c r="A399" s="715"/>
    </row>
    <row r="400" s="716" customFormat="true" ht="14.25" hidden="true" customHeight="false" outlineLevel="0" collapsed="false">
      <c r="A400" s="715"/>
    </row>
    <row r="401" s="716" customFormat="true" ht="14.25" hidden="true" customHeight="false" outlineLevel="0" collapsed="false">
      <c r="A401" s="715"/>
    </row>
    <row r="402" s="716" customFormat="true" ht="14.25" hidden="true" customHeight="false" outlineLevel="0" collapsed="false">
      <c r="A402" s="715"/>
    </row>
    <row r="403" s="716" customFormat="true" ht="14.25" hidden="true" customHeight="false" outlineLevel="0" collapsed="false">
      <c r="A403" s="715"/>
    </row>
    <row r="404" s="716" customFormat="true" ht="14.25" hidden="true" customHeight="false" outlineLevel="0" collapsed="false">
      <c r="A404" s="715"/>
    </row>
    <row r="405" s="716" customFormat="true" ht="14.25" hidden="true" customHeight="false" outlineLevel="0" collapsed="false">
      <c r="A405" s="715"/>
    </row>
    <row r="406" s="716" customFormat="true" ht="14.25" hidden="true" customHeight="false" outlineLevel="0" collapsed="false">
      <c r="A406" s="715"/>
    </row>
    <row r="407" s="716" customFormat="true" ht="14.25" hidden="true" customHeight="false" outlineLevel="0" collapsed="false">
      <c r="A407" s="715"/>
    </row>
    <row r="408" s="716" customFormat="true" ht="14.25" hidden="true" customHeight="false" outlineLevel="0" collapsed="false">
      <c r="A408" s="715"/>
    </row>
    <row r="409" s="716" customFormat="true" ht="14.25" hidden="true" customHeight="false" outlineLevel="0" collapsed="false">
      <c r="A409" s="715"/>
    </row>
    <row r="410" s="716" customFormat="true" ht="14.25" hidden="true" customHeight="false" outlineLevel="0" collapsed="false">
      <c r="A410" s="715"/>
    </row>
    <row r="411" s="716" customFormat="true" ht="14.25" hidden="true" customHeight="false" outlineLevel="0" collapsed="false">
      <c r="A411" s="715"/>
    </row>
    <row r="412" s="716" customFormat="true" ht="14.25" hidden="true" customHeight="false" outlineLevel="0" collapsed="false">
      <c r="A412" s="715"/>
    </row>
    <row r="413" s="716" customFormat="true" ht="14.25" hidden="true" customHeight="false" outlineLevel="0" collapsed="false">
      <c r="A413" s="715"/>
    </row>
    <row r="414" s="716" customFormat="true" ht="14.25" hidden="true" customHeight="false" outlineLevel="0" collapsed="false">
      <c r="A414" s="715"/>
    </row>
    <row r="415" s="716" customFormat="true" ht="14.25" hidden="true" customHeight="false" outlineLevel="0" collapsed="false">
      <c r="A415" s="715"/>
    </row>
    <row r="416" s="716" customFormat="true" ht="14.25" hidden="true" customHeight="false" outlineLevel="0" collapsed="false">
      <c r="A416" s="715"/>
    </row>
    <row r="417" s="716" customFormat="true" ht="14.25" hidden="true" customHeight="false" outlineLevel="0" collapsed="false">
      <c r="A417" s="715"/>
    </row>
    <row r="418" s="716" customFormat="true" ht="14.25" hidden="true" customHeight="false" outlineLevel="0" collapsed="false">
      <c r="A418" s="715"/>
    </row>
    <row r="419" s="716" customFormat="true" ht="14.25" hidden="true" customHeight="false" outlineLevel="0" collapsed="false">
      <c r="A419" s="715"/>
    </row>
    <row r="420" s="716" customFormat="true" ht="14.25" hidden="true" customHeight="false" outlineLevel="0" collapsed="false">
      <c r="A420" s="715"/>
    </row>
    <row r="421" s="716" customFormat="true" ht="14.25" hidden="true" customHeight="false" outlineLevel="0" collapsed="false">
      <c r="A421" s="715"/>
    </row>
    <row r="422" s="716" customFormat="true" ht="14.25" hidden="true" customHeight="false" outlineLevel="0" collapsed="false">
      <c r="A422" s="715"/>
    </row>
    <row r="423" s="716" customFormat="true" ht="14.25" hidden="true" customHeight="false" outlineLevel="0" collapsed="false">
      <c r="A423" s="715"/>
    </row>
    <row r="424" s="716" customFormat="true" ht="14.25" hidden="true" customHeight="false" outlineLevel="0" collapsed="false">
      <c r="A424" s="715"/>
    </row>
    <row r="425" s="716" customFormat="true" ht="14.25" hidden="true" customHeight="false" outlineLevel="0" collapsed="false">
      <c r="A425" s="715"/>
    </row>
    <row r="426" s="716" customFormat="true" ht="14.25" hidden="true" customHeight="false" outlineLevel="0" collapsed="false">
      <c r="A426" s="715"/>
    </row>
    <row r="427" s="716" customFormat="true" ht="14.25" hidden="true" customHeight="false" outlineLevel="0" collapsed="false">
      <c r="A427" s="715"/>
    </row>
    <row r="428" s="716" customFormat="true" ht="14.25" hidden="true" customHeight="false" outlineLevel="0" collapsed="false">
      <c r="A428" s="715"/>
    </row>
    <row r="429" s="716" customFormat="true" ht="14.25" hidden="true" customHeight="false" outlineLevel="0" collapsed="false">
      <c r="A429" s="715"/>
    </row>
    <row r="430" s="716" customFormat="true" ht="14.25" hidden="true" customHeight="false" outlineLevel="0" collapsed="false">
      <c r="A430" s="715"/>
    </row>
    <row r="431" s="716" customFormat="true" ht="14.25" hidden="true" customHeight="false" outlineLevel="0" collapsed="false">
      <c r="A431" s="715"/>
    </row>
    <row r="432" s="716" customFormat="true" ht="14.25" hidden="true" customHeight="false" outlineLevel="0" collapsed="false">
      <c r="A432" s="715"/>
    </row>
    <row r="433" s="716" customFormat="true" ht="14.25" hidden="true" customHeight="false" outlineLevel="0" collapsed="false">
      <c r="A433" s="715"/>
    </row>
    <row r="434" s="716" customFormat="true" ht="14.25" hidden="true" customHeight="false" outlineLevel="0" collapsed="false">
      <c r="A434" s="715"/>
    </row>
    <row r="435" s="716" customFormat="true" ht="14.25" hidden="true" customHeight="false" outlineLevel="0" collapsed="false">
      <c r="A435" s="715"/>
    </row>
    <row r="436" s="716" customFormat="true" ht="14.25" hidden="true" customHeight="false" outlineLevel="0" collapsed="false">
      <c r="A436" s="715"/>
    </row>
    <row r="437" s="716" customFormat="true" ht="14.25" hidden="true" customHeight="false" outlineLevel="0" collapsed="false">
      <c r="A437" s="715"/>
    </row>
    <row r="438" s="716" customFormat="true" ht="14.25" hidden="true" customHeight="false" outlineLevel="0" collapsed="false">
      <c r="A438" s="715"/>
    </row>
    <row r="439" s="716" customFormat="true" ht="14.25" hidden="true" customHeight="false" outlineLevel="0" collapsed="false">
      <c r="A439" s="715"/>
    </row>
    <row r="440" s="716" customFormat="true" ht="14.25" hidden="true" customHeight="false" outlineLevel="0" collapsed="false">
      <c r="A440" s="715"/>
    </row>
    <row r="441" s="716" customFormat="true" ht="14.25" hidden="true" customHeight="false" outlineLevel="0" collapsed="false">
      <c r="A441" s="715"/>
    </row>
    <row r="442" s="716" customFormat="true" ht="14.25" hidden="true" customHeight="false" outlineLevel="0" collapsed="false">
      <c r="A442" s="715"/>
    </row>
    <row r="443" s="716" customFormat="true" ht="14.25" hidden="true" customHeight="false" outlineLevel="0" collapsed="false">
      <c r="A443" s="715"/>
    </row>
    <row r="444" s="716" customFormat="true" ht="14.25" hidden="true" customHeight="false" outlineLevel="0" collapsed="false">
      <c r="A444" s="715"/>
    </row>
    <row r="445" s="716" customFormat="true" ht="14.25" hidden="true" customHeight="false" outlineLevel="0" collapsed="false">
      <c r="A445" s="715"/>
    </row>
    <row r="446" s="716" customFormat="true" ht="14.25" hidden="true" customHeight="false" outlineLevel="0" collapsed="false">
      <c r="A446" s="715"/>
    </row>
    <row r="447" s="716" customFormat="true" ht="14.25" hidden="true" customHeight="false" outlineLevel="0" collapsed="false">
      <c r="A447" s="715"/>
    </row>
    <row r="448" s="716" customFormat="true" ht="14.25" hidden="true" customHeight="false" outlineLevel="0" collapsed="false">
      <c r="A448" s="715"/>
    </row>
    <row r="449" s="716" customFormat="true" ht="14.25" hidden="true" customHeight="false" outlineLevel="0" collapsed="false">
      <c r="A449" s="715"/>
    </row>
    <row r="450" s="716" customFormat="true" ht="14.25" hidden="true" customHeight="false" outlineLevel="0" collapsed="false">
      <c r="A450" s="715"/>
    </row>
    <row r="451" s="716" customFormat="true" ht="14.25" hidden="true" customHeight="false" outlineLevel="0" collapsed="false">
      <c r="A451" s="715"/>
    </row>
    <row r="452" s="716" customFormat="true" ht="14.25" hidden="true" customHeight="false" outlineLevel="0" collapsed="false">
      <c r="A452" s="715"/>
    </row>
    <row r="453" s="716" customFormat="true" ht="14.25" hidden="true" customHeight="false" outlineLevel="0" collapsed="false">
      <c r="A453" s="715"/>
    </row>
    <row r="454" s="716" customFormat="true" ht="14.25" hidden="true" customHeight="false" outlineLevel="0" collapsed="false">
      <c r="A454" s="715"/>
    </row>
    <row r="455" s="716" customFormat="true" ht="14.25" hidden="true" customHeight="false" outlineLevel="0" collapsed="false">
      <c r="A455" s="715"/>
    </row>
    <row r="456" s="716" customFormat="true" ht="14.25" hidden="true" customHeight="false" outlineLevel="0" collapsed="false">
      <c r="A456" s="715"/>
    </row>
    <row r="457" s="716" customFormat="true" ht="14.25" hidden="true" customHeight="false" outlineLevel="0" collapsed="false">
      <c r="A457" s="715"/>
    </row>
    <row r="458" s="716" customFormat="true" ht="14.25" hidden="true" customHeight="false" outlineLevel="0" collapsed="false">
      <c r="A458" s="715"/>
    </row>
    <row r="459" s="716" customFormat="true" ht="14.25" hidden="true" customHeight="false" outlineLevel="0" collapsed="false">
      <c r="A459" s="715"/>
    </row>
    <row r="460" s="716" customFormat="true" ht="14.25" hidden="true" customHeight="false" outlineLevel="0" collapsed="false">
      <c r="A460" s="715"/>
    </row>
    <row r="461" s="716" customFormat="true" ht="14.25" hidden="true" customHeight="false" outlineLevel="0" collapsed="false">
      <c r="A461" s="715"/>
    </row>
    <row r="462" s="716" customFormat="true" ht="14.25" hidden="true" customHeight="false" outlineLevel="0" collapsed="false">
      <c r="A462" s="715"/>
    </row>
    <row r="463" s="716" customFormat="true" ht="14.25" hidden="true" customHeight="false" outlineLevel="0" collapsed="false">
      <c r="A463" s="715"/>
    </row>
    <row r="464" s="716" customFormat="true" ht="14.25" hidden="true" customHeight="false" outlineLevel="0" collapsed="false">
      <c r="A464" s="715"/>
    </row>
    <row r="465" s="716" customFormat="true" ht="14.25" hidden="true" customHeight="false" outlineLevel="0" collapsed="false">
      <c r="A465" s="715"/>
    </row>
    <row r="466" s="716" customFormat="true" ht="14.25" hidden="true" customHeight="false" outlineLevel="0" collapsed="false">
      <c r="A466" s="715"/>
    </row>
    <row r="467" s="716" customFormat="true" ht="14.25" hidden="true" customHeight="false" outlineLevel="0" collapsed="false">
      <c r="A467" s="715"/>
    </row>
    <row r="468" s="716" customFormat="true" ht="14.25" hidden="true" customHeight="false" outlineLevel="0" collapsed="false">
      <c r="A468" s="715"/>
    </row>
    <row r="469" s="716" customFormat="true" ht="14.25" hidden="true" customHeight="false" outlineLevel="0" collapsed="false">
      <c r="A469" s="715"/>
    </row>
    <row r="470" s="716" customFormat="true" ht="14.25" hidden="true" customHeight="false" outlineLevel="0" collapsed="false">
      <c r="A470" s="715"/>
    </row>
    <row r="471" s="716" customFormat="true" ht="14.25" hidden="true" customHeight="false" outlineLevel="0" collapsed="false">
      <c r="A471" s="715"/>
    </row>
    <row r="472" s="716" customFormat="true" ht="14.25" hidden="true" customHeight="false" outlineLevel="0" collapsed="false">
      <c r="A472" s="715"/>
    </row>
    <row r="473" s="716" customFormat="true" ht="14.25" hidden="true" customHeight="false" outlineLevel="0" collapsed="false">
      <c r="A473" s="715"/>
    </row>
    <row r="474" s="716" customFormat="true" ht="14.25" hidden="true" customHeight="false" outlineLevel="0" collapsed="false">
      <c r="A474" s="715"/>
    </row>
    <row r="475" s="716" customFormat="true" ht="14.25" hidden="true" customHeight="false" outlineLevel="0" collapsed="false">
      <c r="A475" s="715"/>
    </row>
    <row r="476" s="716" customFormat="true" ht="14.25" hidden="true" customHeight="false" outlineLevel="0" collapsed="false">
      <c r="A476" s="715"/>
    </row>
    <row r="477" s="716" customFormat="true" ht="14.25" hidden="true" customHeight="false" outlineLevel="0" collapsed="false">
      <c r="A477" s="715"/>
    </row>
    <row r="478" s="716" customFormat="true" ht="14.25" hidden="true" customHeight="false" outlineLevel="0" collapsed="false">
      <c r="A478" s="715"/>
    </row>
    <row r="479" s="716" customFormat="true" ht="14.25" hidden="true" customHeight="false" outlineLevel="0" collapsed="false">
      <c r="A479" s="715"/>
    </row>
    <row r="480" s="716" customFormat="true" ht="14.25" hidden="true" customHeight="false" outlineLevel="0" collapsed="false">
      <c r="A480" s="715"/>
    </row>
    <row r="481" s="716" customFormat="true" ht="14.25" hidden="true" customHeight="false" outlineLevel="0" collapsed="false">
      <c r="A481" s="715"/>
    </row>
    <row r="482" s="716" customFormat="true" ht="14.25" hidden="true" customHeight="false" outlineLevel="0" collapsed="false">
      <c r="A482" s="715"/>
    </row>
    <row r="483" s="716" customFormat="true" ht="14.25" hidden="true" customHeight="false" outlineLevel="0" collapsed="false">
      <c r="A483" s="715"/>
    </row>
    <row r="484" s="716" customFormat="true" ht="14.25" hidden="true" customHeight="false" outlineLevel="0" collapsed="false">
      <c r="A484" s="715"/>
    </row>
    <row r="485" s="716" customFormat="true" ht="14.25" hidden="true" customHeight="false" outlineLevel="0" collapsed="false">
      <c r="A485" s="715"/>
    </row>
    <row r="486" s="716" customFormat="true" ht="14.25" hidden="true" customHeight="false" outlineLevel="0" collapsed="false">
      <c r="A486" s="715"/>
    </row>
    <row r="487" s="716" customFormat="true" ht="14.25" hidden="true" customHeight="false" outlineLevel="0" collapsed="false">
      <c r="A487" s="715"/>
    </row>
    <row r="488" s="716" customFormat="true" ht="14.25" hidden="true" customHeight="false" outlineLevel="0" collapsed="false">
      <c r="A488" s="715"/>
    </row>
    <row r="489" s="716" customFormat="true" ht="14.25" hidden="true" customHeight="false" outlineLevel="0" collapsed="false">
      <c r="A489" s="715"/>
    </row>
    <row r="490" s="716" customFormat="true" ht="14.25" hidden="true" customHeight="false" outlineLevel="0" collapsed="false">
      <c r="A490" s="715"/>
    </row>
    <row r="491" s="716" customFormat="true" ht="14.25" hidden="true" customHeight="false" outlineLevel="0" collapsed="false">
      <c r="A491" s="715"/>
    </row>
    <row r="492" s="716" customFormat="true" ht="14.25" hidden="true" customHeight="false" outlineLevel="0" collapsed="false">
      <c r="A492" s="715"/>
    </row>
    <row r="493" s="716" customFormat="true" ht="14.25" hidden="true" customHeight="false" outlineLevel="0" collapsed="false">
      <c r="A493" s="715"/>
    </row>
    <row r="494" s="716" customFormat="true" ht="14.25" hidden="true" customHeight="false" outlineLevel="0" collapsed="false">
      <c r="A494" s="715"/>
    </row>
    <row r="495" s="716" customFormat="true" ht="14.25" hidden="true" customHeight="false" outlineLevel="0" collapsed="false">
      <c r="A495" s="715"/>
    </row>
    <row r="496" s="716" customFormat="true" ht="14.25" hidden="true" customHeight="false" outlineLevel="0" collapsed="false">
      <c r="A496" s="715"/>
    </row>
    <row r="497" s="716" customFormat="true" ht="14.25" hidden="true" customHeight="false" outlineLevel="0" collapsed="false">
      <c r="A497" s="715"/>
    </row>
    <row r="498" s="716" customFormat="true" ht="14.25" hidden="true" customHeight="false" outlineLevel="0" collapsed="false">
      <c r="A498" s="715"/>
    </row>
    <row r="499" s="716" customFormat="true" ht="14.25" hidden="true" customHeight="false" outlineLevel="0" collapsed="false">
      <c r="A499" s="715"/>
    </row>
    <row r="500" s="716" customFormat="true" ht="14.25" hidden="true" customHeight="false" outlineLevel="0" collapsed="false">
      <c r="A500" s="715"/>
    </row>
    <row r="501" s="716" customFormat="true" ht="14.25" hidden="true" customHeight="false" outlineLevel="0" collapsed="false">
      <c r="A501" s="715"/>
    </row>
    <row r="502" s="716" customFormat="true" ht="14.25" hidden="true" customHeight="false" outlineLevel="0" collapsed="false">
      <c r="A502" s="715"/>
    </row>
    <row r="503" s="716" customFormat="true" ht="14.25" hidden="true" customHeight="false" outlineLevel="0" collapsed="false">
      <c r="A503" s="715"/>
    </row>
    <row r="504" s="716" customFormat="true" ht="14.25" hidden="true" customHeight="false" outlineLevel="0" collapsed="false">
      <c r="A504" s="715"/>
    </row>
    <row r="505" s="716" customFormat="true" ht="14.25" hidden="true" customHeight="false" outlineLevel="0" collapsed="false">
      <c r="A505" s="715"/>
    </row>
    <row r="506" s="716" customFormat="true" ht="14.25" hidden="true" customHeight="false" outlineLevel="0" collapsed="false">
      <c r="A506" s="715"/>
    </row>
    <row r="507" s="716" customFormat="true" ht="14.25" hidden="true" customHeight="false" outlineLevel="0" collapsed="false">
      <c r="A507" s="715"/>
    </row>
    <row r="508" s="716" customFormat="true" ht="14.25" hidden="true" customHeight="false" outlineLevel="0" collapsed="false">
      <c r="A508" s="715"/>
    </row>
    <row r="509" s="716" customFormat="true" ht="14.25" hidden="true" customHeight="false" outlineLevel="0" collapsed="false">
      <c r="A509" s="715"/>
    </row>
    <row r="510" s="716" customFormat="true" ht="14.25" hidden="true" customHeight="false" outlineLevel="0" collapsed="false">
      <c r="A510" s="715"/>
    </row>
    <row r="511" s="716" customFormat="true" ht="14.25" hidden="true" customHeight="false" outlineLevel="0" collapsed="false">
      <c r="A511" s="715"/>
    </row>
    <row r="512" s="716" customFormat="true" ht="14.25" hidden="true" customHeight="false" outlineLevel="0" collapsed="false">
      <c r="A512" s="715"/>
    </row>
    <row r="513" s="716" customFormat="true" ht="14.25" hidden="true" customHeight="false" outlineLevel="0" collapsed="false">
      <c r="A513" s="715"/>
    </row>
    <row r="514" s="716" customFormat="true" ht="14.25" hidden="true" customHeight="false" outlineLevel="0" collapsed="false">
      <c r="A514" s="715"/>
    </row>
    <row r="515" s="716" customFormat="true" ht="14.25" hidden="true" customHeight="false" outlineLevel="0" collapsed="false">
      <c r="A515" s="715"/>
    </row>
    <row r="516" s="716" customFormat="true" ht="14.25" hidden="true" customHeight="false" outlineLevel="0" collapsed="false">
      <c r="A516" s="715"/>
    </row>
    <row r="517" s="716" customFormat="true" ht="14.25" hidden="true" customHeight="false" outlineLevel="0" collapsed="false">
      <c r="A517" s="715"/>
    </row>
    <row r="518" s="716" customFormat="true" ht="14.25" hidden="true" customHeight="false" outlineLevel="0" collapsed="false">
      <c r="A518" s="715"/>
    </row>
    <row r="519" s="716" customFormat="true" ht="14.25" hidden="true" customHeight="false" outlineLevel="0" collapsed="false">
      <c r="A519" s="715"/>
    </row>
    <row r="520" s="716" customFormat="true" ht="14.25" hidden="true" customHeight="false" outlineLevel="0" collapsed="false">
      <c r="A520" s="715"/>
    </row>
    <row r="521" s="716" customFormat="true" ht="14.25" hidden="true" customHeight="false" outlineLevel="0" collapsed="false">
      <c r="A521" s="715"/>
    </row>
    <row r="522" s="716" customFormat="true" ht="14.25" hidden="true" customHeight="false" outlineLevel="0" collapsed="false">
      <c r="A522" s="715"/>
    </row>
    <row r="523" s="716" customFormat="true" ht="14.25" hidden="true" customHeight="false" outlineLevel="0" collapsed="false">
      <c r="A523" s="715"/>
    </row>
    <row r="524" s="716" customFormat="true" ht="14.25" hidden="true" customHeight="false" outlineLevel="0" collapsed="false">
      <c r="A524" s="715"/>
    </row>
    <row r="525" s="716" customFormat="true" ht="14.25" hidden="true" customHeight="false" outlineLevel="0" collapsed="false">
      <c r="A525" s="715"/>
    </row>
    <row r="526" s="716" customFormat="true" ht="14.25" hidden="true" customHeight="false" outlineLevel="0" collapsed="false">
      <c r="A526" s="715"/>
    </row>
    <row r="527" s="716" customFormat="true" ht="14.25" hidden="true" customHeight="false" outlineLevel="0" collapsed="false">
      <c r="A527" s="715"/>
    </row>
    <row r="528" s="716" customFormat="true" ht="14.25" hidden="true" customHeight="false" outlineLevel="0" collapsed="false">
      <c r="A528" s="715"/>
    </row>
    <row r="529" s="716" customFormat="true" ht="14.25" hidden="true" customHeight="false" outlineLevel="0" collapsed="false">
      <c r="A529" s="715"/>
    </row>
    <row r="530" s="716" customFormat="true" ht="14.25" hidden="true" customHeight="false" outlineLevel="0" collapsed="false">
      <c r="A530" s="715"/>
    </row>
    <row r="531" s="716" customFormat="true" ht="14.25" hidden="true" customHeight="false" outlineLevel="0" collapsed="false">
      <c r="A531" s="715"/>
    </row>
    <row r="532" s="716" customFormat="true" ht="14.25" hidden="true" customHeight="false" outlineLevel="0" collapsed="false">
      <c r="A532" s="715"/>
    </row>
    <row r="533" s="716" customFormat="true" ht="14.25" hidden="true" customHeight="false" outlineLevel="0" collapsed="false">
      <c r="A533" s="715"/>
    </row>
    <row r="534" s="716" customFormat="true" ht="14.25" hidden="true" customHeight="false" outlineLevel="0" collapsed="false">
      <c r="A534" s="715"/>
    </row>
    <row r="535" s="716" customFormat="true" ht="14.25" hidden="true" customHeight="false" outlineLevel="0" collapsed="false">
      <c r="A535" s="715"/>
    </row>
    <row r="536" s="716" customFormat="true" ht="14.25" hidden="true" customHeight="false" outlineLevel="0" collapsed="false">
      <c r="A536" s="715"/>
    </row>
    <row r="537" s="716" customFormat="true" ht="14.25" hidden="true" customHeight="false" outlineLevel="0" collapsed="false">
      <c r="A537" s="715"/>
    </row>
    <row r="538" s="716" customFormat="true" ht="14.25" hidden="true" customHeight="false" outlineLevel="0" collapsed="false">
      <c r="A538" s="715"/>
    </row>
    <row r="539" s="716" customFormat="true" ht="14.25" hidden="true" customHeight="false" outlineLevel="0" collapsed="false">
      <c r="A539" s="715"/>
    </row>
    <row r="540" s="716" customFormat="true" ht="14.25" hidden="true" customHeight="false" outlineLevel="0" collapsed="false">
      <c r="A540" s="715"/>
    </row>
    <row r="541" s="716" customFormat="true" ht="14.25" hidden="true" customHeight="false" outlineLevel="0" collapsed="false">
      <c r="A541" s="715"/>
    </row>
    <row r="542" s="716" customFormat="true" ht="14.25" hidden="true" customHeight="false" outlineLevel="0" collapsed="false">
      <c r="A542" s="715"/>
    </row>
    <row r="543" s="716" customFormat="true" ht="14.25" hidden="true" customHeight="false" outlineLevel="0" collapsed="false">
      <c r="A543" s="715"/>
    </row>
    <row r="544" s="716" customFormat="true" ht="14.25" hidden="true" customHeight="false" outlineLevel="0" collapsed="false">
      <c r="A544" s="715"/>
    </row>
    <row r="545" s="716" customFormat="true" ht="14.25" hidden="true" customHeight="false" outlineLevel="0" collapsed="false">
      <c r="A545" s="715"/>
    </row>
    <row r="546" s="716" customFormat="true" ht="14.25" hidden="true" customHeight="false" outlineLevel="0" collapsed="false">
      <c r="A546" s="715"/>
    </row>
    <row r="547" s="716" customFormat="true" ht="14.25" hidden="true" customHeight="false" outlineLevel="0" collapsed="false">
      <c r="A547" s="715"/>
    </row>
    <row r="548" s="716" customFormat="true" ht="14.25" hidden="true" customHeight="false" outlineLevel="0" collapsed="false">
      <c r="A548" s="715"/>
    </row>
    <row r="549" s="716" customFormat="true" ht="14.25" hidden="true" customHeight="false" outlineLevel="0" collapsed="false">
      <c r="A549" s="715"/>
    </row>
    <row r="550" s="716" customFormat="true" ht="14.25" hidden="true" customHeight="false" outlineLevel="0" collapsed="false">
      <c r="A550" s="715"/>
    </row>
    <row r="551" s="716" customFormat="true" ht="14.25" hidden="true" customHeight="false" outlineLevel="0" collapsed="false">
      <c r="A551" s="715"/>
    </row>
    <row r="552" s="716" customFormat="true" ht="14.25" hidden="true" customHeight="false" outlineLevel="0" collapsed="false">
      <c r="A552" s="715"/>
    </row>
    <row r="553" s="716" customFormat="true" ht="14.25" hidden="true" customHeight="false" outlineLevel="0" collapsed="false">
      <c r="A553" s="715"/>
    </row>
    <row r="554" s="716" customFormat="true" ht="14.25" hidden="true" customHeight="false" outlineLevel="0" collapsed="false">
      <c r="A554" s="715"/>
    </row>
    <row r="555" s="716" customFormat="true" ht="14.25" hidden="true" customHeight="false" outlineLevel="0" collapsed="false">
      <c r="A555" s="715"/>
    </row>
    <row r="556" s="716" customFormat="true" ht="14.25" hidden="true" customHeight="false" outlineLevel="0" collapsed="false">
      <c r="A556" s="715"/>
    </row>
    <row r="557" s="716" customFormat="true" ht="14.25" hidden="true" customHeight="false" outlineLevel="0" collapsed="false">
      <c r="A557" s="715"/>
    </row>
    <row r="558" s="716" customFormat="true" ht="14.25" hidden="true" customHeight="false" outlineLevel="0" collapsed="false">
      <c r="A558" s="715"/>
    </row>
    <row r="559" s="716" customFormat="true" ht="14.25" hidden="true" customHeight="false" outlineLevel="0" collapsed="false">
      <c r="A559" s="715"/>
    </row>
    <row r="560" s="716" customFormat="true" ht="14.25" hidden="true" customHeight="false" outlineLevel="0" collapsed="false">
      <c r="A560" s="715"/>
    </row>
    <row r="561" s="716" customFormat="true" ht="14.25" hidden="true" customHeight="false" outlineLevel="0" collapsed="false">
      <c r="A561" s="715"/>
    </row>
    <row r="562" s="716" customFormat="true" ht="14.25" hidden="true" customHeight="false" outlineLevel="0" collapsed="false">
      <c r="A562" s="715"/>
    </row>
    <row r="563" s="716" customFormat="true" ht="14.25" hidden="true" customHeight="false" outlineLevel="0" collapsed="false">
      <c r="A563" s="715"/>
    </row>
    <row r="564" s="716" customFormat="true" ht="14.25" hidden="true" customHeight="false" outlineLevel="0" collapsed="false">
      <c r="A564" s="715"/>
    </row>
    <row r="565" s="716" customFormat="true" ht="14.25" hidden="true" customHeight="false" outlineLevel="0" collapsed="false">
      <c r="A565" s="715"/>
    </row>
    <row r="566" s="716" customFormat="true" ht="14.25" hidden="true" customHeight="false" outlineLevel="0" collapsed="false">
      <c r="A566" s="715"/>
    </row>
    <row r="567" s="716" customFormat="true" ht="14.25" hidden="true" customHeight="false" outlineLevel="0" collapsed="false">
      <c r="A567" s="715"/>
    </row>
    <row r="568" s="716" customFormat="true" ht="14.25" hidden="true" customHeight="false" outlineLevel="0" collapsed="false">
      <c r="A568" s="715"/>
    </row>
    <row r="569" s="716" customFormat="true" ht="14.25" hidden="true" customHeight="false" outlineLevel="0" collapsed="false">
      <c r="A569" s="715"/>
    </row>
    <row r="570" s="716" customFormat="true" ht="14.25" hidden="true" customHeight="false" outlineLevel="0" collapsed="false">
      <c r="A570" s="715"/>
    </row>
    <row r="571" s="716" customFormat="true" ht="14.25" hidden="true" customHeight="false" outlineLevel="0" collapsed="false">
      <c r="A571" s="715"/>
    </row>
    <row r="572" s="716" customFormat="true" ht="14.25" hidden="true" customHeight="false" outlineLevel="0" collapsed="false">
      <c r="A572" s="715"/>
    </row>
    <row r="573" s="716" customFormat="true" ht="14.25" hidden="true" customHeight="false" outlineLevel="0" collapsed="false">
      <c r="A573" s="715"/>
    </row>
    <row r="574" s="716" customFormat="true" ht="14.25" hidden="true" customHeight="false" outlineLevel="0" collapsed="false">
      <c r="A574" s="715"/>
    </row>
    <row r="575" s="716" customFormat="true" ht="14.25" hidden="true" customHeight="false" outlineLevel="0" collapsed="false">
      <c r="A575" s="715"/>
    </row>
    <row r="576" s="716" customFormat="true" ht="14.25" hidden="true" customHeight="false" outlineLevel="0" collapsed="false">
      <c r="A576" s="715"/>
    </row>
    <row r="577" s="716" customFormat="true" ht="14.25" hidden="true" customHeight="false" outlineLevel="0" collapsed="false">
      <c r="A577" s="715"/>
    </row>
    <row r="578" s="716" customFormat="true" ht="14.25" hidden="true" customHeight="false" outlineLevel="0" collapsed="false">
      <c r="A578" s="715"/>
    </row>
    <row r="579" s="716" customFormat="true" ht="14.25" hidden="true" customHeight="false" outlineLevel="0" collapsed="false">
      <c r="A579" s="715"/>
    </row>
    <row r="580" s="716" customFormat="true" ht="14.25" hidden="true" customHeight="false" outlineLevel="0" collapsed="false">
      <c r="A580" s="715"/>
    </row>
    <row r="581" s="716" customFormat="true" ht="14.25" hidden="true" customHeight="false" outlineLevel="0" collapsed="false">
      <c r="A581" s="715"/>
    </row>
    <row r="582" s="716" customFormat="true" ht="14.25" hidden="true" customHeight="false" outlineLevel="0" collapsed="false">
      <c r="A582" s="715"/>
    </row>
    <row r="583" s="716" customFormat="true" ht="14.25" hidden="true" customHeight="false" outlineLevel="0" collapsed="false">
      <c r="A583" s="715"/>
    </row>
    <row r="584" s="716" customFormat="true" ht="14.25" hidden="true" customHeight="false" outlineLevel="0" collapsed="false">
      <c r="A584" s="715"/>
    </row>
    <row r="585" s="716" customFormat="true" ht="14.25" hidden="true" customHeight="false" outlineLevel="0" collapsed="false">
      <c r="A585" s="715"/>
    </row>
    <row r="586" s="716" customFormat="true" ht="14.25" hidden="true" customHeight="false" outlineLevel="0" collapsed="false">
      <c r="A586" s="715"/>
    </row>
    <row r="587" s="716" customFormat="true" ht="14.25" hidden="true" customHeight="false" outlineLevel="0" collapsed="false">
      <c r="A587" s="715"/>
    </row>
    <row r="588" s="716" customFormat="true" ht="14.25" hidden="true" customHeight="false" outlineLevel="0" collapsed="false">
      <c r="A588" s="715"/>
    </row>
    <row r="589" s="716" customFormat="true" ht="14.25" hidden="true" customHeight="false" outlineLevel="0" collapsed="false">
      <c r="A589" s="715"/>
    </row>
    <row r="590" s="716" customFormat="true" ht="14.25" hidden="true" customHeight="false" outlineLevel="0" collapsed="false">
      <c r="A590" s="715"/>
    </row>
    <row r="591" s="716" customFormat="true" ht="14.25" hidden="true" customHeight="false" outlineLevel="0" collapsed="false">
      <c r="A591" s="715"/>
    </row>
    <row r="592" s="716" customFormat="true" ht="14.25" hidden="true" customHeight="false" outlineLevel="0" collapsed="false">
      <c r="A592" s="715"/>
    </row>
    <row r="593" s="716" customFormat="true" ht="14.25" hidden="true" customHeight="false" outlineLevel="0" collapsed="false">
      <c r="A593" s="715"/>
    </row>
    <row r="594" s="716" customFormat="true" ht="14.25" hidden="true" customHeight="false" outlineLevel="0" collapsed="false">
      <c r="A594" s="715"/>
    </row>
    <row r="595" s="716" customFormat="true" ht="14.25" hidden="true" customHeight="false" outlineLevel="0" collapsed="false">
      <c r="A595" s="715"/>
    </row>
    <row r="596" s="716" customFormat="true" ht="14.25" hidden="true" customHeight="false" outlineLevel="0" collapsed="false">
      <c r="A596" s="715"/>
    </row>
    <row r="597" s="716" customFormat="true" ht="14.25" hidden="true" customHeight="false" outlineLevel="0" collapsed="false">
      <c r="A597" s="715"/>
    </row>
    <row r="598" s="716" customFormat="true" ht="14.25" hidden="true" customHeight="false" outlineLevel="0" collapsed="false">
      <c r="A598" s="715"/>
    </row>
    <row r="599" s="716" customFormat="true" ht="14.25" hidden="true" customHeight="false" outlineLevel="0" collapsed="false">
      <c r="A599" s="715"/>
    </row>
    <row r="600" s="716" customFormat="true" ht="14.25" hidden="true" customHeight="false" outlineLevel="0" collapsed="false">
      <c r="A600" s="715"/>
    </row>
    <row r="601" s="716" customFormat="true" ht="14.25" hidden="true" customHeight="false" outlineLevel="0" collapsed="false">
      <c r="A601" s="715"/>
    </row>
    <row r="602" s="716" customFormat="true" ht="14.25" hidden="true" customHeight="false" outlineLevel="0" collapsed="false">
      <c r="A602" s="715"/>
    </row>
    <row r="603" s="716" customFormat="true" ht="14.25" hidden="true" customHeight="false" outlineLevel="0" collapsed="false">
      <c r="A603" s="715"/>
    </row>
    <row r="604" s="716" customFormat="true" ht="14.25" hidden="true" customHeight="false" outlineLevel="0" collapsed="false">
      <c r="A604" s="715"/>
    </row>
    <row r="605" s="716" customFormat="true" ht="14.25" hidden="true" customHeight="false" outlineLevel="0" collapsed="false">
      <c r="A605" s="715"/>
    </row>
    <row r="606" s="716" customFormat="true" ht="14.25" hidden="true" customHeight="false" outlineLevel="0" collapsed="false">
      <c r="A606" s="715"/>
    </row>
    <row r="607" s="716" customFormat="true" ht="14.25" hidden="true" customHeight="false" outlineLevel="0" collapsed="false">
      <c r="A607" s="715"/>
    </row>
    <row r="608" s="716" customFormat="true" ht="14.25" hidden="true" customHeight="false" outlineLevel="0" collapsed="false">
      <c r="A608" s="715"/>
    </row>
    <row r="609" s="716" customFormat="true" ht="14.25" hidden="true" customHeight="false" outlineLevel="0" collapsed="false">
      <c r="A609" s="715"/>
    </row>
    <row r="610" s="716" customFormat="true" ht="14.25" hidden="true" customHeight="false" outlineLevel="0" collapsed="false">
      <c r="A610" s="715"/>
    </row>
    <row r="611" s="716" customFormat="true" ht="14.25" hidden="true" customHeight="false" outlineLevel="0" collapsed="false">
      <c r="A611" s="715"/>
    </row>
    <row r="612" s="716" customFormat="true" ht="14.25" hidden="true" customHeight="false" outlineLevel="0" collapsed="false">
      <c r="A612" s="715"/>
    </row>
    <row r="613" s="716" customFormat="true" ht="14.25" hidden="true" customHeight="false" outlineLevel="0" collapsed="false">
      <c r="A613" s="715"/>
    </row>
    <row r="614" s="716" customFormat="true" ht="14.25" hidden="true" customHeight="false" outlineLevel="0" collapsed="false">
      <c r="A614" s="715"/>
    </row>
    <row r="615" s="716" customFormat="true" ht="14.25" hidden="true" customHeight="false" outlineLevel="0" collapsed="false">
      <c r="A615" s="715"/>
    </row>
    <row r="616" s="716" customFormat="true" ht="14.25" hidden="true" customHeight="false" outlineLevel="0" collapsed="false">
      <c r="A616" s="715"/>
    </row>
    <row r="617" s="716" customFormat="true" ht="14.25" hidden="true" customHeight="false" outlineLevel="0" collapsed="false">
      <c r="A617" s="715"/>
    </row>
    <row r="618" s="716" customFormat="true" ht="14.25" hidden="true" customHeight="false" outlineLevel="0" collapsed="false">
      <c r="A618" s="715"/>
    </row>
    <row r="619" s="716" customFormat="true" ht="14.25" hidden="true" customHeight="false" outlineLevel="0" collapsed="false">
      <c r="A619" s="715"/>
    </row>
    <row r="620" s="716" customFormat="true" ht="14.25" hidden="true" customHeight="false" outlineLevel="0" collapsed="false">
      <c r="A620" s="715"/>
    </row>
    <row r="621" s="716" customFormat="true" ht="14.25" hidden="true" customHeight="false" outlineLevel="0" collapsed="false">
      <c r="A621" s="715"/>
    </row>
    <row r="622" s="716" customFormat="true" ht="14.25" hidden="true" customHeight="false" outlineLevel="0" collapsed="false">
      <c r="A622" s="715"/>
    </row>
    <row r="623" s="716" customFormat="true" ht="14.25" hidden="true" customHeight="false" outlineLevel="0" collapsed="false">
      <c r="A623" s="715"/>
    </row>
    <row r="624" s="716" customFormat="true" ht="14.25" hidden="true" customHeight="false" outlineLevel="0" collapsed="false">
      <c r="A624" s="715"/>
    </row>
    <row r="625" s="716" customFormat="true" ht="14.25" hidden="true" customHeight="false" outlineLevel="0" collapsed="false">
      <c r="A625" s="715"/>
    </row>
    <row r="626" s="716" customFormat="true" ht="14.25" hidden="true" customHeight="false" outlineLevel="0" collapsed="false">
      <c r="A626" s="715"/>
    </row>
    <row r="627" s="716" customFormat="true" ht="14.25" hidden="true" customHeight="false" outlineLevel="0" collapsed="false">
      <c r="A627" s="715"/>
    </row>
    <row r="628" s="716" customFormat="true" ht="14.25" hidden="true" customHeight="false" outlineLevel="0" collapsed="false">
      <c r="A628" s="715"/>
    </row>
    <row r="629" s="716" customFormat="true" ht="14.25" hidden="true" customHeight="false" outlineLevel="0" collapsed="false">
      <c r="A629" s="715"/>
    </row>
    <row r="630" s="716" customFormat="true" ht="14.25" hidden="true" customHeight="false" outlineLevel="0" collapsed="false">
      <c r="A630" s="715"/>
    </row>
    <row r="631" s="716" customFormat="true" ht="14.25" hidden="true" customHeight="false" outlineLevel="0" collapsed="false">
      <c r="A631" s="715"/>
    </row>
    <row r="632" s="716" customFormat="true" ht="14.25" hidden="true" customHeight="false" outlineLevel="0" collapsed="false">
      <c r="A632" s="715"/>
    </row>
    <row r="633" s="716" customFormat="true" ht="14.25" hidden="true" customHeight="false" outlineLevel="0" collapsed="false">
      <c r="A633" s="715"/>
    </row>
    <row r="634" s="716" customFormat="true" ht="14.25" hidden="true" customHeight="false" outlineLevel="0" collapsed="false">
      <c r="A634" s="715"/>
    </row>
    <row r="635" s="716" customFormat="true" ht="14.25" hidden="true" customHeight="false" outlineLevel="0" collapsed="false">
      <c r="A635" s="715"/>
    </row>
    <row r="636" s="716" customFormat="true" ht="14.25" hidden="true" customHeight="false" outlineLevel="0" collapsed="false">
      <c r="A636" s="715"/>
    </row>
    <row r="637" s="716" customFormat="true" ht="14.25" hidden="true" customHeight="false" outlineLevel="0" collapsed="false">
      <c r="A637" s="715"/>
    </row>
    <row r="638" s="716" customFormat="true" ht="14.25" hidden="true" customHeight="false" outlineLevel="0" collapsed="false">
      <c r="A638" s="715"/>
    </row>
    <row r="639" s="716" customFormat="true" ht="14.25" hidden="true" customHeight="false" outlineLevel="0" collapsed="false">
      <c r="A639" s="715"/>
    </row>
    <row r="640" s="716" customFormat="true" ht="14.25" hidden="true" customHeight="false" outlineLevel="0" collapsed="false">
      <c r="A640" s="715"/>
    </row>
    <row r="641" s="716" customFormat="true" ht="14.25" hidden="true" customHeight="false" outlineLevel="0" collapsed="false">
      <c r="A641" s="715"/>
    </row>
    <row r="642" s="716" customFormat="true" ht="14.25" hidden="true" customHeight="false" outlineLevel="0" collapsed="false">
      <c r="A642" s="715"/>
    </row>
    <row r="643" s="716" customFormat="true" ht="14.25" hidden="true" customHeight="false" outlineLevel="0" collapsed="false">
      <c r="A643" s="715"/>
    </row>
    <row r="644" s="716" customFormat="true" ht="14.25" hidden="true" customHeight="false" outlineLevel="0" collapsed="false">
      <c r="A644" s="715"/>
    </row>
    <row r="645" s="716" customFormat="true" ht="14.25" hidden="true" customHeight="false" outlineLevel="0" collapsed="false">
      <c r="A645" s="715"/>
    </row>
    <row r="646" s="716" customFormat="true" ht="14.25" hidden="true" customHeight="false" outlineLevel="0" collapsed="false">
      <c r="A646" s="715"/>
    </row>
    <row r="647" s="716" customFormat="true" ht="14.25" hidden="true" customHeight="false" outlineLevel="0" collapsed="false">
      <c r="A647" s="715"/>
    </row>
    <row r="648" s="716" customFormat="true" ht="14.25" hidden="true" customHeight="false" outlineLevel="0" collapsed="false">
      <c r="A648" s="715"/>
    </row>
    <row r="649" s="716" customFormat="true" ht="14.25" hidden="true" customHeight="false" outlineLevel="0" collapsed="false">
      <c r="A649" s="715"/>
    </row>
    <row r="650" s="716" customFormat="true" ht="14.25" hidden="true" customHeight="false" outlineLevel="0" collapsed="false">
      <c r="A650" s="715"/>
    </row>
    <row r="651" s="716" customFormat="true" ht="14.25" hidden="true" customHeight="false" outlineLevel="0" collapsed="false">
      <c r="A651" s="715"/>
    </row>
    <row r="652" s="716" customFormat="true" ht="14.25" hidden="true" customHeight="false" outlineLevel="0" collapsed="false">
      <c r="A652" s="715"/>
    </row>
    <row r="653" s="716" customFormat="true" ht="14.25" hidden="true" customHeight="false" outlineLevel="0" collapsed="false">
      <c r="A653" s="715"/>
    </row>
    <row r="654" s="716" customFormat="true" ht="14.25" hidden="true" customHeight="false" outlineLevel="0" collapsed="false">
      <c r="A654" s="715"/>
    </row>
    <row r="655" s="716" customFormat="true" ht="14.25" hidden="true" customHeight="false" outlineLevel="0" collapsed="false">
      <c r="A655" s="715"/>
    </row>
    <row r="656" s="716" customFormat="true" ht="14.25" hidden="true" customHeight="false" outlineLevel="0" collapsed="false">
      <c r="A656" s="715"/>
    </row>
    <row r="657" s="716" customFormat="true" ht="14.25" hidden="true" customHeight="false" outlineLevel="0" collapsed="false">
      <c r="A657" s="715"/>
    </row>
    <row r="658" s="716" customFormat="true" ht="14.25" hidden="true" customHeight="false" outlineLevel="0" collapsed="false">
      <c r="A658" s="715"/>
    </row>
    <row r="659" s="716" customFormat="true" ht="14.25" hidden="true" customHeight="false" outlineLevel="0" collapsed="false">
      <c r="A659" s="715"/>
    </row>
    <row r="660" s="716" customFormat="true" ht="14.25" hidden="true" customHeight="false" outlineLevel="0" collapsed="false">
      <c r="A660" s="715"/>
    </row>
    <row r="661" s="716" customFormat="true" ht="14.25" hidden="true" customHeight="false" outlineLevel="0" collapsed="false">
      <c r="A661" s="715"/>
    </row>
    <row r="662" s="716" customFormat="true" ht="14.25" hidden="true" customHeight="false" outlineLevel="0" collapsed="false">
      <c r="A662" s="715"/>
    </row>
    <row r="663" s="716" customFormat="true" ht="14.25" hidden="true" customHeight="false" outlineLevel="0" collapsed="false">
      <c r="A663" s="715"/>
    </row>
    <row r="664" s="716" customFormat="true" ht="14.25" hidden="true" customHeight="false" outlineLevel="0" collapsed="false">
      <c r="A664" s="715"/>
    </row>
    <row r="665" s="716" customFormat="true" ht="14.25" hidden="true" customHeight="false" outlineLevel="0" collapsed="false">
      <c r="A665" s="715"/>
    </row>
    <row r="666" s="716" customFormat="true" ht="14.25" hidden="true" customHeight="false" outlineLevel="0" collapsed="false">
      <c r="A666" s="715"/>
    </row>
    <row r="667" s="716" customFormat="true" ht="14.25" hidden="true" customHeight="false" outlineLevel="0" collapsed="false">
      <c r="A667" s="715"/>
    </row>
    <row r="668" s="716" customFormat="true" ht="14.25" hidden="true" customHeight="false" outlineLevel="0" collapsed="false">
      <c r="A668" s="715"/>
    </row>
    <row r="669" s="716" customFormat="true" ht="14.25" hidden="true" customHeight="false" outlineLevel="0" collapsed="false">
      <c r="A669" s="715"/>
    </row>
    <row r="670" s="716" customFormat="true" ht="14.25" hidden="true" customHeight="false" outlineLevel="0" collapsed="false">
      <c r="A670" s="715"/>
    </row>
    <row r="671" s="716" customFormat="true" ht="14.25" hidden="true" customHeight="false" outlineLevel="0" collapsed="false">
      <c r="A671" s="715"/>
    </row>
    <row r="672" s="716" customFormat="true" ht="14.25" hidden="true" customHeight="false" outlineLevel="0" collapsed="false">
      <c r="A672" s="715"/>
    </row>
    <row r="673" s="716" customFormat="true" ht="14.25" hidden="true" customHeight="false" outlineLevel="0" collapsed="false">
      <c r="A673" s="715"/>
    </row>
    <row r="674" s="716" customFormat="true" ht="14.25" hidden="true" customHeight="false" outlineLevel="0" collapsed="false">
      <c r="A674" s="715"/>
    </row>
    <row r="675" s="716" customFormat="true" ht="14.25" hidden="true" customHeight="false" outlineLevel="0" collapsed="false">
      <c r="A675" s="715"/>
    </row>
    <row r="676" s="716" customFormat="true" ht="14.25" hidden="true" customHeight="false" outlineLevel="0" collapsed="false">
      <c r="A676" s="715"/>
    </row>
    <row r="677" s="716" customFormat="true" ht="14.25" hidden="true" customHeight="false" outlineLevel="0" collapsed="false">
      <c r="A677" s="715"/>
    </row>
    <row r="678" s="716" customFormat="true" ht="14.25" hidden="true" customHeight="false" outlineLevel="0" collapsed="false">
      <c r="A678" s="715"/>
    </row>
    <row r="679" s="716" customFormat="true" ht="14.25" hidden="true" customHeight="false" outlineLevel="0" collapsed="false">
      <c r="A679" s="715"/>
    </row>
    <row r="680" s="716" customFormat="true" ht="14.25" hidden="true" customHeight="false" outlineLevel="0" collapsed="false">
      <c r="A680" s="715"/>
    </row>
    <row r="681" s="716" customFormat="true" ht="14.25" hidden="true" customHeight="false" outlineLevel="0" collapsed="false">
      <c r="A681" s="715"/>
    </row>
    <row r="682" s="716" customFormat="true" ht="14.25" hidden="true" customHeight="false" outlineLevel="0" collapsed="false">
      <c r="A682" s="715"/>
    </row>
    <row r="683" s="716" customFormat="true" ht="14.25" hidden="true" customHeight="false" outlineLevel="0" collapsed="false">
      <c r="A683" s="715"/>
    </row>
    <row r="684" s="716" customFormat="true" ht="14.25" hidden="true" customHeight="false" outlineLevel="0" collapsed="false">
      <c r="A684" s="715"/>
    </row>
    <row r="685" s="716" customFormat="true" ht="14.25" hidden="true" customHeight="false" outlineLevel="0" collapsed="false">
      <c r="A685" s="715"/>
    </row>
    <row r="686" s="716" customFormat="true" ht="14.25" hidden="true" customHeight="false" outlineLevel="0" collapsed="false">
      <c r="A686" s="715"/>
    </row>
    <row r="687" s="716" customFormat="true" ht="14.25" hidden="true" customHeight="false" outlineLevel="0" collapsed="false">
      <c r="A687" s="715"/>
    </row>
    <row r="688" s="716" customFormat="true" ht="14.25" hidden="true" customHeight="false" outlineLevel="0" collapsed="false">
      <c r="A688" s="715"/>
    </row>
    <row r="689" s="716" customFormat="true" ht="14.25" hidden="true" customHeight="false" outlineLevel="0" collapsed="false">
      <c r="A689" s="715"/>
    </row>
    <row r="690" s="716" customFormat="true" ht="14.25" hidden="true" customHeight="false" outlineLevel="0" collapsed="false">
      <c r="A690" s="715"/>
    </row>
    <row r="691" s="716" customFormat="true" ht="14.25" hidden="true" customHeight="false" outlineLevel="0" collapsed="false">
      <c r="A691" s="715"/>
    </row>
    <row r="692" s="716" customFormat="true" ht="14.25" hidden="true" customHeight="false" outlineLevel="0" collapsed="false">
      <c r="A692" s="715"/>
    </row>
    <row r="693" s="716" customFormat="true" ht="14.25" hidden="true" customHeight="false" outlineLevel="0" collapsed="false">
      <c r="A693" s="715"/>
    </row>
    <row r="694" s="716" customFormat="true" ht="14.25" hidden="true" customHeight="false" outlineLevel="0" collapsed="false">
      <c r="A694" s="715"/>
    </row>
    <row r="695" s="716" customFormat="true" ht="14.25" hidden="true" customHeight="false" outlineLevel="0" collapsed="false">
      <c r="A695" s="715"/>
    </row>
    <row r="696" s="716" customFormat="true" ht="14.25" hidden="true" customHeight="false" outlineLevel="0" collapsed="false">
      <c r="A696" s="715"/>
    </row>
    <row r="697" s="716" customFormat="true" ht="14.25" hidden="true" customHeight="false" outlineLevel="0" collapsed="false">
      <c r="A697" s="715"/>
    </row>
    <row r="698" s="716" customFormat="true" ht="14.25" hidden="true" customHeight="false" outlineLevel="0" collapsed="false">
      <c r="A698" s="715"/>
    </row>
    <row r="699" s="716" customFormat="true" ht="14.25" hidden="true" customHeight="false" outlineLevel="0" collapsed="false">
      <c r="A699" s="715"/>
    </row>
    <row r="700" s="716" customFormat="true" ht="14.25" hidden="true" customHeight="false" outlineLevel="0" collapsed="false">
      <c r="A700" s="715"/>
    </row>
    <row r="701" s="716" customFormat="true" ht="14.25" hidden="true" customHeight="false" outlineLevel="0" collapsed="false">
      <c r="A701" s="715"/>
    </row>
    <row r="702" s="716" customFormat="true" ht="14.25" hidden="true" customHeight="false" outlineLevel="0" collapsed="false">
      <c r="A702" s="715"/>
    </row>
    <row r="703" s="716" customFormat="true" ht="14.25" hidden="true" customHeight="false" outlineLevel="0" collapsed="false">
      <c r="A703" s="715"/>
    </row>
    <row r="704" s="716" customFormat="true" ht="14.25" hidden="true" customHeight="false" outlineLevel="0" collapsed="false">
      <c r="A704" s="715"/>
    </row>
    <row r="705" s="716" customFormat="true" ht="14.25" hidden="true" customHeight="false" outlineLevel="0" collapsed="false">
      <c r="A705" s="715"/>
    </row>
    <row r="706" s="716" customFormat="true" ht="14.25" hidden="true" customHeight="false" outlineLevel="0" collapsed="false">
      <c r="A706" s="715"/>
    </row>
    <row r="707" s="716" customFormat="true" ht="14.25" hidden="true" customHeight="false" outlineLevel="0" collapsed="false">
      <c r="A707" s="715"/>
    </row>
    <row r="708" s="716" customFormat="true" ht="14.25" hidden="true" customHeight="false" outlineLevel="0" collapsed="false">
      <c r="A708" s="715"/>
    </row>
    <row r="709" s="716" customFormat="true" ht="14.25" hidden="true" customHeight="false" outlineLevel="0" collapsed="false">
      <c r="A709" s="715"/>
    </row>
    <row r="710" s="716" customFormat="true" ht="14.25" hidden="true" customHeight="false" outlineLevel="0" collapsed="false">
      <c r="A710" s="715"/>
    </row>
    <row r="711" s="716" customFormat="true" ht="14.25" hidden="true" customHeight="false" outlineLevel="0" collapsed="false">
      <c r="A711" s="715"/>
    </row>
    <row r="712" s="716" customFormat="true" ht="14.25" hidden="true" customHeight="false" outlineLevel="0" collapsed="false">
      <c r="A712" s="715"/>
    </row>
    <row r="713" s="716" customFormat="true" ht="14.25" hidden="true" customHeight="false" outlineLevel="0" collapsed="false">
      <c r="A713" s="715"/>
    </row>
    <row r="714" s="716" customFormat="true" ht="14.25" hidden="true" customHeight="false" outlineLevel="0" collapsed="false">
      <c r="A714" s="715"/>
    </row>
    <row r="715" s="716" customFormat="true" ht="14.25" hidden="true" customHeight="false" outlineLevel="0" collapsed="false">
      <c r="A715" s="715"/>
    </row>
    <row r="716" s="716" customFormat="true" ht="14.25" hidden="true" customHeight="false" outlineLevel="0" collapsed="false">
      <c r="A716" s="715"/>
    </row>
    <row r="717" s="716" customFormat="true" ht="14.25" hidden="true" customHeight="false" outlineLevel="0" collapsed="false">
      <c r="A717" s="715"/>
    </row>
    <row r="718" s="716" customFormat="true" ht="14.25" hidden="true" customHeight="false" outlineLevel="0" collapsed="false">
      <c r="A718" s="715"/>
    </row>
    <row r="719" s="716" customFormat="true" ht="14.25" hidden="true" customHeight="false" outlineLevel="0" collapsed="false">
      <c r="A719" s="715"/>
    </row>
    <row r="720" s="716" customFormat="true" ht="14.25" hidden="true" customHeight="false" outlineLevel="0" collapsed="false">
      <c r="A720" s="715"/>
    </row>
    <row r="721" s="716" customFormat="true" ht="14.25" hidden="true" customHeight="false" outlineLevel="0" collapsed="false">
      <c r="A721" s="715"/>
    </row>
    <row r="722" s="716" customFormat="true" ht="14.25" hidden="true" customHeight="false" outlineLevel="0" collapsed="false">
      <c r="A722" s="715"/>
    </row>
    <row r="723" s="716" customFormat="true" ht="14.25" hidden="true" customHeight="false" outlineLevel="0" collapsed="false">
      <c r="A723" s="715"/>
    </row>
    <row r="724" s="716" customFormat="true" ht="14.25" hidden="true" customHeight="false" outlineLevel="0" collapsed="false">
      <c r="A724" s="715"/>
    </row>
    <row r="725" s="716" customFormat="true" ht="14.25" hidden="true" customHeight="false" outlineLevel="0" collapsed="false">
      <c r="A725" s="715"/>
    </row>
    <row r="726" s="716" customFormat="true" ht="14.25" hidden="true" customHeight="false" outlineLevel="0" collapsed="false">
      <c r="A726" s="715"/>
    </row>
    <row r="727" s="716" customFormat="true" ht="14.25" hidden="true" customHeight="false" outlineLevel="0" collapsed="false">
      <c r="A727" s="715"/>
    </row>
    <row r="728" s="716" customFormat="true" ht="14.25" hidden="true" customHeight="false" outlineLevel="0" collapsed="false">
      <c r="A728" s="715"/>
    </row>
    <row r="729" s="716" customFormat="true" ht="14.25" hidden="true" customHeight="false" outlineLevel="0" collapsed="false">
      <c r="A729" s="715"/>
    </row>
    <row r="730" s="716" customFormat="true" ht="14.25" hidden="true" customHeight="false" outlineLevel="0" collapsed="false">
      <c r="A730" s="715"/>
    </row>
    <row r="731" s="716" customFormat="true" ht="14.25" hidden="true" customHeight="false" outlineLevel="0" collapsed="false">
      <c r="A731" s="715"/>
    </row>
    <row r="732" s="716" customFormat="true" ht="14.25" hidden="true" customHeight="false" outlineLevel="0" collapsed="false">
      <c r="A732" s="715"/>
    </row>
    <row r="733" s="716" customFormat="true" ht="14.25" hidden="true" customHeight="false" outlineLevel="0" collapsed="false">
      <c r="A733" s="715"/>
    </row>
    <row r="734" s="716" customFormat="true" ht="14.25" hidden="true" customHeight="false" outlineLevel="0" collapsed="false">
      <c r="A734" s="715"/>
    </row>
    <row r="735" s="716" customFormat="true" ht="14.25" hidden="true" customHeight="false" outlineLevel="0" collapsed="false">
      <c r="A735" s="715"/>
    </row>
    <row r="736" s="716" customFormat="true" ht="14.25" hidden="true" customHeight="false" outlineLevel="0" collapsed="false">
      <c r="A736" s="715"/>
    </row>
    <row r="737" s="716" customFormat="true" ht="14.25" hidden="true" customHeight="false" outlineLevel="0" collapsed="false">
      <c r="A737" s="715"/>
    </row>
    <row r="738" s="716" customFormat="true" ht="14.25" hidden="true" customHeight="false" outlineLevel="0" collapsed="false">
      <c r="A738" s="715"/>
    </row>
    <row r="739" s="716" customFormat="true" ht="14.25" hidden="true" customHeight="false" outlineLevel="0" collapsed="false">
      <c r="A739" s="715"/>
    </row>
    <row r="740" s="716" customFormat="true" ht="14.25" hidden="true" customHeight="false" outlineLevel="0" collapsed="false">
      <c r="A740" s="715"/>
    </row>
    <row r="741" s="716" customFormat="true" ht="14.25" hidden="true" customHeight="false" outlineLevel="0" collapsed="false">
      <c r="A741" s="715"/>
    </row>
    <row r="742" s="716" customFormat="true" ht="14.25" hidden="true" customHeight="false" outlineLevel="0" collapsed="false">
      <c r="A742" s="715"/>
    </row>
    <row r="743" s="716" customFormat="true" ht="14.25" hidden="true" customHeight="false" outlineLevel="0" collapsed="false">
      <c r="A743" s="715"/>
    </row>
    <row r="744" s="716" customFormat="true" ht="14.25" hidden="true" customHeight="false" outlineLevel="0" collapsed="false">
      <c r="A744" s="715"/>
    </row>
    <row r="745" s="716" customFormat="true" ht="14.25" hidden="true" customHeight="false" outlineLevel="0" collapsed="false">
      <c r="A745" s="715"/>
    </row>
    <row r="746" s="718" customFormat="true" ht="14.25" hidden="true" customHeight="false" outlineLevel="0" collapsed="false">
      <c r="A746" s="717"/>
    </row>
    <row r="747" s="718" customFormat="true" ht="14.25" hidden="true" customHeight="false" outlineLevel="0" collapsed="false">
      <c r="A747" s="717"/>
    </row>
    <row r="748" s="718" customFormat="true" ht="14.25" hidden="true" customHeight="false" outlineLevel="0" collapsed="false">
      <c r="A748" s="717"/>
    </row>
    <row r="749" s="718" customFormat="true" ht="14.25" hidden="true" customHeight="false" outlineLevel="0" collapsed="false">
      <c r="A749" s="717"/>
    </row>
    <row r="750" s="718" customFormat="true" ht="14.25" hidden="true" customHeight="false" outlineLevel="0" collapsed="false">
      <c r="A750" s="717"/>
    </row>
    <row r="751" s="718" customFormat="true" ht="14.25" hidden="true" customHeight="false" outlineLevel="0" collapsed="false">
      <c r="A751" s="717"/>
    </row>
  </sheetData>
  <mergeCells count="34">
    <mergeCell ref="A1:B1"/>
    <mergeCell ref="C15:H15"/>
    <mergeCell ref="C19:H19"/>
    <mergeCell ref="C22:H22"/>
    <mergeCell ref="C29:D29"/>
    <mergeCell ref="C32:D32"/>
    <mergeCell ref="C35:G37"/>
    <mergeCell ref="C41:D41"/>
    <mergeCell ref="H47:J47"/>
    <mergeCell ref="C49:D49"/>
    <mergeCell ref="C50:C51"/>
    <mergeCell ref="D50:D51"/>
    <mergeCell ref="E50:E51"/>
    <mergeCell ref="F50:F51"/>
    <mergeCell ref="G50:G51"/>
    <mergeCell ref="H50:H51"/>
    <mergeCell ref="I50:I51"/>
    <mergeCell ref="J50:J51"/>
    <mergeCell ref="C61:D61"/>
    <mergeCell ref="C70:D70"/>
    <mergeCell ref="H74:J74"/>
    <mergeCell ref="C76:D76"/>
    <mergeCell ref="C78:E78"/>
    <mergeCell ref="D82:G82"/>
    <mergeCell ref="D83:E83"/>
    <mergeCell ref="C85:D85"/>
    <mergeCell ref="C95:D95"/>
    <mergeCell ref="H98:J98"/>
    <mergeCell ref="C100:D100"/>
    <mergeCell ref="D103:G103"/>
    <mergeCell ref="D104:E104"/>
    <mergeCell ref="C109:H109"/>
    <mergeCell ref="C112:H112"/>
    <mergeCell ref="C115:H115"/>
  </mergeCells>
  <dataValidations count="39">
    <dataValidation allowBlank="true" operator="between" prompt="Key actions are ongoing and completed actions " showDropDown="false" showErrorMessage="true" showInputMessage="true" sqref="A6" type="none">
      <formula1>0</formula1>
      <formula2>0</formula2>
    </dataValidation>
    <dataValidation allowBlank="true" operator="between" prompt="This relate to the no. of direct jobs created " promptTitle="Jobs created" showDropDown="false" showErrorMessage="true" showInputMessage="true" sqref="IX68:IX69 ST68:ST69 ACP68:ACP69 B69 IX93:IX94 ST93:ST94 ACP93:ACP94 B94" type="none">
      <formula1>0</formula1>
      <formula2>0</formula2>
    </dataValidation>
    <dataValidation allowBlank="true" operator="between" prompt="This field can be used to indicate the size of a building in m2, the lenght of a bicycle path in Kms etc." promptTitle="Other figures" showDropDown="false" showErrorMessage="true" showInputMessage="true" sqref="B70:B71 IX70:IX71 ST70:ST71 ACP70:ACP71 B72:G72 IX72:JC72 ST72:SY72 ACP72:ACU72 IX95:IX96 ST95:ST96 ACP95:ACP96 B96" type="none">
      <formula1>0</formula1>
      <formula2>0</formula2>
    </dataValidation>
    <dataValidation allowBlank="true" operator="between" prompt="Ratio of money gained or lost on the investment relative to the amount invested. Expected discounted financial savings minus discounted investment /divided discounted investment *100. Please refer to the calculation included in the Reporting Guidelines." promptTitle="ROI" showDropDown="false" showErrorMessage="true" showInputMessage="true" sqref="B66 IX66 ST66 ACP66 B91 IX91 ST91 ACP91" type="none">
      <formula1>0</formula1>
      <formula2>0</formula2>
    </dataValidation>
    <dataValidation allowBlank="true" operator="between" prompt="These costs are not related to the financing of the measure. These relate to costs incurred to keep an item in good condition and/or good working order. E.g. maintenance and operation costs/FTE. " promptTitle="Additional costs" showDropDown="false" showErrorMessage="true" showInputMessage="true" sqref="C44 IY44 SU44 ACQ44 B65:C65 IX65:IY65 ST65:SU65 ACP65:ACQ65 B90:C90 IX90:IY90 ST90:SU90 ACP90:ACQ90" type="none">
      <formula1>0</formula1>
      <formula2>0</formula2>
    </dataValidation>
    <dataValidation allowBlank="true" operator="between" prompt="Cost of additional investment linked to the improvement of efficiency or reduction of CO2." promptTitle="Investment cost" showDropDown="false" showErrorMessage="true" showInputMessage="true" sqref="C43 IY43 SU43 ACQ43" type="none">
      <formula1>0</formula1>
      <formula2>0</formula2>
    </dataValidation>
    <dataValidation allowBlank="true" operator="between" prompt="Sum of yearly energy saved (ES) times price of energy (PE)." promptTitle="Financial savings" showDropDown="false" showErrorMessage="true" showInputMessage="true" sqref="IX41:IX42 ST41:ST42 ACP41:ACP42 B42 B63 E63 IX63 JA63 ST63 SW63 ACP63 ACS63 IX87:IX88 ST87:ST88 ACP87:ACP88" type="none">
      <formula1>0</formula1>
      <formula2>0</formula2>
    </dataValidation>
    <dataValidation allowBlank="true" operator="between" prompt="Number of years over which the action generates energy and emission savings. This field can range from 1 to 35 years." showDropDown="false" showErrorMessage="true" showInputMessage="true" sqref="IX64 ST64 ACP64 IX89 ST89 ACP89" type="none">
      <formula1>0</formula1>
      <formula2>0</formula2>
    </dataValidation>
    <dataValidation allowBlank="true" operator="between" prompt="Number of years over which the action generates energy and emission savings  " showDropDown="false" showErrorMessage="true" showInputMessage="false" sqref="IY63 SU63 ACQ63 IY87:IY88 SU87:SU88 ACQ87:ACQ88"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true" sqref="IX17 ST17 ACP17 IX25 ST25 ACP25 IX49:IX51 ST49:ST51 ACP49:ACP51" type="none">
      <formula1>0</formula1>
      <formula2>0</formula2>
    </dataValidation>
    <dataValidation allowBlank="true" operator="between" prompt="This tab provides you with the elements of the Benchmark of Excellence online form associated to the mitigation actions. After clicking on the 'star' icon in the &quot;Mitigation actions&quot; part, this form appears to be completed." showDropDown="false" showErrorMessage="true" showInputMessage="true" sqref="IW6:IX6 SS6:ST6 ACO6:ACP6" type="none">
      <formula1>0</formula1>
      <formula2>0</formula2>
    </dataValidation>
    <dataValidation allowBlank="true" operator="between" showDropDown="false" showErrorMessage="true" showInputMessage="true" sqref="JB11 SX11 ACT11" type="list">
      <formula1>boe</formula1>
      <formula2>0</formula2>
    </dataValidation>
    <dataValidation allowBlank="true" operator="between" prompt="are actions which have been successfully implemented in your territory and that have led to significant local benefits.They are selected in the online template by using the 'star' icon and are published online in the catalogue of Benchmarks of Excellence." promptTitle="Benchmarks of Excellence" showDropDown="false" showErrorMessage="true" showInputMessage="false" sqref="F9:F11 JB9:JB10 SX9:SX10 ACT9:ACT10 F12"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false" sqref="B19 IX19 ST19 ACP19 B52:B53 IX52:IX53 ST52:ST53 ACP52:ACP53" type="none">
      <formula1>0</formula1>
      <formula2>0</formula2>
    </dataValidation>
    <dataValidation allowBlank="true" operator="between" prompt="The number of direct new jobs created " promptTitle="Jobs created" showDropDown="false" showErrorMessage="true" showInputMessage="true" sqref="B68 B93" type="none">
      <formula1>0</formula1>
      <formula2>0</formula2>
    </dataValidation>
    <dataValidation allowBlank="true" operator="between" prompt="Number of years over which the action generates energy and emission savings. This field can range from 1 to 35 years." promptTitle="Life expectancy of the action" showDropDown="false" showErrorMessage="true" showInputMessage="true" sqref="B64" type="none">
      <formula1>0</formula1>
      <formula2>0</formula2>
    </dataValidation>
    <dataValidation allowBlank="true" operator="between" showDropDown="false" showErrorMessage="true" showInputMessage="true" sqref="C25 IY25 SU25 ACQ25 B31:B32 IX31:IX37 ST31:ST37 ACP31:ACP37 B33:H33 B34:B36 D34:E34 C35 B37 B61 IX61 ST61 ACP61 B76 IX76 ST76 ACP76 B81:B82 IX81:IX82 ST81:ST82 ACP81:ACP82 B85 IX85 ST85 ACP85 B100 IX100 ST100 ACP100 B102:B103 IX102:IX103 ST102:ST103 ACP102:ACP103" type="none">
      <formula1>0</formula1>
      <formula2>0</formula2>
    </dataValidation>
    <dataValidation allowBlank="true" operator="between" showDropDown="false" showErrorMessage="true" showInputMessage="true" sqref="C29 IY29 SU29 ACQ29" type="list">
      <formula1>ActionStatus</formula1>
      <formula2>0</formula2>
    </dataValidation>
    <dataValidation allowBlank="true" operator="between" showDropDown="false" showErrorMessage="true" showInputMessage="true" sqref="D25:D26 IZ25:IZ26 SV25:SV26 ACR25:ACR26" type="list">
      <formula1>Year</formula1>
      <formula2>0</formula2>
    </dataValidation>
    <dataValidation allowBlank="true" operator="between" showDropDown="false" showErrorMessage="true" showInputMessage="true" sqref="C61:D61 C85:D85 C100:D100" type="list">
      <formula1>'drop-down '!$B$43:$B$56</formula1>
      <formula2>0</formula2>
    </dataValidation>
    <dataValidation allowBlank="true" operator="between" showDropDown="false" showErrorMessage="true" showInputMessage="true" sqref="C32:D32" type="list">
      <formula1>'drop-down '!$B$90:$B$98</formula1>
      <formula2>0</formula2>
    </dataValidation>
    <dataValidation allowBlank="true" operator="between" showDropDown="false" showErrorMessage="true" showInputMessage="true" sqref="D42" type="list">
      <formula1>'drop-down '!$B$80:$B$87</formula1>
      <formula2>0</formula2>
    </dataValidation>
    <dataValidation allowBlank="true" operator="between" showDropDown="false" showErrorMessage="true" showInputMessage="true" sqref="C76:D76" type="list">
      <formula1>'drop-down '!$B$68:$B$77</formula1>
      <formula2>0</formula2>
    </dataValidation>
    <dataValidation allowBlank="true" operator="between" showDropDown="false" showErrorMessage="true" showInputMessage="true" sqref="C17" type="list">
      <formula1>'drop-down '!$B$59:$B$65</formula1>
      <formula2>0</formula2>
    </dataValidation>
    <dataValidation allowBlank="true" operator="between" showDropDown="false" showErrorMessage="true" showInputMessage="true" sqref="I52" type="list">
      <formula1>'drop-down '!$B$170:$B$174</formula1>
      <formula2>0</formula2>
    </dataValidation>
    <dataValidation allowBlank="true" operator="between" showDropDown="false" showErrorMessage="true" showInputMessage="true" sqref="H53:I53" type="list">
      <formula1>'drop-down '!$B$237:$B$244</formula1>
      <formula2>0</formula2>
    </dataValidation>
    <dataValidation allowBlank="true" operator="between" showDropDown="false" showErrorMessage="true" showInputMessage="true" sqref="G53" type="list">
      <formula1>'drop-down '!$B$225:$B$233</formula1>
      <formula2>0</formula2>
    </dataValidation>
    <dataValidation allowBlank="true" operator="between" showDropDown="false" showErrorMessage="true" showInputMessage="true" sqref="E53" type="list">
      <formula1>'drop-down '!$B$212:$B$221</formula1>
      <formula2>0</formula2>
    </dataValidation>
    <dataValidation allowBlank="true" operator="between" showDropDown="false" showErrorMessage="true" showInputMessage="true" sqref="D53" type="list">
      <formula1>'drop-down '!$B$193:$B$198</formula1>
      <formula2>0</formula2>
    </dataValidation>
    <dataValidation allowBlank="true" operator="between" showDropDown="false" showErrorMessage="true" showInputMessage="true" sqref="C53" type="list">
      <formula1>'drop-down '!$B$179:$B$190</formula1>
      <formula2>0</formula2>
    </dataValidation>
    <dataValidation allowBlank="true" operator="between" showDropDown="false" showErrorMessage="true" showInputMessage="true" sqref="H52" type="list">
      <formula1>'drop-down '!$B$163:$B$166</formula1>
      <formula2>0</formula2>
    </dataValidation>
    <dataValidation allowBlank="true" operator="between" showDropDown="false" showErrorMessage="true" showInputMessage="true" sqref="G52" type="list">
      <formula1>'drop-down '!$B$154:$B$160</formula1>
      <formula2>0</formula2>
    </dataValidation>
    <dataValidation allowBlank="true" operator="between" showDropDown="false" showErrorMessage="true" showInputMessage="true" sqref="F52" type="list">
      <formula1>'drop-down '!$B$133:$B$137</formula1>
      <formula2>0</formula2>
    </dataValidation>
    <dataValidation allowBlank="true" operator="between" showDropDown="false" showErrorMessage="true" showInputMessage="true" sqref="E52" type="list">
      <formula1>'drop-down '!$B$141:$B$151</formula1>
      <formula2>0</formula2>
    </dataValidation>
    <dataValidation allowBlank="true" operator="between" showDropDown="false" showErrorMessage="true" showInputMessage="true" sqref="D52" type="list">
      <formula1>'drop-down '!$B$127:$B$130</formula1>
      <formula2>0</formula2>
    </dataValidation>
    <dataValidation allowBlank="true" operator="between" showDropDown="false" showErrorMessage="true" showInputMessage="true" sqref="C52" type="list">
      <formula1>'drop-down '!$B$116:$B$124</formula1>
      <formula2>0</formula2>
    </dataValidation>
    <dataValidation allowBlank="true" operator="between" showDropDown="false" showErrorMessage="true" showInputMessage="true" sqref="C78:E78" type="list">
      <formula1>'drop-down '!$B$25:$B$38</formula1>
      <formula2>0</formula2>
    </dataValidation>
    <dataValidation allowBlank="true" operator="between" showDropDown="false" showErrorMessage="true" showInputMessage="true" sqref="C49:D49" type="list">
      <formula1>'drop-down '!$B$101:$B$110</formula1>
      <formula2>0</formula2>
    </dataValidation>
    <dataValidation allowBlank="true" operator="between" showDropDown="false" showErrorMessage="true" showInputMessage="true" sqref="F53" type="list">
      <formula1>'drop-down '!$B$201:$B$209</formula1>
      <formula2>0</formula2>
    </dataValidation>
  </dataValidations>
  <hyperlinks>
    <hyperlink ref="J1" location="Home!A1" display="y HOME"/>
    <hyperlink ref="T1" location="Home!A1" display="y HOME"/>
    <hyperlink ref="C112" r:id="rId1" display="www. "/>
    <hyperlink ref="S117" location="'Mitigation Actions'!Print_Area" display="BACK Û"/>
    <hyperlink ref="T117" location="'Mitigation Report'!Print_Area" display="Ü NEXT"/>
  </hyperlinks>
  <printOptions headings="false" gridLines="false" gridLinesSet="true" horizontalCentered="false" verticalCentered="false"/>
  <pageMargins left="0.315277777777778" right="0.315277777777778" top="0.354166666666667" bottom="0.354166666666667" header="0.511805555555555" footer="0.511805555555555"/>
  <pageSetup paperSize="1"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drawing r:id="rId2"/>
  <mc:AlternateContent xmlns:mc="http://schemas.openxmlformats.org/markup-compatibility/2006">
    <mc:Choice Requires="x14">
      <controls>
        <mc:AlternateContent xmlns:mc="http://schemas.openxmlformats.org/markup-compatibility/2006">
          <mc:Choice Requires="x14">
            <control shapeId="1001" r:id="rId3"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5"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6"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7" name="">
              <controlPr defaultSize="0" locked="1" autoFill="0" autoLine="0" autoPict="0" print="true" altText="Check Box 5">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883B"/>
    <pageSetUpPr fitToPage="true"/>
  </sheetPr>
  <dimension ref="A1:BE752"/>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0" ySplit="5" topLeftCell="A6" activePane="bottomLeft" state="frozen"/>
      <selection pane="topLeft" activeCell="A1" activeCellId="0" sqref="A1"/>
      <selection pane="bottomLeft" activeCell="D57" activeCellId="0" sqref="D57"/>
    </sheetView>
  </sheetViews>
  <sheetFormatPr defaultColWidth="10.9921875" defaultRowHeight="14.25" zeroHeight="true" outlineLevelRow="1" outlineLevelCol="0"/>
  <cols>
    <col collapsed="false" customWidth="true" hidden="false" outlineLevel="0" max="1" min="1" style="600" width="4.13"/>
    <col collapsed="false" customWidth="true" hidden="false" outlineLevel="0" max="2" min="2" style="601" width="36.88"/>
    <col collapsed="false" customWidth="true" hidden="false" outlineLevel="0" max="3" min="3" style="601" width="17.12"/>
    <col collapsed="false" customWidth="true" hidden="false" outlineLevel="0" max="4" min="4" style="601" width="25.13"/>
    <col collapsed="false" customWidth="true" hidden="false" outlineLevel="0" max="5" min="5" style="601" width="13.13"/>
    <col collapsed="false" customWidth="true" hidden="false" outlineLevel="0" max="6" min="6" style="601" width="13.63"/>
    <col collapsed="false" customWidth="true" hidden="false" outlineLevel="0" max="7" min="7" style="601" width="11.62"/>
    <col collapsed="false" customWidth="true" hidden="false" outlineLevel="0" max="8" min="8" style="601" width="13.63"/>
    <col collapsed="false" customWidth="true" hidden="false" outlineLevel="0" max="9" min="9" style="601" width="26.62"/>
    <col collapsed="false" customWidth="true" hidden="false" outlineLevel="0" max="10" min="10" style="601" width="27.62"/>
    <col collapsed="false" customWidth="false" hidden="true" outlineLevel="0" max="11" min="11" style="601" width="11"/>
    <col collapsed="false" customWidth="true" hidden="true" outlineLevel="0" max="12" min="12" style="601" width="18.5"/>
    <col collapsed="false" customWidth="false" hidden="true" outlineLevel="0" max="16" min="13" style="601" width="11"/>
    <col collapsed="false" customWidth="true" hidden="true" outlineLevel="0" max="17" min="17" style="601" width="11.13"/>
    <col collapsed="false" customWidth="true" hidden="true" outlineLevel="0" max="20" min="18" style="601" width="10.5"/>
    <col collapsed="false" customWidth="false" hidden="true" outlineLevel="0" max="256" min="21" style="601" width="11"/>
    <col collapsed="false" customWidth="true" hidden="true" outlineLevel="0" max="257" min="257" style="601" width="4.13"/>
    <col collapsed="false" customWidth="true" hidden="true" outlineLevel="0" max="258" min="258" style="601" width="36.12"/>
    <col collapsed="false" customWidth="true" hidden="true" outlineLevel="0" max="259" min="259" style="601" width="17.12"/>
    <col collapsed="false" customWidth="true" hidden="true" outlineLevel="0" max="260" min="260" style="601" width="25.13"/>
    <col collapsed="false" customWidth="true" hidden="true" outlineLevel="0" max="261" min="261" style="601" width="13.13"/>
    <col collapsed="false" customWidth="true" hidden="true" outlineLevel="0" max="262" min="262" style="601" width="13.63"/>
    <col collapsed="false" customWidth="true" hidden="true" outlineLevel="0" max="263" min="263" style="601" width="10.62"/>
    <col collapsed="false" customWidth="true" hidden="true" outlineLevel="0" max="264" min="264" style="601" width="5.13"/>
    <col collapsed="false" customWidth="true" hidden="true" outlineLevel="0" max="265" min="265" style="601" width="26.62"/>
    <col collapsed="false" customWidth="true" hidden="true" outlineLevel="0" max="266" min="266" style="601" width="27.62"/>
    <col collapsed="false" customWidth="false" hidden="true" outlineLevel="0" max="267" min="267" style="601" width="11"/>
    <col collapsed="false" customWidth="true" hidden="true" outlineLevel="0" max="268" min="268" style="601" width="18.5"/>
    <col collapsed="false" customWidth="false" hidden="true" outlineLevel="0" max="272" min="269" style="601" width="11"/>
    <col collapsed="false" customWidth="true" hidden="true" outlineLevel="0" max="273" min="273" style="601" width="11.13"/>
    <col collapsed="false" customWidth="false" hidden="true" outlineLevel="0" max="512" min="274" style="601" width="11"/>
    <col collapsed="false" customWidth="true" hidden="true" outlineLevel="0" max="513" min="513" style="601" width="4.13"/>
    <col collapsed="false" customWidth="true" hidden="true" outlineLevel="0" max="514" min="514" style="601" width="36.12"/>
    <col collapsed="false" customWidth="true" hidden="true" outlineLevel="0" max="515" min="515" style="601" width="17.12"/>
    <col collapsed="false" customWidth="true" hidden="true" outlineLevel="0" max="516" min="516" style="601" width="25.13"/>
    <col collapsed="false" customWidth="true" hidden="true" outlineLevel="0" max="517" min="517" style="601" width="13.13"/>
    <col collapsed="false" customWidth="true" hidden="true" outlineLevel="0" max="518" min="518" style="601" width="13.63"/>
    <col collapsed="false" customWidth="true" hidden="true" outlineLevel="0" max="519" min="519" style="601" width="10.62"/>
    <col collapsed="false" customWidth="true" hidden="true" outlineLevel="0" max="520" min="520" style="601" width="5.13"/>
    <col collapsed="false" customWidth="true" hidden="true" outlineLevel="0" max="521" min="521" style="601" width="26.62"/>
    <col collapsed="false" customWidth="true" hidden="true" outlineLevel="0" max="522" min="522" style="601" width="27.62"/>
    <col collapsed="false" customWidth="false" hidden="true" outlineLevel="0" max="523" min="523" style="601" width="11"/>
    <col collapsed="false" customWidth="true" hidden="true" outlineLevel="0" max="524" min="524" style="601" width="18.5"/>
    <col collapsed="false" customWidth="false" hidden="true" outlineLevel="0" max="528" min="525" style="601" width="11"/>
    <col collapsed="false" customWidth="true" hidden="true" outlineLevel="0" max="529" min="529" style="601" width="11.13"/>
    <col collapsed="false" customWidth="false" hidden="true" outlineLevel="0" max="768" min="530" style="601" width="11"/>
    <col collapsed="false" customWidth="true" hidden="true" outlineLevel="0" max="769" min="769" style="601" width="4.13"/>
    <col collapsed="false" customWidth="true" hidden="true" outlineLevel="0" max="770" min="770" style="601" width="36.12"/>
    <col collapsed="false" customWidth="true" hidden="true" outlineLevel="0" max="771" min="771" style="601" width="17.12"/>
    <col collapsed="false" customWidth="true" hidden="true" outlineLevel="0" max="772" min="772" style="601" width="25.13"/>
    <col collapsed="false" customWidth="true" hidden="true" outlineLevel="0" max="773" min="773" style="601" width="13.13"/>
    <col collapsed="false" customWidth="true" hidden="true" outlineLevel="0" max="774" min="774" style="601" width="13.63"/>
    <col collapsed="false" customWidth="true" hidden="true" outlineLevel="0" max="775" min="775" style="601" width="10.62"/>
    <col collapsed="false" customWidth="true" hidden="true" outlineLevel="0" max="776" min="776" style="601" width="5.13"/>
    <col collapsed="false" customWidth="true" hidden="true" outlineLevel="0" max="777" min="777" style="601" width="26.62"/>
    <col collapsed="false" customWidth="true" hidden="true" outlineLevel="0" max="778" min="778" style="601" width="27.62"/>
    <col collapsed="false" customWidth="false" hidden="true" outlineLevel="0" max="779" min="779" style="601" width="11"/>
    <col collapsed="false" customWidth="true" hidden="true" outlineLevel="0" max="780" min="780" style="601" width="18.5"/>
    <col collapsed="false" customWidth="false" hidden="true" outlineLevel="0" max="784" min="781" style="601" width="11"/>
    <col collapsed="false" customWidth="true" hidden="true" outlineLevel="0" max="785" min="785" style="601" width="11.13"/>
    <col collapsed="false" customWidth="false" hidden="true" outlineLevel="0" max="1024" min="786" style="601" width="11"/>
  </cols>
  <sheetData>
    <row r="1" s="604" customFormat="true" ht="54.75" hidden="false" customHeight="true" outlineLevel="0" collapsed="false">
      <c r="A1" s="29" t="s">
        <v>508</v>
      </c>
      <c r="B1" s="29"/>
      <c r="C1" s="602"/>
      <c r="D1" s="602"/>
      <c r="E1" s="602"/>
      <c r="F1" s="602"/>
      <c r="G1" s="602"/>
      <c r="H1" s="602"/>
      <c r="I1" s="602"/>
      <c r="J1" s="32" t="s">
        <v>4</v>
      </c>
      <c r="K1" s="602"/>
      <c r="L1" s="603"/>
      <c r="M1" s="603"/>
      <c r="N1" s="603"/>
      <c r="O1" s="603"/>
      <c r="P1" s="603"/>
      <c r="Q1" s="603"/>
      <c r="R1" s="603"/>
      <c r="T1" s="605" t="s">
        <v>4</v>
      </c>
      <c r="U1" s="603"/>
      <c r="V1" s="603"/>
      <c r="X1" s="603"/>
      <c r="Y1" s="603"/>
      <c r="Z1" s="606"/>
      <c r="AB1" s="606"/>
      <c r="AC1" s="606"/>
      <c r="AD1" s="606"/>
      <c r="AE1" s="606"/>
      <c r="AF1" s="606"/>
      <c r="AG1" s="606"/>
      <c r="AH1" s="606"/>
      <c r="AI1" s="603"/>
      <c r="AJ1" s="603"/>
      <c r="AL1" s="607"/>
    </row>
    <row r="2" s="10" customFormat="true" ht="3.6" hidden="false" customHeight="true" outlineLevel="0" collapsed="false">
      <c r="A2" s="608"/>
      <c r="B2" s="609"/>
      <c r="C2" s="609"/>
      <c r="D2" s="609"/>
      <c r="E2" s="610"/>
      <c r="F2" s="610"/>
      <c r="G2" s="610"/>
      <c r="H2" s="610"/>
      <c r="I2" s="610"/>
      <c r="J2" s="610"/>
      <c r="K2" s="610"/>
      <c r="L2" s="610"/>
      <c r="M2" s="610"/>
      <c r="N2" s="610"/>
      <c r="O2" s="610"/>
      <c r="P2" s="610"/>
      <c r="Q2" s="610"/>
      <c r="R2" s="610"/>
      <c r="S2" s="610"/>
      <c r="T2" s="610"/>
      <c r="U2" s="610"/>
      <c r="V2" s="610"/>
    </row>
    <row r="3" s="13" customFormat="true" ht="6.75" hidden="false" customHeight="true" outlineLevel="0" collapsed="false">
      <c r="A3" s="611"/>
      <c r="B3" s="612"/>
      <c r="C3" s="612"/>
      <c r="D3" s="612"/>
      <c r="E3" s="613"/>
      <c r="F3" s="613"/>
      <c r="G3" s="613"/>
      <c r="H3" s="613"/>
      <c r="I3" s="613"/>
      <c r="J3" s="613"/>
      <c r="K3" s="613"/>
      <c r="L3" s="613"/>
      <c r="M3" s="613"/>
      <c r="N3" s="613"/>
      <c r="O3" s="613"/>
      <c r="P3" s="613"/>
      <c r="Q3" s="613"/>
      <c r="R3" s="613"/>
      <c r="S3" s="613"/>
      <c r="T3" s="613"/>
      <c r="U3" s="613"/>
      <c r="V3" s="613"/>
    </row>
    <row r="4" s="16" customFormat="true" ht="5.25" hidden="false" customHeight="true" outlineLevel="0" collapsed="false">
      <c r="A4" s="614"/>
      <c r="B4" s="615"/>
      <c r="C4" s="615"/>
      <c r="D4" s="615"/>
      <c r="E4" s="616"/>
      <c r="F4" s="616"/>
      <c r="G4" s="616"/>
      <c r="H4" s="616"/>
      <c r="I4" s="616"/>
      <c r="J4" s="616"/>
      <c r="K4" s="616"/>
      <c r="L4" s="616"/>
      <c r="M4" s="616"/>
      <c r="N4" s="616"/>
      <c r="O4" s="616"/>
      <c r="P4" s="616"/>
      <c r="Q4" s="616"/>
      <c r="R4" s="616"/>
      <c r="S4" s="616"/>
      <c r="T4" s="616"/>
      <c r="U4" s="616"/>
      <c r="V4" s="616"/>
    </row>
    <row r="5" s="19" customFormat="true" ht="3.75" hidden="false" customHeight="true" outlineLevel="0" collapsed="false">
      <c r="A5" s="617"/>
      <c r="B5" s="618"/>
      <c r="C5" s="619"/>
      <c r="D5" s="619"/>
      <c r="E5" s="619"/>
      <c r="F5" s="619"/>
      <c r="G5" s="619"/>
      <c r="H5" s="619"/>
      <c r="I5" s="619"/>
      <c r="J5" s="619"/>
      <c r="K5" s="619"/>
      <c r="L5" s="619"/>
      <c r="M5" s="619"/>
      <c r="N5" s="619"/>
      <c r="O5" s="619"/>
      <c r="P5" s="619"/>
      <c r="Q5" s="619"/>
      <c r="R5" s="619"/>
      <c r="S5" s="619"/>
      <c r="T5" s="619"/>
    </row>
    <row r="6" s="625" customFormat="true" ht="21" hidden="false" customHeight="true" outlineLevel="0" collapsed="false">
      <c r="A6" s="620" t="s">
        <v>508</v>
      </c>
      <c r="B6" s="621"/>
      <c r="C6" s="622"/>
      <c r="D6" s="622"/>
      <c r="E6" s="622"/>
      <c r="F6" s="622"/>
      <c r="G6" s="622"/>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3"/>
      <c r="AL6" s="624"/>
    </row>
    <row r="7" s="223" customFormat="true" ht="18" hidden="false" customHeight="true" outlineLevel="0" collapsed="false">
      <c r="A7" s="221" t="s">
        <v>509</v>
      </c>
      <c r="B7" s="221"/>
      <c r="C7" s="222"/>
      <c r="D7" s="222"/>
    </row>
    <row r="8" s="223" customFormat="true" ht="18" hidden="false" customHeight="true" outlineLevel="0" collapsed="false">
      <c r="A8" s="221" t="s">
        <v>510</v>
      </c>
      <c r="B8" s="221"/>
      <c r="C8" s="222"/>
      <c r="D8" s="222"/>
    </row>
    <row r="9" s="627" customFormat="true" ht="7.5" hidden="false" customHeight="true" outlineLevel="0" collapsed="false">
      <c r="A9" s="626"/>
    </row>
    <row r="10" s="627" customFormat="true" ht="7.5" hidden="false" customHeight="true" outlineLevel="0" collapsed="false">
      <c r="A10" s="626"/>
      <c r="B10" s="628"/>
    </row>
    <row r="11" s="627" customFormat="true" ht="14.25" hidden="false" customHeight="true" outlineLevel="0" collapsed="false">
      <c r="A11" s="629" t="s">
        <v>5</v>
      </c>
      <c r="B11" s="630" t="s">
        <v>407</v>
      </c>
      <c r="C11" s="631"/>
      <c r="D11" s="632" t="s">
        <v>9</v>
      </c>
    </row>
    <row r="12" s="627" customFormat="true" ht="15.75" hidden="false" customHeight="true" outlineLevel="0" collapsed="false">
      <c r="A12" s="629"/>
      <c r="B12" s="630"/>
      <c r="C12" s="631"/>
      <c r="D12" s="632" t="s">
        <v>22</v>
      </c>
      <c r="E12" s="627" t="s">
        <v>134</v>
      </c>
    </row>
    <row r="13" s="627" customFormat="true" ht="17.25" hidden="false" customHeight="true" outlineLevel="0" collapsed="false">
      <c r="A13" s="629"/>
      <c r="B13" s="630"/>
      <c r="C13" s="631"/>
      <c r="D13" s="632" t="s">
        <v>408</v>
      </c>
      <c r="E13" s="633" t="s">
        <v>511</v>
      </c>
    </row>
    <row r="14" s="627" customFormat="true" ht="14.25" hidden="false" customHeight="true" outlineLevel="0" collapsed="false">
      <c r="A14" s="629"/>
      <c r="B14" s="630"/>
      <c r="C14" s="99"/>
    </row>
    <row r="15" s="636" customFormat="true" ht="7.5" hidden="false" customHeight="true" outlineLevel="0" collapsed="false">
      <c r="A15" s="634"/>
      <c r="B15" s="635"/>
    </row>
    <row r="16" s="636" customFormat="true" ht="14.25" hidden="false" customHeight="false" outlineLevel="0" collapsed="false">
      <c r="A16" s="634" t="s">
        <v>96</v>
      </c>
      <c r="B16" s="635" t="s">
        <v>410</v>
      </c>
      <c r="C16" s="637" t="s">
        <v>512</v>
      </c>
      <c r="D16" s="637"/>
      <c r="E16" s="637"/>
      <c r="F16" s="637"/>
      <c r="G16" s="637"/>
      <c r="H16" s="637"/>
      <c r="I16" s="638"/>
    </row>
    <row r="17" s="636" customFormat="true" ht="7.5" hidden="false" customHeight="true" outlineLevel="0" collapsed="false">
      <c r="A17" s="634"/>
      <c r="B17" s="635"/>
    </row>
    <row r="18" s="636" customFormat="true" ht="17.85" hidden="false" customHeight="true" outlineLevel="0" collapsed="false">
      <c r="A18" s="635" t="s">
        <v>412</v>
      </c>
      <c r="B18" s="635" t="s">
        <v>413</v>
      </c>
      <c r="C18" s="639" t="s">
        <v>200</v>
      </c>
    </row>
    <row r="19" s="636" customFormat="true" ht="7.5" hidden="false" customHeight="true" outlineLevel="0" collapsed="false">
      <c r="A19" s="634"/>
      <c r="B19" s="635"/>
    </row>
    <row r="20" s="627" customFormat="true" ht="14.25" hidden="false" customHeight="false" outlineLevel="0" collapsed="false">
      <c r="A20" s="634" t="s">
        <v>37</v>
      </c>
      <c r="B20" s="635" t="s">
        <v>415</v>
      </c>
      <c r="C20" s="637" t="s">
        <v>513</v>
      </c>
      <c r="D20" s="637"/>
      <c r="E20" s="637"/>
      <c r="F20" s="637"/>
      <c r="G20" s="637"/>
      <c r="H20" s="637"/>
      <c r="I20" s="638"/>
      <c r="J20" s="636"/>
      <c r="K20" s="636"/>
      <c r="L20" s="636"/>
      <c r="M20" s="636"/>
      <c r="N20" s="636"/>
      <c r="O20" s="636"/>
      <c r="P20" s="636"/>
      <c r="Q20" s="636"/>
      <c r="R20" s="636"/>
      <c r="S20" s="636"/>
      <c r="T20" s="636"/>
      <c r="U20" s="636"/>
      <c r="V20" s="636"/>
      <c r="W20" s="636"/>
      <c r="X20" s="636"/>
      <c r="Y20" s="636"/>
      <c r="Z20" s="636"/>
      <c r="AA20" s="636"/>
      <c r="AB20" s="636"/>
      <c r="AC20" s="636"/>
      <c r="AD20" s="636"/>
      <c r="AE20" s="636"/>
      <c r="AF20" s="636"/>
      <c r="AG20" s="636"/>
      <c r="AH20" s="636"/>
      <c r="AI20" s="636"/>
      <c r="AJ20" s="636"/>
      <c r="AK20" s="636"/>
      <c r="AL20" s="636"/>
      <c r="AM20" s="636"/>
      <c r="AN20" s="636"/>
      <c r="AO20" s="636"/>
      <c r="AP20" s="636"/>
      <c r="AQ20" s="636"/>
      <c r="AR20" s="636"/>
      <c r="AS20" s="636"/>
      <c r="AT20" s="636"/>
      <c r="AU20" s="636"/>
      <c r="AV20" s="636"/>
      <c r="AW20" s="636"/>
      <c r="AX20" s="636"/>
      <c r="AY20" s="636"/>
      <c r="AZ20" s="636"/>
      <c r="BA20" s="636"/>
      <c r="BB20" s="636"/>
      <c r="BC20" s="636"/>
      <c r="BD20" s="636"/>
      <c r="BE20" s="636"/>
    </row>
    <row r="21" s="636" customFormat="true" ht="7.5" hidden="false" customHeight="true" outlineLevel="0" collapsed="false">
      <c r="A21" s="634"/>
      <c r="B21" s="634"/>
    </row>
    <row r="22" s="627" customFormat="true" ht="7.5" hidden="false" customHeight="true" outlineLevel="0" collapsed="false">
      <c r="A22" s="634"/>
      <c r="B22" s="634"/>
      <c r="C22" s="636"/>
      <c r="D22" s="636"/>
      <c r="E22" s="636"/>
      <c r="F22" s="636"/>
      <c r="G22" s="636"/>
      <c r="H22" s="636"/>
      <c r="I22" s="636"/>
      <c r="J22" s="636"/>
      <c r="K22" s="636"/>
      <c r="L22" s="636"/>
      <c r="M22" s="636"/>
      <c r="N22" s="636"/>
      <c r="O22" s="636"/>
      <c r="P22" s="636"/>
      <c r="Q22" s="636"/>
      <c r="R22" s="636"/>
      <c r="S22" s="636"/>
      <c r="T22" s="636"/>
      <c r="U22" s="636"/>
      <c r="V22" s="636"/>
      <c r="W22" s="636"/>
      <c r="X22" s="636"/>
      <c r="Y22" s="636"/>
      <c r="Z22" s="636"/>
      <c r="AA22" s="636"/>
      <c r="AB22" s="636"/>
      <c r="AC22" s="636"/>
      <c r="AD22" s="636"/>
      <c r="AE22" s="636"/>
      <c r="AF22" s="636"/>
      <c r="AG22" s="636"/>
      <c r="AH22" s="636"/>
      <c r="AI22" s="636"/>
      <c r="AJ22" s="636"/>
      <c r="AK22" s="636"/>
      <c r="AL22" s="636"/>
      <c r="AM22" s="636"/>
      <c r="AN22" s="636"/>
      <c r="AO22" s="636"/>
      <c r="AP22" s="636"/>
      <c r="AQ22" s="636"/>
      <c r="AR22" s="636"/>
      <c r="AS22" s="636"/>
      <c r="AT22" s="636"/>
      <c r="AU22" s="636"/>
      <c r="AV22" s="636"/>
      <c r="AW22" s="636"/>
      <c r="AX22" s="636"/>
      <c r="AY22" s="636"/>
      <c r="AZ22" s="636"/>
      <c r="BA22" s="636"/>
      <c r="BB22" s="636"/>
      <c r="BC22" s="636"/>
      <c r="BD22" s="636"/>
      <c r="BE22" s="636"/>
    </row>
    <row r="23" s="636" customFormat="true" ht="76.5" hidden="false" customHeight="true" outlineLevel="0" collapsed="false">
      <c r="A23" s="634" t="s">
        <v>51</v>
      </c>
      <c r="B23" s="635" t="s">
        <v>360</v>
      </c>
      <c r="C23" s="720"/>
      <c r="D23" s="720"/>
      <c r="E23" s="720"/>
      <c r="F23" s="720"/>
      <c r="G23" s="720"/>
      <c r="H23" s="720"/>
      <c r="I23" s="641" t="str">
        <f aca="false">CONCATENATE(TEXT(1000-LEN(C23), "#")," characters left")</f>
        <v>1000 characters left</v>
      </c>
    </row>
    <row r="24" s="627" customFormat="true" ht="7.5" hidden="false" customHeight="true" outlineLevel="0" collapsed="false">
      <c r="A24" s="634"/>
      <c r="B24" s="635"/>
      <c r="C24" s="642"/>
      <c r="D24" s="642"/>
      <c r="E24" s="642"/>
      <c r="F24" s="642"/>
      <c r="G24" s="642"/>
      <c r="H24" s="642"/>
      <c r="I24" s="642"/>
      <c r="J24" s="636"/>
      <c r="K24" s="636"/>
      <c r="L24" s="636"/>
      <c r="M24" s="636"/>
      <c r="N24" s="636"/>
      <c r="O24" s="636"/>
      <c r="P24" s="636"/>
      <c r="Q24" s="636"/>
      <c r="R24" s="636"/>
      <c r="S24" s="636"/>
      <c r="T24" s="636"/>
      <c r="U24" s="636"/>
      <c r="V24" s="636"/>
      <c r="W24" s="636"/>
      <c r="X24" s="636"/>
      <c r="Y24" s="636"/>
      <c r="Z24" s="636"/>
      <c r="AA24" s="636"/>
      <c r="AB24" s="636"/>
      <c r="AC24" s="636"/>
      <c r="AD24" s="636"/>
      <c r="AE24" s="636"/>
      <c r="AF24" s="636"/>
      <c r="AG24" s="636"/>
      <c r="AH24" s="636"/>
      <c r="AI24" s="636"/>
      <c r="AJ24" s="636"/>
      <c r="AK24" s="636"/>
      <c r="AL24" s="636"/>
      <c r="AM24" s="636"/>
      <c r="AN24" s="636"/>
      <c r="AO24" s="636"/>
      <c r="AP24" s="636"/>
      <c r="AQ24" s="636"/>
      <c r="AR24" s="636"/>
      <c r="AS24" s="636"/>
      <c r="AT24" s="636"/>
      <c r="AU24" s="636"/>
      <c r="AV24" s="636"/>
      <c r="AW24" s="636"/>
      <c r="AX24" s="636"/>
      <c r="AY24" s="636"/>
      <c r="AZ24" s="636"/>
      <c r="BA24" s="636"/>
      <c r="BB24" s="636"/>
      <c r="BC24" s="636"/>
      <c r="BD24" s="636"/>
      <c r="BE24" s="636"/>
    </row>
    <row r="25" s="636" customFormat="true" ht="7.5" hidden="false" customHeight="true" outlineLevel="0" collapsed="false">
      <c r="A25" s="634"/>
      <c r="B25" s="635"/>
    </row>
    <row r="26" s="627" customFormat="true" ht="15" hidden="false" customHeight="false" outlineLevel="0" collapsed="false">
      <c r="A26" s="634" t="s">
        <v>418</v>
      </c>
      <c r="B26" s="635" t="s">
        <v>419</v>
      </c>
      <c r="C26" s="643" t="s">
        <v>420</v>
      </c>
      <c r="D26" s="644" t="n">
        <v>2016</v>
      </c>
      <c r="E26" s="645"/>
      <c r="F26" s="645"/>
      <c r="G26" s="645"/>
      <c r="H26" s="645"/>
      <c r="I26" s="646"/>
      <c r="J26" s="636"/>
      <c r="K26" s="636"/>
      <c r="L26" s="636"/>
      <c r="M26" s="636"/>
      <c r="N26" s="636"/>
      <c r="O26" s="636"/>
      <c r="P26" s="636"/>
      <c r="Q26" s="636"/>
      <c r="R26" s="636"/>
      <c r="S26" s="636"/>
      <c r="T26" s="636"/>
      <c r="U26" s="636"/>
      <c r="V26" s="636"/>
      <c r="W26" s="636"/>
      <c r="X26" s="636"/>
      <c r="Y26" s="636"/>
      <c r="Z26" s="636"/>
      <c r="AA26" s="636"/>
      <c r="AB26" s="636"/>
      <c r="AC26" s="636"/>
      <c r="AD26" s="636"/>
      <c r="AE26" s="636"/>
      <c r="AF26" s="636"/>
      <c r="AG26" s="636"/>
      <c r="AH26" s="636"/>
      <c r="AI26" s="636"/>
      <c r="AJ26" s="636"/>
      <c r="AK26" s="636"/>
      <c r="AL26" s="636"/>
      <c r="AM26" s="636"/>
      <c r="AN26" s="636"/>
      <c r="AO26" s="636"/>
      <c r="AP26" s="636"/>
      <c r="AQ26" s="636"/>
      <c r="AR26" s="636"/>
      <c r="AS26" s="636"/>
      <c r="AT26" s="636"/>
      <c r="AU26" s="636"/>
      <c r="AV26" s="636"/>
      <c r="AW26" s="636"/>
      <c r="AX26" s="636"/>
      <c r="AY26" s="636"/>
      <c r="AZ26" s="636"/>
      <c r="BA26" s="636"/>
      <c r="BB26" s="636"/>
      <c r="BC26" s="636"/>
      <c r="BD26" s="636"/>
      <c r="BE26" s="636"/>
    </row>
    <row r="27" s="627" customFormat="true" ht="17.25" hidden="false" customHeight="true" outlineLevel="0" collapsed="false">
      <c r="A27" s="634"/>
      <c r="B27" s="635"/>
      <c r="C27" s="643" t="s">
        <v>421</v>
      </c>
      <c r="D27" s="647" t="n">
        <v>2017</v>
      </c>
      <c r="E27" s="648"/>
      <c r="F27" s="648"/>
      <c r="G27" s="648"/>
      <c r="H27" s="648"/>
      <c r="I27" s="648"/>
      <c r="J27" s="636"/>
      <c r="K27" s="636"/>
      <c r="L27" s="636"/>
      <c r="M27" s="636"/>
      <c r="N27" s="636"/>
      <c r="O27" s="636"/>
      <c r="P27" s="636"/>
      <c r="Q27" s="636"/>
      <c r="R27" s="636"/>
      <c r="S27" s="636"/>
      <c r="T27" s="636"/>
      <c r="U27" s="636"/>
      <c r="V27" s="636"/>
      <c r="W27" s="636"/>
      <c r="X27" s="636"/>
      <c r="Y27" s="636"/>
      <c r="Z27" s="636"/>
      <c r="AA27" s="636"/>
      <c r="AB27" s="636"/>
      <c r="AC27" s="636"/>
      <c r="AD27" s="636"/>
      <c r="AE27" s="636"/>
      <c r="AF27" s="636"/>
      <c r="AG27" s="636"/>
      <c r="AH27" s="636"/>
      <c r="AI27" s="636"/>
      <c r="AJ27" s="636"/>
      <c r="AK27" s="636"/>
      <c r="AL27" s="636"/>
      <c r="AM27" s="636"/>
      <c r="AN27" s="636"/>
      <c r="AO27" s="636"/>
      <c r="AP27" s="636"/>
      <c r="AQ27" s="636"/>
      <c r="AR27" s="636"/>
      <c r="AS27" s="636"/>
      <c r="AT27" s="636"/>
      <c r="AU27" s="636"/>
      <c r="AV27" s="636"/>
      <c r="AW27" s="636"/>
      <c r="AX27" s="636"/>
      <c r="AY27" s="636"/>
      <c r="AZ27" s="636"/>
      <c r="BA27" s="636"/>
      <c r="BB27" s="636"/>
      <c r="BC27" s="636"/>
      <c r="BD27" s="636"/>
      <c r="BE27" s="636"/>
    </row>
    <row r="28" s="636" customFormat="true" ht="7.5" hidden="false" customHeight="true" outlineLevel="0" collapsed="false">
      <c r="A28" s="634"/>
      <c r="B28" s="635"/>
      <c r="C28" s="649"/>
      <c r="E28" s="648"/>
      <c r="F28" s="648"/>
      <c r="G28" s="648"/>
      <c r="H28" s="648"/>
      <c r="I28" s="648"/>
      <c r="J28" s="648"/>
      <c r="K28" s="648"/>
      <c r="L28" s="648"/>
      <c r="M28" s="648"/>
      <c r="N28" s="648"/>
      <c r="O28" s="648"/>
      <c r="P28" s="648"/>
      <c r="Q28" s="648"/>
      <c r="R28" s="648"/>
      <c r="S28" s="648"/>
    </row>
    <row r="29" s="627" customFormat="true" ht="7.5" hidden="false" customHeight="true" outlineLevel="0" collapsed="false">
      <c r="A29" s="634"/>
      <c r="B29" s="635"/>
      <c r="C29" s="636"/>
      <c r="D29" s="636"/>
      <c r="E29" s="648"/>
      <c r="F29" s="648"/>
      <c r="G29" s="648"/>
      <c r="H29" s="648"/>
      <c r="I29" s="648"/>
      <c r="J29" s="648"/>
      <c r="K29" s="648"/>
      <c r="L29" s="648"/>
      <c r="M29" s="648"/>
      <c r="N29" s="648"/>
      <c r="O29" s="648"/>
      <c r="P29" s="648"/>
      <c r="Q29" s="648"/>
      <c r="R29" s="648"/>
      <c r="S29" s="648"/>
      <c r="T29" s="636"/>
      <c r="U29" s="636"/>
      <c r="V29" s="636"/>
      <c r="W29" s="636"/>
      <c r="X29" s="636"/>
      <c r="Y29" s="636"/>
      <c r="Z29" s="636"/>
      <c r="AA29" s="636"/>
      <c r="AB29" s="636"/>
      <c r="AC29" s="636"/>
      <c r="AD29" s="636"/>
      <c r="AE29" s="636"/>
      <c r="AF29" s="636"/>
      <c r="AG29" s="636"/>
      <c r="AH29" s="636"/>
      <c r="AI29" s="636"/>
      <c r="AJ29" s="636"/>
      <c r="AK29" s="636"/>
      <c r="AL29" s="636"/>
      <c r="AM29" s="636"/>
      <c r="AN29" s="636"/>
      <c r="AO29" s="636"/>
      <c r="AP29" s="636"/>
      <c r="AQ29" s="636"/>
      <c r="AR29" s="636"/>
      <c r="AS29" s="636"/>
      <c r="AT29" s="636"/>
      <c r="AU29" s="636"/>
      <c r="AV29" s="636"/>
      <c r="AW29" s="636"/>
      <c r="AX29" s="636"/>
      <c r="AY29" s="636"/>
      <c r="AZ29" s="636"/>
      <c r="BA29" s="636"/>
      <c r="BB29" s="636"/>
      <c r="BC29" s="636"/>
      <c r="BD29" s="636"/>
      <c r="BE29" s="636"/>
    </row>
    <row r="30" s="636" customFormat="true" ht="14.25" hidden="false" customHeight="true" outlineLevel="0" collapsed="false">
      <c r="A30" s="634" t="s">
        <v>422</v>
      </c>
      <c r="B30" s="635" t="s">
        <v>423</v>
      </c>
      <c r="C30" s="647" t="s">
        <v>514</v>
      </c>
      <c r="D30" s="647"/>
      <c r="E30" s="648"/>
      <c r="F30" s="648"/>
      <c r="G30" s="648"/>
      <c r="H30" s="648"/>
      <c r="I30" s="648"/>
      <c r="J30" s="648"/>
      <c r="K30" s="648"/>
      <c r="L30" s="648"/>
      <c r="M30" s="648"/>
      <c r="N30" s="648"/>
      <c r="O30" s="648"/>
      <c r="P30" s="648"/>
      <c r="Q30" s="648"/>
      <c r="R30" s="648"/>
      <c r="S30" s="648"/>
    </row>
    <row r="31" s="627" customFormat="true" ht="7.5" hidden="false" customHeight="true" outlineLevel="0" collapsed="false">
      <c r="A31" s="634"/>
      <c r="B31" s="635"/>
      <c r="C31" s="648"/>
      <c r="D31" s="648"/>
      <c r="E31" s="648"/>
      <c r="F31" s="648"/>
      <c r="G31" s="648"/>
      <c r="H31" s="648"/>
      <c r="I31" s="648"/>
      <c r="J31" s="648"/>
      <c r="K31" s="648"/>
      <c r="L31" s="648"/>
      <c r="M31" s="648"/>
      <c r="N31" s="648"/>
      <c r="O31" s="648"/>
      <c r="P31" s="648"/>
      <c r="Q31" s="648"/>
      <c r="R31" s="648"/>
      <c r="S31" s="648"/>
      <c r="T31" s="636"/>
      <c r="U31" s="636"/>
      <c r="V31" s="636"/>
      <c r="W31" s="636"/>
      <c r="X31" s="636"/>
      <c r="Y31" s="636"/>
      <c r="Z31" s="636"/>
      <c r="AA31" s="636"/>
      <c r="AB31" s="636"/>
      <c r="AC31" s="636"/>
      <c r="AD31" s="636"/>
      <c r="AE31" s="636"/>
      <c r="AF31" s="636"/>
      <c r="AG31" s="636"/>
      <c r="AH31" s="636"/>
      <c r="AI31" s="636"/>
      <c r="AJ31" s="636"/>
      <c r="AK31" s="636"/>
      <c r="AL31" s="636"/>
      <c r="AM31" s="636"/>
      <c r="AN31" s="636"/>
      <c r="AO31" s="636"/>
      <c r="AP31" s="636"/>
      <c r="AQ31" s="636"/>
      <c r="AR31" s="636"/>
      <c r="AS31" s="636"/>
      <c r="AT31" s="636"/>
      <c r="AU31" s="636"/>
      <c r="AV31" s="636"/>
      <c r="AW31" s="636"/>
      <c r="AX31" s="636"/>
      <c r="AY31" s="636"/>
      <c r="AZ31" s="636"/>
      <c r="BA31" s="636"/>
      <c r="BB31" s="636"/>
      <c r="BC31" s="636"/>
      <c r="BD31" s="636"/>
      <c r="BE31" s="636"/>
    </row>
    <row r="32" s="636" customFormat="true" ht="7.35" hidden="false" customHeight="true" outlineLevel="0" collapsed="false">
      <c r="A32" s="634"/>
      <c r="B32" s="635"/>
      <c r="C32" s="650"/>
      <c r="D32" s="650"/>
      <c r="E32" s="648"/>
      <c r="G32" s="650"/>
    </row>
    <row r="33" s="627" customFormat="true" ht="20.25" hidden="false" customHeight="true" outlineLevel="0" collapsed="false">
      <c r="A33" s="634" t="s">
        <v>425</v>
      </c>
      <c r="B33" s="635" t="s">
        <v>426</v>
      </c>
      <c r="C33" s="721" t="s">
        <v>433</v>
      </c>
      <c r="D33" s="721"/>
      <c r="E33" s="651" t="s">
        <v>515</v>
      </c>
      <c r="F33" s="650"/>
      <c r="G33" s="650"/>
      <c r="H33" s="650"/>
      <c r="I33" s="650"/>
      <c r="J33" s="650"/>
      <c r="K33" s="650"/>
      <c r="L33" s="650"/>
      <c r="M33" s="650"/>
      <c r="N33" s="650"/>
      <c r="O33" s="650"/>
      <c r="P33" s="636"/>
      <c r="Q33" s="636"/>
      <c r="R33" s="636"/>
      <c r="S33" s="636"/>
      <c r="T33" s="636"/>
      <c r="U33" s="636"/>
      <c r="V33" s="636"/>
      <c r="W33" s="636"/>
      <c r="X33" s="636"/>
      <c r="Y33" s="636"/>
      <c r="Z33" s="636"/>
      <c r="AA33" s="636"/>
      <c r="AB33" s="636"/>
      <c r="AC33" s="636"/>
      <c r="AD33" s="636"/>
      <c r="AE33" s="636"/>
      <c r="AF33" s="636"/>
      <c r="AG33" s="636"/>
      <c r="AH33" s="636"/>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row>
    <row r="34" s="627" customFormat="true" ht="6.6" hidden="false" customHeight="true" outlineLevel="0" collapsed="false">
      <c r="A34" s="634"/>
      <c r="B34" s="635"/>
      <c r="C34" s="635"/>
      <c r="D34" s="635"/>
      <c r="E34" s="635"/>
      <c r="F34" s="635"/>
      <c r="G34" s="635"/>
      <c r="H34" s="650"/>
      <c r="I34" s="650"/>
      <c r="J34" s="650"/>
      <c r="K34" s="650"/>
      <c r="L34" s="650"/>
      <c r="M34" s="650"/>
      <c r="N34" s="650"/>
      <c r="O34" s="650"/>
      <c r="P34" s="636"/>
      <c r="Q34" s="636"/>
      <c r="R34" s="636"/>
      <c r="S34" s="636"/>
      <c r="T34" s="636"/>
      <c r="U34" s="636"/>
      <c r="V34" s="636"/>
      <c r="W34" s="636"/>
      <c r="X34" s="636"/>
      <c r="Y34" s="636"/>
      <c r="Z34" s="636"/>
      <c r="AA34" s="636"/>
      <c r="AB34" s="636"/>
      <c r="AC34" s="636"/>
      <c r="AD34" s="636"/>
      <c r="AE34" s="636"/>
      <c r="AF34" s="636"/>
      <c r="AG34" s="636"/>
      <c r="AH34" s="636"/>
      <c r="AI34" s="636"/>
      <c r="AJ34" s="636"/>
      <c r="AK34" s="636"/>
      <c r="AL34" s="636"/>
      <c r="AM34" s="636"/>
      <c r="AN34" s="636"/>
      <c r="AO34" s="636"/>
      <c r="AP34" s="636"/>
      <c r="AQ34" s="636"/>
      <c r="AR34" s="636"/>
      <c r="AS34" s="636"/>
      <c r="AT34" s="636"/>
      <c r="AU34" s="636"/>
      <c r="AV34" s="636"/>
      <c r="AW34" s="636"/>
      <c r="AX34" s="636"/>
      <c r="AY34" s="636"/>
      <c r="AZ34" s="636"/>
      <c r="BA34" s="636"/>
      <c r="BB34" s="636"/>
      <c r="BC34" s="636"/>
      <c r="BD34" s="636"/>
      <c r="BE34" s="636"/>
    </row>
    <row r="35" s="627" customFormat="true" ht="20.25" hidden="false" customHeight="true" outlineLevel="0" collapsed="false">
      <c r="A35" s="634"/>
      <c r="B35" s="635"/>
      <c r="C35" s="177" t="s">
        <v>216</v>
      </c>
      <c r="D35" s="635"/>
      <c r="E35" s="635"/>
      <c r="F35" s="650"/>
      <c r="G35" s="650"/>
      <c r="H35" s="650"/>
      <c r="I35" s="650"/>
      <c r="J35" s="650"/>
      <c r="K35" s="650"/>
      <c r="L35" s="650"/>
      <c r="M35" s="650"/>
      <c r="N35" s="650"/>
      <c r="O35" s="650"/>
      <c r="P35" s="636"/>
      <c r="Q35" s="636"/>
      <c r="R35" s="636"/>
      <c r="S35" s="636"/>
      <c r="T35" s="636"/>
      <c r="U35" s="636"/>
      <c r="V35" s="636"/>
      <c r="W35" s="636"/>
      <c r="X35" s="636"/>
      <c r="Y35" s="636"/>
      <c r="Z35" s="636"/>
      <c r="AA35" s="636"/>
      <c r="AB35" s="636"/>
      <c r="AC35" s="636"/>
      <c r="AD35" s="636"/>
      <c r="AE35" s="636"/>
      <c r="AF35" s="636"/>
      <c r="AG35" s="636"/>
      <c r="AH35" s="636"/>
      <c r="AI35" s="636"/>
      <c r="AJ35" s="636"/>
      <c r="AK35" s="636"/>
      <c r="AL35" s="636"/>
      <c r="AM35" s="636"/>
      <c r="AN35" s="636"/>
      <c r="AO35" s="636"/>
      <c r="AP35" s="636"/>
      <c r="AQ35" s="636"/>
      <c r="AR35" s="636"/>
      <c r="AS35" s="636"/>
      <c r="AT35" s="636"/>
      <c r="AU35" s="636"/>
      <c r="AV35" s="636"/>
      <c r="AW35" s="636"/>
      <c r="AX35" s="636"/>
      <c r="AY35" s="636"/>
      <c r="AZ35" s="636"/>
      <c r="BA35" s="636"/>
      <c r="BB35" s="636"/>
      <c r="BC35" s="636"/>
      <c r="BD35" s="636"/>
      <c r="BE35" s="636"/>
    </row>
    <row r="36" s="627" customFormat="true" ht="20.25" hidden="false" customHeight="true" outlineLevel="0" collapsed="false">
      <c r="A36" s="634"/>
      <c r="B36" s="635"/>
      <c r="C36" s="652"/>
      <c r="D36" s="652"/>
      <c r="E36" s="652"/>
      <c r="F36" s="652"/>
      <c r="G36" s="652"/>
      <c r="H36" s="650"/>
      <c r="I36" s="650"/>
      <c r="J36" s="650"/>
      <c r="K36" s="650"/>
      <c r="L36" s="650"/>
      <c r="M36" s="650"/>
      <c r="N36" s="650"/>
      <c r="O36" s="650"/>
      <c r="P36" s="636"/>
      <c r="Q36" s="636"/>
      <c r="R36" s="636"/>
      <c r="S36" s="636"/>
      <c r="T36" s="636"/>
      <c r="U36" s="636"/>
      <c r="V36" s="636"/>
      <c r="W36" s="636"/>
      <c r="X36" s="636"/>
      <c r="Y36" s="636"/>
      <c r="Z36" s="636"/>
      <c r="AA36" s="636"/>
      <c r="AB36" s="636"/>
      <c r="AC36" s="636"/>
      <c r="AD36" s="636"/>
      <c r="AE36" s="636"/>
      <c r="AF36" s="636"/>
      <c r="AG36" s="636"/>
      <c r="AH36" s="636"/>
      <c r="AI36" s="636"/>
      <c r="AJ36" s="636"/>
      <c r="AK36" s="636"/>
      <c r="AL36" s="636"/>
      <c r="AM36" s="636"/>
      <c r="AN36" s="636"/>
      <c r="AO36" s="636"/>
      <c r="AP36" s="636"/>
      <c r="AQ36" s="636"/>
      <c r="AR36" s="636"/>
      <c r="AS36" s="636"/>
      <c r="AT36" s="636"/>
      <c r="AU36" s="636"/>
      <c r="AV36" s="636"/>
      <c r="AW36" s="636"/>
      <c r="AX36" s="636"/>
      <c r="AY36" s="636"/>
      <c r="AZ36" s="636"/>
      <c r="BA36" s="636"/>
      <c r="BB36" s="636"/>
      <c r="BC36" s="636"/>
      <c r="BD36" s="636"/>
      <c r="BE36" s="636"/>
    </row>
    <row r="37" s="627" customFormat="true" ht="20.25" hidden="false" customHeight="true" outlineLevel="0" collapsed="false">
      <c r="A37" s="634"/>
      <c r="B37" s="635"/>
      <c r="C37" s="652"/>
      <c r="D37" s="652"/>
      <c r="E37" s="652"/>
      <c r="F37" s="652"/>
      <c r="G37" s="652"/>
      <c r="H37" s="650"/>
      <c r="I37" s="650"/>
      <c r="J37" s="650"/>
      <c r="K37" s="650"/>
      <c r="L37" s="650"/>
      <c r="M37" s="650"/>
      <c r="N37" s="650"/>
      <c r="O37" s="650"/>
      <c r="P37" s="636"/>
      <c r="Q37" s="636"/>
      <c r="R37" s="636"/>
      <c r="S37" s="636"/>
      <c r="T37" s="636"/>
      <c r="U37" s="636"/>
      <c r="V37" s="636"/>
      <c r="W37" s="636"/>
      <c r="X37" s="636"/>
      <c r="Y37" s="636"/>
      <c r="Z37" s="636"/>
      <c r="AA37" s="636"/>
      <c r="AB37" s="636"/>
      <c r="AC37" s="636"/>
      <c r="AD37" s="636"/>
      <c r="AE37" s="636"/>
      <c r="AF37" s="636"/>
      <c r="AG37" s="636"/>
      <c r="AH37" s="636"/>
      <c r="AI37" s="636"/>
      <c r="AJ37" s="636"/>
      <c r="AK37" s="636"/>
      <c r="AL37" s="636"/>
      <c r="AM37" s="636"/>
      <c r="AN37" s="636"/>
      <c r="AO37" s="636"/>
      <c r="AP37" s="636"/>
      <c r="AQ37" s="636"/>
      <c r="AR37" s="636"/>
      <c r="AS37" s="636"/>
      <c r="AT37" s="636"/>
      <c r="AU37" s="636"/>
      <c r="AV37" s="636"/>
      <c r="AW37" s="636"/>
      <c r="AX37" s="636"/>
      <c r="AY37" s="636"/>
      <c r="AZ37" s="636"/>
      <c r="BA37" s="636"/>
      <c r="BB37" s="636"/>
      <c r="BC37" s="636"/>
      <c r="BD37" s="636"/>
      <c r="BE37" s="636"/>
    </row>
    <row r="38" s="636" customFormat="true" ht="7.35" hidden="false" customHeight="true" outlineLevel="0" collapsed="false">
      <c r="A38" s="634"/>
      <c r="B38" s="634"/>
      <c r="C38" s="652"/>
      <c r="D38" s="652"/>
      <c r="E38" s="652"/>
      <c r="F38" s="652"/>
      <c r="G38" s="652"/>
    </row>
    <row r="39" s="636" customFormat="true" ht="7.35" hidden="false" customHeight="true" outlineLevel="0" collapsed="false">
      <c r="A39" s="634"/>
      <c r="B39" s="634"/>
      <c r="C39" s="650"/>
      <c r="D39" s="650"/>
      <c r="E39" s="650"/>
      <c r="F39" s="650"/>
      <c r="G39" s="650"/>
    </row>
    <row r="40" s="636" customFormat="true" ht="7.35" hidden="false" customHeight="true" outlineLevel="0" collapsed="false">
      <c r="A40" s="634"/>
      <c r="B40" s="634"/>
      <c r="C40" s="650"/>
      <c r="D40" s="650"/>
      <c r="E40" s="650"/>
      <c r="F40" s="650"/>
      <c r="G40" s="650"/>
    </row>
    <row r="41" s="636" customFormat="true" ht="15" hidden="false" customHeight="false" outlineLevel="0" collapsed="false">
      <c r="A41" s="634" t="s">
        <v>429</v>
      </c>
      <c r="B41" s="634" t="s">
        <v>430</v>
      </c>
      <c r="C41" s="722"/>
      <c r="D41" s="722"/>
      <c r="E41" s="654" t="s">
        <v>431</v>
      </c>
      <c r="F41" s="650"/>
      <c r="G41" s="650"/>
    </row>
    <row r="42" s="636" customFormat="true" ht="15" hidden="false" customHeight="false" outlineLevel="0" collapsed="false">
      <c r="A42" s="655"/>
      <c r="B42" s="656"/>
      <c r="C42" s="657" t="s">
        <v>432</v>
      </c>
      <c r="D42" s="658" t="s">
        <v>433</v>
      </c>
      <c r="E42" s="654"/>
      <c r="F42" s="650"/>
      <c r="G42" s="650"/>
    </row>
    <row r="43" s="636" customFormat="true" ht="15" hidden="false" customHeight="false" outlineLevel="0" collapsed="false">
      <c r="A43" s="655"/>
      <c r="B43" s="656"/>
      <c r="C43" s="657" t="s">
        <v>434</v>
      </c>
      <c r="D43" s="659"/>
      <c r="E43" s="654" t="s">
        <v>431</v>
      </c>
      <c r="F43" s="650"/>
      <c r="G43" s="650"/>
    </row>
    <row r="44" s="636" customFormat="true" ht="15" hidden="false" customHeight="false" outlineLevel="0" collapsed="false">
      <c r="A44" s="655"/>
      <c r="B44" s="656"/>
      <c r="C44" s="657" t="s">
        <v>435</v>
      </c>
      <c r="D44" s="659"/>
      <c r="E44" s="654" t="s">
        <v>431</v>
      </c>
      <c r="F44" s="650"/>
      <c r="G44" s="650"/>
    </row>
    <row r="45" s="636" customFormat="true" ht="15" hidden="false" customHeight="false" outlineLevel="0" collapsed="false">
      <c r="A45" s="655"/>
      <c r="B45" s="660"/>
      <c r="C45" s="649"/>
      <c r="F45" s="661"/>
      <c r="G45" s="662"/>
      <c r="H45" s="662"/>
    </row>
    <row r="46" s="625" customFormat="true" ht="21" hidden="false" customHeight="true" outlineLevel="0" collapsed="false">
      <c r="A46" s="611"/>
      <c r="B46" s="622" t="s">
        <v>436</v>
      </c>
      <c r="C46" s="622"/>
      <c r="D46" s="622"/>
      <c r="E46" s="622"/>
      <c r="F46" s="622"/>
      <c r="G46" s="622"/>
      <c r="H46" s="622"/>
      <c r="I46" s="622"/>
      <c r="J46" s="622"/>
      <c r="K46" s="622"/>
      <c r="L46" s="622"/>
      <c r="M46" s="622"/>
      <c r="N46" s="622"/>
      <c r="O46" s="622"/>
      <c r="P46" s="622"/>
      <c r="Q46" s="622"/>
      <c r="R46" s="622"/>
      <c r="S46" s="622"/>
      <c r="T46" s="622"/>
      <c r="U46" s="622"/>
      <c r="V46" s="622"/>
      <c r="W46" s="622"/>
      <c r="X46" s="622"/>
      <c r="Y46" s="622"/>
      <c r="Z46" s="622"/>
      <c r="AA46" s="622"/>
      <c r="AB46" s="622"/>
      <c r="AC46" s="622"/>
      <c r="AD46" s="622"/>
      <c r="AE46" s="622"/>
      <c r="AF46" s="622"/>
      <c r="AG46" s="622"/>
      <c r="AH46" s="622"/>
      <c r="AI46" s="622"/>
      <c r="AJ46" s="622"/>
      <c r="AK46" s="623"/>
      <c r="AL46" s="624"/>
    </row>
    <row r="47" s="231" customFormat="true" ht="16.5" hidden="false" customHeight="true" outlineLevel="0" collapsed="false">
      <c r="A47" s="47"/>
      <c r="B47" s="101" t="s">
        <v>437</v>
      </c>
      <c r="C47" s="47"/>
      <c r="D47" s="47"/>
      <c r="E47" s="47"/>
      <c r="F47" s="47"/>
      <c r="G47" s="663"/>
      <c r="H47" s="664"/>
      <c r="I47" s="664"/>
      <c r="J47" s="664"/>
    </row>
    <row r="48" s="627" customFormat="true" ht="7.5" hidden="false" customHeight="true" outlineLevel="1" collapsed="false">
      <c r="A48" s="626"/>
      <c r="B48" s="665"/>
      <c r="C48" s="665"/>
      <c r="D48" s="665"/>
      <c r="E48" s="665"/>
      <c r="F48" s="665"/>
      <c r="G48" s="665"/>
    </row>
    <row r="49" s="627" customFormat="true" ht="15" hidden="false" customHeight="false" outlineLevel="1" collapsed="false">
      <c r="A49" s="629" t="s">
        <v>438</v>
      </c>
      <c r="B49" s="629" t="s">
        <v>113</v>
      </c>
      <c r="C49" s="666" t="s">
        <v>136</v>
      </c>
      <c r="D49" s="666"/>
      <c r="E49" s="665"/>
      <c r="F49" s="665"/>
      <c r="G49" s="665"/>
    </row>
    <row r="50" s="627" customFormat="true" ht="14.25" hidden="false" customHeight="true" outlineLevel="1" collapsed="false">
      <c r="A50" s="629"/>
      <c r="B50" s="629"/>
      <c r="C50" s="667" t="s">
        <v>439</v>
      </c>
      <c r="D50" s="667" t="s">
        <v>440</v>
      </c>
      <c r="E50" s="668" t="s">
        <v>327</v>
      </c>
      <c r="F50" s="668" t="s">
        <v>441</v>
      </c>
      <c r="G50" s="669" t="s">
        <v>442</v>
      </c>
      <c r="H50" s="669" t="s">
        <v>443</v>
      </c>
      <c r="I50" s="670" t="s">
        <v>140</v>
      </c>
      <c r="J50" s="671" t="s">
        <v>516</v>
      </c>
    </row>
    <row r="51" s="627" customFormat="true" ht="14.25" hidden="false" customHeight="true" outlineLevel="1" collapsed="false">
      <c r="A51" s="629"/>
      <c r="B51" s="629"/>
      <c r="C51" s="667"/>
      <c r="D51" s="667"/>
      <c r="E51" s="667"/>
      <c r="F51" s="667"/>
      <c r="G51" s="669"/>
      <c r="H51" s="669"/>
      <c r="I51" s="670"/>
      <c r="J51" s="671"/>
    </row>
    <row r="52" s="627" customFormat="true" ht="14.25" hidden="false" customHeight="true" outlineLevel="1" collapsed="false">
      <c r="A52" s="629"/>
      <c r="B52" s="672" t="s">
        <v>445</v>
      </c>
      <c r="C52" s="639" t="s">
        <v>60</v>
      </c>
      <c r="D52" s="639" t="s">
        <v>517</v>
      </c>
      <c r="E52" s="639" t="s">
        <v>60</v>
      </c>
      <c r="F52" s="639" t="s">
        <v>60</v>
      </c>
      <c r="G52" s="639" t="s">
        <v>60</v>
      </c>
      <c r="H52" s="639" t="s">
        <v>60</v>
      </c>
      <c r="I52" s="639" t="s">
        <v>60</v>
      </c>
    </row>
    <row r="53" s="627" customFormat="true" ht="14.25" hidden="false" customHeight="false" outlineLevel="1" collapsed="false">
      <c r="A53" s="629"/>
      <c r="B53" s="672" t="s">
        <v>446</v>
      </c>
      <c r="C53" s="639" t="s">
        <v>60</v>
      </c>
      <c r="D53" s="639" t="s">
        <v>518</v>
      </c>
      <c r="E53" s="639" t="s">
        <v>60</v>
      </c>
      <c r="F53" s="639" t="s">
        <v>60</v>
      </c>
      <c r="G53" s="639" t="s">
        <v>60</v>
      </c>
      <c r="H53" s="639" t="s">
        <v>60</v>
      </c>
      <c r="I53" s="639" t="s">
        <v>60</v>
      </c>
    </row>
    <row r="54" s="627" customFormat="true" ht="4.35" hidden="false" customHeight="true" outlineLevel="1" collapsed="false">
      <c r="A54" s="629"/>
      <c r="B54" s="673"/>
      <c r="C54" s="665"/>
      <c r="D54" s="665"/>
      <c r="E54" s="665"/>
      <c r="F54" s="665"/>
      <c r="G54" s="665"/>
    </row>
    <row r="55" s="627" customFormat="true" ht="7.5" hidden="false" customHeight="true" outlineLevel="1" collapsed="false">
      <c r="A55" s="629"/>
      <c r="B55" s="673"/>
      <c r="C55" s="665"/>
      <c r="D55" s="665"/>
      <c r="E55" s="665"/>
      <c r="F55" s="665"/>
      <c r="G55" s="665"/>
    </row>
    <row r="56" s="627" customFormat="true" ht="19.5" hidden="false" customHeight="true" outlineLevel="1" collapsed="false">
      <c r="A56" s="629" t="s">
        <v>447</v>
      </c>
      <c r="B56" s="629" t="s">
        <v>448</v>
      </c>
    </row>
    <row r="57" s="627" customFormat="true" ht="24" hidden="false" customHeight="true" outlineLevel="1" collapsed="false">
      <c r="A57" s="629"/>
      <c r="B57" s="629"/>
      <c r="C57" s="674" t="s">
        <v>449</v>
      </c>
      <c r="D57" s="659"/>
      <c r="E57" s="676" t="s">
        <v>391</v>
      </c>
    </row>
    <row r="58" s="627" customFormat="true" ht="24" hidden="false" customHeight="false" outlineLevel="1" collapsed="false">
      <c r="A58" s="629"/>
      <c r="B58" s="629"/>
      <c r="C58" s="674" t="s">
        <v>450</v>
      </c>
      <c r="D58" s="659"/>
      <c r="E58" s="676" t="s">
        <v>391</v>
      </c>
    </row>
    <row r="59" s="627" customFormat="true" ht="17.85" hidden="false" customHeight="true" outlineLevel="1" collapsed="false">
      <c r="A59" s="629"/>
      <c r="B59" s="629"/>
      <c r="C59" s="674" t="s">
        <v>451</v>
      </c>
      <c r="D59" s="659"/>
      <c r="E59" s="676" t="s">
        <v>452</v>
      </c>
    </row>
    <row r="60" s="627" customFormat="true" ht="17.85" hidden="false" customHeight="true" outlineLevel="1" collapsed="false">
      <c r="A60" s="629"/>
      <c r="B60" s="629"/>
      <c r="C60" s="674"/>
      <c r="D60" s="674"/>
      <c r="E60" s="674"/>
    </row>
    <row r="61" s="627" customFormat="true" ht="17.85" hidden="false" customHeight="true" outlineLevel="1" collapsed="false">
      <c r="A61" s="629" t="s">
        <v>453</v>
      </c>
      <c r="B61" s="629" t="s">
        <v>454</v>
      </c>
      <c r="C61" s="677" t="s">
        <v>433</v>
      </c>
      <c r="D61" s="677"/>
      <c r="E61" s="723" t="s">
        <v>515</v>
      </c>
    </row>
    <row r="62" s="627" customFormat="true" ht="17.85" hidden="false" customHeight="true" outlineLevel="1" collapsed="false">
      <c r="A62" s="629"/>
      <c r="B62" s="629"/>
    </row>
    <row r="63" s="627" customFormat="true" ht="17.85" hidden="false" customHeight="true" outlineLevel="1" collapsed="false">
      <c r="A63" s="629" t="s">
        <v>455</v>
      </c>
      <c r="B63" s="678" t="s">
        <v>456</v>
      </c>
      <c r="C63" s="659"/>
      <c r="D63" s="679" t="s">
        <v>431</v>
      </c>
      <c r="E63" s="680"/>
      <c r="F63" s="681"/>
      <c r="G63" s="681"/>
    </row>
    <row r="64" s="627" customFormat="true" ht="6" hidden="false" customHeight="true" outlineLevel="1" collapsed="false">
      <c r="A64" s="629"/>
      <c r="B64" s="678"/>
      <c r="C64" s="679"/>
      <c r="D64" s="679"/>
      <c r="E64" s="680"/>
      <c r="F64" s="681"/>
      <c r="G64" s="681"/>
    </row>
    <row r="65" s="627" customFormat="true" ht="17.25" hidden="false" customHeight="true" outlineLevel="1" collapsed="false">
      <c r="A65" s="629" t="s">
        <v>457</v>
      </c>
      <c r="B65" s="682" t="s">
        <v>458</v>
      </c>
      <c r="C65" s="659"/>
      <c r="D65" s="679" t="s">
        <v>459</v>
      </c>
      <c r="E65" s="679"/>
      <c r="F65" s="679"/>
      <c r="G65" s="679"/>
    </row>
    <row r="66" s="627" customFormat="true" ht="4.5" hidden="false" customHeight="true" outlineLevel="1" collapsed="false">
      <c r="A66" s="629"/>
      <c r="B66" s="682"/>
      <c r="C66" s="683"/>
      <c r="D66" s="679"/>
      <c r="E66" s="679"/>
      <c r="F66" s="679"/>
      <c r="G66" s="679"/>
    </row>
    <row r="67" s="627" customFormat="true" ht="17.85" hidden="false" customHeight="true" outlineLevel="1" collapsed="false">
      <c r="A67" s="629" t="s">
        <v>460</v>
      </c>
      <c r="B67" s="684" t="s">
        <v>461</v>
      </c>
      <c r="C67" s="659"/>
      <c r="D67" s="679" t="s">
        <v>16</v>
      </c>
      <c r="E67" s="685"/>
      <c r="F67" s="685"/>
      <c r="G67" s="685"/>
    </row>
    <row r="68" s="627" customFormat="true" ht="3.75" hidden="false" customHeight="true" outlineLevel="1" collapsed="false">
      <c r="A68" s="629"/>
      <c r="B68" s="686"/>
      <c r="C68" s="687"/>
      <c r="D68" s="688"/>
      <c r="E68" s="689"/>
      <c r="F68" s="689"/>
    </row>
    <row r="69" s="627" customFormat="true" ht="17.25" hidden="false" customHeight="true" outlineLevel="1" collapsed="false">
      <c r="A69" s="629" t="s">
        <v>462</v>
      </c>
      <c r="B69" s="682" t="s">
        <v>463</v>
      </c>
      <c r="C69" s="659"/>
      <c r="D69" s="690" t="s">
        <v>464</v>
      </c>
      <c r="E69" s="689"/>
      <c r="F69" s="689"/>
    </row>
    <row r="70" s="627" customFormat="true" ht="5.85" hidden="false" customHeight="true" outlineLevel="1" collapsed="false">
      <c r="A70" s="629"/>
      <c r="B70" s="691"/>
      <c r="C70" s="687"/>
      <c r="D70" s="688"/>
      <c r="E70" s="689"/>
      <c r="F70" s="689"/>
    </row>
    <row r="71" s="627" customFormat="true" ht="18.75" hidden="false" customHeight="true" outlineLevel="1" collapsed="false">
      <c r="A71" s="629" t="s">
        <v>465</v>
      </c>
      <c r="B71" s="682" t="s">
        <v>466</v>
      </c>
      <c r="C71" s="692" t="s">
        <v>467</v>
      </c>
      <c r="D71" s="692"/>
      <c r="E71" s="692" t="s">
        <v>468</v>
      </c>
      <c r="F71" s="692" t="s">
        <v>469</v>
      </c>
    </row>
    <row r="72" s="627" customFormat="true" ht="7.5" hidden="false" customHeight="true" outlineLevel="1" collapsed="false">
      <c r="A72" s="626"/>
      <c r="B72" s="693"/>
    </row>
    <row r="73" s="627" customFormat="true" ht="7.5" hidden="false" customHeight="true" outlineLevel="1" collapsed="false">
      <c r="A73" s="626"/>
      <c r="B73" s="693"/>
      <c r="C73" s="693"/>
      <c r="D73" s="693"/>
      <c r="E73" s="693"/>
      <c r="F73" s="693"/>
      <c r="G73" s="693"/>
    </row>
    <row r="74" s="625" customFormat="true" ht="21" hidden="false" customHeight="true" outlineLevel="0" collapsed="false">
      <c r="A74" s="611"/>
      <c r="B74" s="622" t="s">
        <v>470</v>
      </c>
      <c r="C74" s="622"/>
      <c r="D74" s="622"/>
      <c r="E74" s="622"/>
      <c r="F74" s="622"/>
      <c r="G74" s="622"/>
      <c r="H74" s="622"/>
      <c r="I74" s="622"/>
      <c r="J74" s="622"/>
      <c r="K74" s="622"/>
      <c r="L74" s="622"/>
      <c r="M74" s="622"/>
      <c r="N74" s="622"/>
      <c r="O74" s="622"/>
      <c r="P74" s="622"/>
      <c r="Q74" s="622"/>
      <c r="R74" s="622"/>
      <c r="S74" s="622"/>
      <c r="T74" s="622"/>
      <c r="U74" s="622"/>
      <c r="V74" s="622"/>
      <c r="W74" s="622"/>
      <c r="X74" s="622"/>
      <c r="Y74" s="622"/>
      <c r="Z74" s="622"/>
      <c r="AA74" s="622"/>
      <c r="AB74" s="622"/>
      <c r="AC74" s="622"/>
      <c r="AD74" s="622"/>
      <c r="AE74" s="622"/>
      <c r="AF74" s="622"/>
      <c r="AG74" s="622"/>
      <c r="AH74" s="622"/>
      <c r="AI74" s="622"/>
      <c r="AJ74" s="622"/>
      <c r="AK74" s="623"/>
      <c r="AL74" s="624"/>
    </row>
    <row r="75" s="231" customFormat="true" ht="16.5" hidden="false" customHeight="true" outlineLevel="0" collapsed="false">
      <c r="B75" s="61" t="s">
        <v>471</v>
      </c>
      <c r="G75" s="694"/>
      <c r="H75" s="695"/>
      <c r="I75" s="695"/>
      <c r="J75" s="695"/>
    </row>
    <row r="76" s="636" customFormat="true" ht="7.35" hidden="false" customHeight="true" outlineLevel="1" collapsed="false">
      <c r="A76" s="655"/>
      <c r="B76" s="656"/>
      <c r="C76" s="650"/>
      <c r="D76" s="650"/>
      <c r="E76" s="650"/>
      <c r="F76" s="650"/>
      <c r="G76" s="650"/>
    </row>
    <row r="77" s="627" customFormat="true" ht="15.75" hidden="false" customHeight="true" outlineLevel="1" collapsed="false">
      <c r="A77" s="634" t="s">
        <v>472</v>
      </c>
      <c r="B77" s="634" t="s">
        <v>473</v>
      </c>
      <c r="C77" s="721" t="s">
        <v>433</v>
      </c>
      <c r="D77" s="721"/>
      <c r="E77" s="651" t="s">
        <v>515</v>
      </c>
      <c r="F77" s="650"/>
      <c r="G77" s="650"/>
      <c r="H77" s="650"/>
      <c r="I77" s="650"/>
      <c r="J77" s="650"/>
      <c r="K77" s="650"/>
      <c r="L77" s="650"/>
      <c r="M77" s="650"/>
      <c r="N77" s="636"/>
      <c r="O77" s="636"/>
      <c r="P77" s="636"/>
      <c r="Q77" s="636"/>
      <c r="R77" s="636"/>
      <c r="S77" s="636"/>
      <c r="T77" s="636"/>
      <c r="U77" s="636"/>
      <c r="V77" s="636"/>
      <c r="W77" s="636"/>
      <c r="X77" s="636"/>
      <c r="Y77" s="636"/>
      <c r="Z77" s="636"/>
      <c r="AA77" s="636"/>
      <c r="AB77" s="636"/>
      <c r="AC77" s="636"/>
      <c r="AD77" s="636"/>
      <c r="AE77" s="636"/>
      <c r="AF77" s="636"/>
      <c r="AG77" s="636"/>
      <c r="AH77" s="636"/>
      <c r="AI77" s="636"/>
    </row>
    <row r="78" s="636" customFormat="true" ht="6.6" hidden="false" customHeight="true" outlineLevel="1" collapsed="false">
      <c r="A78" s="634"/>
      <c r="B78" s="634"/>
      <c r="C78" s="650"/>
      <c r="D78" s="650"/>
      <c r="E78" s="650"/>
      <c r="F78" s="650"/>
      <c r="G78" s="650"/>
      <c r="H78" s="650"/>
      <c r="I78" s="650"/>
      <c r="J78" s="650"/>
      <c r="K78" s="650"/>
      <c r="L78" s="650"/>
      <c r="M78" s="650"/>
    </row>
    <row r="79" s="636" customFormat="true" ht="15.75" hidden="false" customHeight="true" outlineLevel="1" collapsed="false">
      <c r="A79" s="634" t="s">
        <v>474</v>
      </c>
      <c r="B79" s="634" t="s">
        <v>475</v>
      </c>
      <c r="C79" s="666" t="s">
        <v>433</v>
      </c>
      <c r="D79" s="666"/>
      <c r="E79" s="666"/>
      <c r="F79" s="651" t="s">
        <v>515</v>
      </c>
      <c r="G79" s="650"/>
      <c r="H79" s="650"/>
      <c r="I79" s="650"/>
      <c r="J79" s="650"/>
      <c r="K79" s="650"/>
      <c r="L79" s="650"/>
      <c r="M79" s="650"/>
    </row>
    <row r="80" s="636" customFormat="true" ht="7.5" hidden="false" customHeight="true" outlineLevel="1" collapsed="false">
      <c r="A80" s="634"/>
      <c r="B80" s="634"/>
      <c r="C80" s="650"/>
      <c r="D80" s="650"/>
      <c r="E80" s="650"/>
      <c r="F80" s="650"/>
      <c r="G80" s="650"/>
      <c r="H80" s="650"/>
      <c r="I80" s="650"/>
      <c r="J80" s="650"/>
      <c r="K80" s="650"/>
      <c r="L80" s="650"/>
      <c r="M80" s="650"/>
    </row>
    <row r="81" s="636" customFormat="true" ht="7.5" hidden="false" customHeight="true" outlineLevel="1" collapsed="false">
      <c r="A81" s="634"/>
      <c r="B81" s="634"/>
      <c r="C81" s="650"/>
      <c r="D81" s="650"/>
      <c r="E81" s="650"/>
      <c r="F81" s="650"/>
      <c r="G81" s="650"/>
      <c r="H81" s="650"/>
      <c r="I81" s="650"/>
      <c r="J81" s="650"/>
      <c r="K81" s="650"/>
      <c r="L81" s="650"/>
      <c r="M81" s="650"/>
    </row>
    <row r="82" s="627" customFormat="true" ht="15" hidden="false" customHeight="true" outlineLevel="1" collapsed="false">
      <c r="A82" s="634" t="s">
        <v>476</v>
      </c>
      <c r="B82" s="634" t="s">
        <v>477</v>
      </c>
      <c r="C82" s="650"/>
      <c r="D82" s="650"/>
      <c r="E82" s="650"/>
      <c r="F82" s="650"/>
      <c r="G82" s="650"/>
      <c r="H82" s="636"/>
      <c r="I82" s="636"/>
      <c r="J82" s="636"/>
      <c r="K82" s="636"/>
      <c r="L82" s="636"/>
      <c r="M82" s="636"/>
      <c r="N82" s="636"/>
      <c r="O82" s="636"/>
      <c r="P82" s="636"/>
      <c r="Q82" s="636"/>
      <c r="R82" s="636"/>
      <c r="S82" s="636"/>
      <c r="T82" s="636"/>
      <c r="U82" s="636"/>
      <c r="V82" s="636"/>
      <c r="W82" s="636"/>
      <c r="X82" s="636"/>
      <c r="Y82" s="636"/>
      <c r="Z82" s="636"/>
      <c r="AA82" s="636"/>
      <c r="AB82" s="636"/>
      <c r="AC82" s="636"/>
      <c r="AD82" s="636"/>
      <c r="AE82" s="636"/>
      <c r="AF82" s="636"/>
      <c r="AG82" s="636"/>
      <c r="AH82" s="636"/>
      <c r="AI82" s="636"/>
    </row>
    <row r="83" s="627" customFormat="true" ht="30" hidden="false" customHeight="true" outlineLevel="1" collapsed="false">
      <c r="A83" s="634"/>
      <c r="B83" s="634"/>
      <c r="C83" s="696" t="s">
        <v>478</v>
      </c>
      <c r="D83" s="703"/>
      <c r="E83" s="703"/>
      <c r="F83" s="703"/>
      <c r="G83" s="703"/>
      <c r="H83" s="641" t="str">
        <f aca="false">CONCATENATE(TEXT(1000-LEN(D83), "#")," characters left")</f>
        <v>1000 characters left</v>
      </c>
      <c r="I83" s="650"/>
      <c r="J83" s="650"/>
      <c r="K83" s="650"/>
      <c r="L83" s="650"/>
      <c r="M83" s="650"/>
      <c r="N83" s="650"/>
      <c r="O83" s="650"/>
      <c r="P83" s="636"/>
      <c r="Q83" s="636"/>
      <c r="R83" s="636"/>
      <c r="S83" s="636"/>
      <c r="T83" s="636"/>
      <c r="U83" s="636"/>
      <c r="V83" s="636"/>
      <c r="W83" s="636"/>
      <c r="X83" s="636"/>
      <c r="Y83" s="636"/>
      <c r="Z83" s="636"/>
      <c r="AA83" s="636"/>
      <c r="AB83" s="636"/>
      <c r="AC83" s="636"/>
      <c r="AD83" s="636"/>
      <c r="AE83" s="636"/>
      <c r="AF83" s="636"/>
      <c r="AG83" s="636"/>
      <c r="AH83" s="636"/>
      <c r="AI83" s="636"/>
    </row>
    <row r="84" s="627" customFormat="true" ht="15.75" hidden="false" customHeight="true" outlineLevel="1" collapsed="false">
      <c r="A84" s="634"/>
      <c r="B84" s="634"/>
      <c r="C84" s="698" t="s">
        <v>479</v>
      </c>
      <c r="D84" s="724"/>
      <c r="E84" s="724"/>
      <c r="F84" s="692" t="s">
        <v>468</v>
      </c>
      <c r="G84" s="692" t="s">
        <v>469</v>
      </c>
      <c r="H84" s="650"/>
      <c r="I84" s="650"/>
      <c r="J84" s="650"/>
      <c r="K84" s="650"/>
      <c r="L84" s="650"/>
      <c r="M84" s="650"/>
      <c r="N84" s="650"/>
      <c r="O84" s="650"/>
      <c r="P84" s="636"/>
      <c r="Q84" s="636"/>
      <c r="R84" s="636"/>
      <c r="S84" s="636"/>
      <c r="T84" s="636"/>
      <c r="U84" s="636"/>
      <c r="V84" s="636"/>
      <c r="W84" s="636"/>
      <c r="X84" s="636"/>
      <c r="Y84" s="636"/>
      <c r="Z84" s="636"/>
      <c r="AA84" s="636"/>
      <c r="AB84" s="636"/>
      <c r="AC84" s="636"/>
      <c r="AD84" s="636"/>
      <c r="AE84" s="636"/>
      <c r="AF84" s="636"/>
      <c r="AG84" s="636"/>
      <c r="AH84" s="636"/>
      <c r="AI84" s="636"/>
    </row>
    <row r="85" s="627" customFormat="true" ht="15.75" hidden="false" customHeight="true" outlineLevel="1" collapsed="false">
      <c r="A85" s="634"/>
      <c r="B85" s="634"/>
      <c r="C85" s="636"/>
      <c r="D85" s="636"/>
      <c r="E85" s="636"/>
      <c r="F85" s="636"/>
      <c r="G85" s="636"/>
      <c r="H85" s="636"/>
      <c r="I85" s="650"/>
      <c r="J85" s="650"/>
      <c r="K85" s="650"/>
      <c r="L85" s="650"/>
      <c r="M85" s="650"/>
      <c r="N85" s="650"/>
      <c r="O85" s="650"/>
      <c r="P85" s="636"/>
      <c r="Q85" s="636"/>
      <c r="R85" s="636"/>
      <c r="S85" s="636"/>
      <c r="T85" s="636"/>
      <c r="U85" s="636"/>
      <c r="V85" s="636"/>
      <c r="W85" s="636"/>
      <c r="X85" s="636"/>
      <c r="Y85" s="636"/>
      <c r="Z85" s="636"/>
      <c r="AA85" s="636"/>
      <c r="AB85" s="636"/>
      <c r="AC85" s="636"/>
      <c r="AD85" s="636"/>
      <c r="AE85" s="636"/>
      <c r="AF85" s="636"/>
      <c r="AG85" s="636"/>
      <c r="AH85" s="636"/>
      <c r="AI85" s="636"/>
    </row>
    <row r="86" s="627" customFormat="true" ht="15.75" hidden="false" customHeight="true" outlineLevel="1" collapsed="false">
      <c r="A86" s="634" t="s">
        <v>480</v>
      </c>
      <c r="B86" s="634" t="s">
        <v>454</v>
      </c>
      <c r="C86" s="677" t="s">
        <v>433</v>
      </c>
      <c r="D86" s="677"/>
      <c r="E86" s="651" t="s">
        <v>515</v>
      </c>
      <c r="F86" s="650"/>
      <c r="G86" s="650"/>
      <c r="H86" s="650"/>
      <c r="I86" s="650"/>
      <c r="J86" s="650"/>
      <c r="K86" s="650"/>
      <c r="L86" s="650"/>
      <c r="M86" s="650"/>
      <c r="N86" s="636"/>
      <c r="O86" s="636"/>
      <c r="P86" s="636"/>
      <c r="Q86" s="636"/>
      <c r="R86" s="636"/>
      <c r="S86" s="636"/>
      <c r="T86" s="636"/>
      <c r="U86" s="636"/>
      <c r="V86" s="636"/>
      <c r="W86" s="636"/>
      <c r="X86" s="636"/>
      <c r="Y86" s="636"/>
      <c r="Z86" s="636"/>
      <c r="AA86" s="636"/>
      <c r="AB86" s="636"/>
      <c r="AC86" s="636"/>
      <c r="AD86" s="636"/>
      <c r="AE86" s="636"/>
      <c r="AF86" s="636"/>
      <c r="AG86" s="636"/>
      <c r="AH86" s="636"/>
      <c r="AI86" s="636"/>
    </row>
    <row r="87" s="627" customFormat="true" ht="8.25" hidden="false" customHeight="true" outlineLevel="1" collapsed="false">
      <c r="A87" s="634"/>
      <c r="B87" s="634"/>
      <c r="C87" s="655"/>
      <c r="D87" s="655"/>
      <c r="E87" s="650"/>
      <c r="F87" s="650"/>
      <c r="G87" s="650"/>
      <c r="H87" s="650"/>
      <c r="I87" s="650"/>
      <c r="J87" s="650"/>
      <c r="K87" s="650"/>
      <c r="L87" s="650"/>
      <c r="M87" s="650"/>
      <c r="N87" s="636"/>
      <c r="O87" s="636"/>
      <c r="P87" s="636"/>
      <c r="Q87" s="636"/>
      <c r="R87" s="636"/>
      <c r="S87" s="636"/>
      <c r="T87" s="636"/>
      <c r="U87" s="636"/>
      <c r="V87" s="636"/>
      <c r="W87" s="636"/>
      <c r="X87" s="636"/>
      <c r="Y87" s="636"/>
      <c r="Z87" s="636"/>
      <c r="AA87" s="636"/>
      <c r="AB87" s="636"/>
      <c r="AC87" s="636"/>
      <c r="AD87" s="636"/>
      <c r="AE87" s="636"/>
      <c r="AF87" s="636"/>
      <c r="AG87" s="636"/>
      <c r="AH87" s="636"/>
      <c r="AI87" s="636"/>
    </row>
    <row r="88" s="627" customFormat="true" ht="19.5" hidden="false" customHeight="true" outlineLevel="1" collapsed="false">
      <c r="A88" s="634" t="s">
        <v>481</v>
      </c>
      <c r="B88" s="634" t="s">
        <v>482</v>
      </c>
      <c r="C88" s="659"/>
      <c r="D88" s="699" t="s">
        <v>431</v>
      </c>
      <c r="E88" s="655"/>
      <c r="F88" s="655"/>
      <c r="G88" s="650"/>
      <c r="H88" s="650"/>
      <c r="I88" s="650"/>
      <c r="J88" s="650"/>
      <c r="K88" s="650"/>
      <c r="L88" s="650"/>
      <c r="M88" s="650"/>
      <c r="N88" s="636"/>
      <c r="O88" s="636"/>
      <c r="P88" s="636"/>
      <c r="Q88" s="636"/>
      <c r="R88" s="636"/>
      <c r="S88" s="636"/>
      <c r="T88" s="636"/>
      <c r="U88" s="636"/>
      <c r="V88" s="636"/>
      <c r="W88" s="636"/>
      <c r="X88" s="636"/>
      <c r="Y88" s="636"/>
      <c r="Z88" s="636"/>
      <c r="AA88" s="636"/>
      <c r="AB88" s="636"/>
      <c r="AC88" s="636"/>
      <c r="AD88" s="636"/>
      <c r="AE88" s="636"/>
      <c r="AF88" s="636"/>
      <c r="AG88" s="636"/>
      <c r="AH88" s="636"/>
      <c r="AI88" s="636"/>
    </row>
    <row r="89" s="627" customFormat="true" ht="6" hidden="false" customHeight="true" outlineLevel="1" collapsed="false">
      <c r="A89" s="634"/>
      <c r="B89" s="634"/>
      <c r="C89" s="634"/>
      <c r="D89" s="699"/>
      <c r="E89" s="655"/>
      <c r="F89" s="655"/>
      <c r="G89" s="650"/>
      <c r="H89" s="650"/>
      <c r="I89" s="650"/>
      <c r="J89" s="650"/>
      <c r="K89" s="650"/>
      <c r="L89" s="650"/>
      <c r="M89" s="650"/>
      <c r="N89" s="636"/>
      <c r="O89" s="636"/>
      <c r="P89" s="636"/>
      <c r="Q89" s="636"/>
      <c r="R89" s="636"/>
      <c r="S89" s="636"/>
      <c r="T89" s="636"/>
      <c r="U89" s="636"/>
      <c r="V89" s="636"/>
      <c r="W89" s="636"/>
      <c r="X89" s="636"/>
      <c r="Y89" s="636"/>
      <c r="Z89" s="636"/>
      <c r="AA89" s="636"/>
      <c r="AB89" s="636"/>
      <c r="AC89" s="636"/>
      <c r="AD89" s="636"/>
      <c r="AE89" s="636"/>
      <c r="AF89" s="636"/>
      <c r="AG89" s="636"/>
      <c r="AH89" s="636"/>
      <c r="AI89" s="636"/>
    </row>
    <row r="90" s="627" customFormat="true" ht="18" hidden="false" customHeight="true" outlineLevel="1" collapsed="false">
      <c r="A90" s="634" t="s">
        <v>483</v>
      </c>
      <c r="B90" s="634" t="s">
        <v>458</v>
      </c>
      <c r="C90" s="659"/>
      <c r="D90" s="699" t="s">
        <v>459</v>
      </c>
      <c r="E90" s="655"/>
      <c r="F90" s="655"/>
      <c r="G90" s="650"/>
      <c r="H90" s="650"/>
      <c r="I90" s="650"/>
      <c r="J90" s="650"/>
      <c r="K90" s="650"/>
      <c r="L90" s="650"/>
      <c r="M90" s="650"/>
      <c r="N90" s="636"/>
      <c r="O90" s="636"/>
      <c r="P90" s="636"/>
      <c r="Q90" s="636"/>
      <c r="R90" s="636"/>
      <c r="S90" s="636"/>
      <c r="T90" s="636"/>
      <c r="U90" s="636"/>
      <c r="V90" s="636"/>
      <c r="W90" s="636"/>
      <c r="X90" s="636"/>
      <c r="Y90" s="636"/>
      <c r="Z90" s="636"/>
      <c r="AA90" s="636"/>
      <c r="AB90" s="636"/>
      <c r="AC90" s="636"/>
      <c r="AD90" s="636"/>
      <c r="AE90" s="636"/>
      <c r="AF90" s="636"/>
      <c r="AG90" s="636"/>
      <c r="AH90" s="636"/>
      <c r="AI90" s="636"/>
    </row>
    <row r="91" s="627" customFormat="true" ht="8.85" hidden="false" customHeight="true" outlineLevel="1" collapsed="false">
      <c r="A91" s="634"/>
      <c r="B91" s="634"/>
      <c r="C91" s="699"/>
      <c r="D91" s="699"/>
      <c r="E91" s="655"/>
      <c r="F91" s="655"/>
      <c r="G91" s="650"/>
      <c r="H91" s="650"/>
      <c r="I91" s="650"/>
      <c r="J91" s="650"/>
      <c r="K91" s="650"/>
      <c r="L91" s="650"/>
      <c r="M91" s="650"/>
      <c r="N91" s="636"/>
      <c r="O91" s="636"/>
      <c r="P91" s="636"/>
      <c r="Q91" s="636"/>
      <c r="R91" s="636"/>
      <c r="S91" s="636"/>
      <c r="T91" s="636"/>
      <c r="U91" s="636"/>
      <c r="V91" s="636"/>
      <c r="W91" s="636"/>
      <c r="X91" s="636"/>
      <c r="Y91" s="636"/>
      <c r="Z91" s="636"/>
      <c r="AA91" s="636"/>
      <c r="AB91" s="636"/>
      <c r="AC91" s="636"/>
      <c r="AD91" s="636"/>
      <c r="AE91" s="636"/>
      <c r="AF91" s="636"/>
      <c r="AG91" s="636"/>
      <c r="AH91" s="636"/>
      <c r="AI91" s="636"/>
    </row>
    <row r="92" s="627" customFormat="true" ht="15.75" hidden="false" customHeight="true" outlineLevel="1" collapsed="false">
      <c r="A92" s="634" t="s">
        <v>484</v>
      </c>
      <c r="B92" s="700" t="s">
        <v>461</v>
      </c>
      <c r="C92" s="659"/>
      <c r="D92" s="699" t="s">
        <v>16</v>
      </c>
      <c r="E92" s="655"/>
      <c r="F92" s="655"/>
      <c r="G92" s="650"/>
      <c r="H92" s="650"/>
      <c r="I92" s="650"/>
      <c r="J92" s="650"/>
      <c r="K92" s="650"/>
      <c r="L92" s="650"/>
      <c r="M92" s="650"/>
      <c r="N92" s="636"/>
      <c r="O92" s="636"/>
      <c r="P92" s="636"/>
      <c r="Q92" s="636"/>
      <c r="R92" s="636"/>
      <c r="S92" s="636"/>
      <c r="T92" s="636"/>
      <c r="U92" s="636"/>
      <c r="V92" s="636"/>
      <c r="W92" s="636"/>
      <c r="X92" s="636"/>
      <c r="Y92" s="636"/>
      <c r="Z92" s="636"/>
      <c r="AA92" s="636"/>
      <c r="AB92" s="636"/>
      <c r="AC92" s="636"/>
      <c r="AD92" s="636"/>
      <c r="AE92" s="636"/>
      <c r="AF92" s="636"/>
      <c r="AG92" s="636"/>
      <c r="AH92" s="636"/>
      <c r="AI92" s="636"/>
    </row>
    <row r="93" s="627" customFormat="true" ht="8.85" hidden="false" customHeight="true" outlineLevel="1" collapsed="false">
      <c r="A93" s="634"/>
      <c r="B93" s="634"/>
      <c r="C93" s="699"/>
      <c r="D93" s="699"/>
      <c r="E93" s="655"/>
      <c r="F93" s="655"/>
      <c r="G93" s="650"/>
      <c r="H93" s="650"/>
      <c r="I93" s="650"/>
      <c r="J93" s="650"/>
      <c r="K93" s="650"/>
      <c r="L93" s="650"/>
      <c r="M93" s="650"/>
      <c r="N93" s="636"/>
      <c r="O93" s="636"/>
      <c r="P93" s="636"/>
      <c r="Q93" s="636"/>
      <c r="R93" s="636"/>
      <c r="S93" s="636"/>
      <c r="T93" s="636"/>
      <c r="U93" s="636"/>
      <c r="V93" s="636"/>
      <c r="W93" s="636"/>
      <c r="X93" s="636"/>
      <c r="Y93" s="636"/>
      <c r="Z93" s="636"/>
      <c r="AA93" s="636"/>
      <c r="AB93" s="636"/>
      <c r="AC93" s="636"/>
      <c r="AD93" s="636"/>
      <c r="AE93" s="636"/>
      <c r="AF93" s="636"/>
      <c r="AG93" s="636"/>
      <c r="AH93" s="636"/>
      <c r="AI93" s="636"/>
    </row>
    <row r="94" s="627" customFormat="true" ht="15.75" hidden="false" customHeight="true" outlineLevel="1" collapsed="false">
      <c r="A94" s="634" t="s">
        <v>485</v>
      </c>
      <c r="B94" s="700" t="s">
        <v>463</v>
      </c>
      <c r="C94" s="659"/>
      <c r="D94" s="701" t="s">
        <v>464</v>
      </c>
      <c r="E94" s="655"/>
      <c r="F94" s="655"/>
      <c r="G94" s="650"/>
      <c r="H94" s="650"/>
      <c r="I94" s="650"/>
      <c r="J94" s="650"/>
      <c r="K94" s="650"/>
      <c r="L94" s="650"/>
      <c r="M94" s="650"/>
      <c r="N94" s="636"/>
      <c r="O94" s="636"/>
      <c r="P94" s="636"/>
      <c r="Q94" s="636"/>
      <c r="R94" s="636"/>
      <c r="S94" s="636"/>
      <c r="T94" s="636"/>
      <c r="U94" s="636"/>
      <c r="V94" s="636"/>
      <c r="W94" s="636"/>
      <c r="X94" s="636"/>
      <c r="Y94" s="636"/>
      <c r="Z94" s="636"/>
      <c r="AA94" s="636"/>
      <c r="AB94" s="636"/>
      <c r="AC94" s="636"/>
      <c r="AD94" s="636"/>
      <c r="AE94" s="636"/>
      <c r="AF94" s="636"/>
      <c r="AG94" s="636"/>
      <c r="AH94" s="636"/>
      <c r="AI94" s="636"/>
    </row>
    <row r="95" s="627" customFormat="true" ht="8.1" hidden="false" customHeight="true" outlineLevel="1" collapsed="false">
      <c r="A95" s="634"/>
      <c r="B95" s="634"/>
      <c r="C95" s="699"/>
      <c r="D95" s="699"/>
      <c r="E95" s="655"/>
      <c r="F95" s="655"/>
      <c r="G95" s="650"/>
      <c r="H95" s="650"/>
      <c r="I95" s="650"/>
      <c r="J95" s="650"/>
      <c r="K95" s="650"/>
      <c r="L95" s="650"/>
      <c r="M95" s="650"/>
      <c r="N95" s="636"/>
      <c r="O95" s="636"/>
      <c r="P95" s="636"/>
      <c r="Q95" s="636"/>
      <c r="R95" s="636"/>
      <c r="S95" s="636"/>
      <c r="T95" s="636"/>
      <c r="U95" s="636"/>
      <c r="V95" s="636"/>
      <c r="W95" s="636"/>
      <c r="X95" s="636"/>
      <c r="Y95" s="636"/>
      <c r="Z95" s="636"/>
      <c r="AA95" s="636"/>
      <c r="AB95" s="636"/>
      <c r="AC95" s="636"/>
      <c r="AD95" s="636"/>
      <c r="AE95" s="636"/>
      <c r="AF95" s="636"/>
      <c r="AG95" s="636"/>
      <c r="AH95" s="636"/>
      <c r="AI95" s="636"/>
    </row>
    <row r="96" s="636" customFormat="true" ht="15.75" hidden="false" customHeight="true" outlineLevel="1" collapsed="false">
      <c r="A96" s="634" t="s">
        <v>486</v>
      </c>
      <c r="B96" s="634" t="s">
        <v>466</v>
      </c>
      <c r="C96" s="692" t="s">
        <v>467</v>
      </c>
      <c r="D96" s="692"/>
      <c r="E96" s="692" t="s">
        <v>468</v>
      </c>
      <c r="F96" s="692" t="s">
        <v>469</v>
      </c>
      <c r="G96" s="650"/>
    </row>
    <row r="97" s="636" customFormat="true" ht="9.6" hidden="false" customHeight="true" outlineLevel="1" collapsed="false">
      <c r="A97" s="655"/>
      <c r="B97" s="699"/>
      <c r="C97" s="699"/>
      <c r="D97" s="699"/>
      <c r="E97" s="699"/>
      <c r="F97" s="699"/>
      <c r="G97" s="699"/>
    </row>
    <row r="98" s="625" customFormat="true" ht="21" hidden="false" customHeight="true" outlineLevel="0" collapsed="false">
      <c r="A98" s="611"/>
      <c r="B98" s="622" t="s">
        <v>487</v>
      </c>
      <c r="C98" s="622"/>
      <c r="D98" s="622"/>
      <c r="E98" s="622"/>
      <c r="F98" s="622"/>
      <c r="G98" s="622"/>
      <c r="H98" s="622"/>
      <c r="I98" s="622"/>
      <c r="J98" s="622"/>
      <c r="K98" s="622"/>
      <c r="L98" s="622"/>
      <c r="M98" s="622"/>
      <c r="N98" s="622"/>
      <c r="O98" s="622"/>
      <c r="P98" s="622"/>
      <c r="Q98" s="622"/>
      <c r="R98" s="622"/>
      <c r="S98" s="622"/>
      <c r="T98" s="622"/>
      <c r="U98" s="622"/>
      <c r="V98" s="622"/>
      <c r="W98" s="622"/>
      <c r="X98" s="622"/>
      <c r="Y98" s="622"/>
      <c r="Z98" s="622"/>
      <c r="AA98" s="622"/>
      <c r="AB98" s="622"/>
      <c r="AC98" s="622"/>
      <c r="AD98" s="622"/>
      <c r="AE98" s="622"/>
      <c r="AF98" s="622"/>
      <c r="AG98" s="622"/>
      <c r="AH98" s="622"/>
      <c r="AI98" s="622"/>
      <c r="AJ98" s="622"/>
      <c r="AK98" s="623"/>
      <c r="AL98" s="624"/>
    </row>
    <row r="99" s="231" customFormat="true" ht="16.5" hidden="false" customHeight="true" outlineLevel="0" collapsed="false">
      <c r="B99" s="61" t="s">
        <v>488</v>
      </c>
      <c r="G99" s="694"/>
      <c r="H99" s="695"/>
      <c r="I99" s="695"/>
      <c r="J99" s="695"/>
    </row>
    <row r="100" s="636" customFormat="true" ht="7.35" hidden="false" customHeight="true" outlineLevel="1" collapsed="false">
      <c r="A100" s="655"/>
      <c r="B100" s="656"/>
      <c r="C100" s="650"/>
      <c r="D100" s="650"/>
      <c r="E100" s="650"/>
      <c r="F100" s="650"/>
      <c r="G100" s="650"/>
    </row>
    <row r="101" s="627" customFormat="true" ht="15.75" hidden="false" customHeight="true" outlineLevel="1" collapsed="false">
      <c r="A101" s="634" t="s">
        <v>489</v>
      </c>
      <c r="B101" s="634" t="s">
        <v>454</v>
      </c>
      <c r="C101" s="721" t="s">
        <v>433</v>
      </c>
      <c r="D101" s="721"/>
      <c r="E101" s="651" t="s">
        <v>515</v>
      </c>
      <c r="F101" s="650"/>
      <c r="G101" s="650"/>
      <c r="H101" s="650"/>
      <c r="I101" s="650"/>
      <c r="J101" s="650"/>
      <c r="K101" s="650"/>
      <c r="L101" s="650"/>
      <c r="M101" s="650"/>
      <c r="N101" s="636"/>
      <c r="O101" s="636"/>
      <c r="P101" s="636"/>
      <c r="Q101" s="636"/>
      <c r="R101" s="636"/>
      <c r="S101" s="636"/>
      <c r="T101" s="636"/>
      <c r="U101" s="636"/>
      <c r="V101" s="636"/>
      <c r="W101" s="636"/>
      <c r="X101" s="636"/>
      <c r="Y101" s="636"/>
      <c r="Z101" s="636"/>
      <c r="AA101" s="636"/>
      <c r="AB101" s="636"/>
      <c r="AC101" s="636"/>
      <c r="AD101" s="636"/>
      <c r="AE101" s="636"/>
      <c r="AF101" s="636"/>
      <c r="AG101" s="636"/>
      <c r="AH101" s="636"/>
      <c r="AI101" s="636"/>
    </row>
    <row r="102" s="636" customFormat="true" ht="12.75" hidden="false" customHeight="true" outlineLevel="1" collapsed="false">
      <c r="A102" s="634"/>
      <c r="B102" s="634"/>
      <c r="C102" s="650"/>
      <c r="D102" s="650"/>
      <c r="E102" s="650"/>
      <c r="F102" s="650"/>
      <c r="G102" s="650"/>
      <c r="H102" s="650"/>
      <c r="I102" s="650"/>
      <c r="J102" s="650"/>
      <c r="K102" s="650"/>
      <c r="L102" s="650"/>
      <c r="M102" s="650"/>
    </row>
    <row r="103" s="627" customFormat="true" ht="15" hidden="false" customHeight="true" outlineLevel="1" collapsed="false">
      <c r="A103" s="634" t="s">
        <v>490</v>
      </c>
      <c r="B103" s="634" t="s">
        <v>477</v>
      </c>
      <c r="C103" s="650"/>
      <c r="D103" s="650"/>
      <c r="E103" s="650"/>
      <c r="F103" s="650"/>
      <c r="G103" s="650"/>
      <c r="H103" s="636"/>
      <c r="I103" s="636"/>
      <c r="J103" s="636"/>
      <c r="K103" s="636"/>
      <c r="L103" s="636"/>
      <c r="M103" s="636"/>
      <c r="N103" s="636"/>
      <c r="O103" s="636"/>
      <c r="P103" s="636"/>
      <c r="Q103" s="636"/>
      <c r="R103" s="636"/>
      <c r="S103" s="636"/>
      <c r="T103" s="636"/>
      <c r="U103" s="636"/>
      <c r="V103" s="636"/>
      <c r="W103" s="636"/>
      <c r="X103" s="636"/>
      <c r="Y103" s="636"/>
      <c r="Z103" s="636"/>
      <c r="AA103" s="636"/>
      <c r="AB103" s="636"/>
      <c r="AC103" s="636"/>
      <c r="AD103" s="636"/>
      <c r="AE103" s="636"/>
      <c r="AF103" s="636"/>
      <c r="AG103" s="636"/>
      <c r="AH103" s="636"/>
      <c r="AI103" s="636"/>
    </row>
    <row r="104" s="627" customFormat="true" ht="15.75" hidden="false" customHeight="true" outlineLevel="1" collapsed="false">
      <c r="A104" s="634"/>
      <c r="B104" s="634"/>
      <c r="C104" s="698" t="s">
        <v>478</v>
      </c>
      <c r="D104" s="703"/>
      <c r="E104" s="703"/>
      <c r="F104" s="703"/>
      <c r="G104" s="703"/>
      <c r="H104" s="641" t="str">
        <f aca="false">CONCATENATE(TEXT(1000-LEN(D104), "#")," characters left")</f>
        <v>1000 characters left</v>
      </c>
      <c r="I104" s="650"/>
      <c r="J104" s="650"/>
      <c r="K104" s="650"/>
      <c r="L104" s="650"/>
      <c r="M104" s="650"/>
      <c r="N104" s="650"/>
      <c r="O104" s="650"/>
      <c r="P104" s="636"/>
      <c r="Q104" s="636"/>
      <c r="R104" s="636"/>
      <c r="S104" s="636"/>
      <c r="T104" s="636"/>
      <c r="U104" s="636"/>
      <c r="V104" s="636"/>
      <c r="W104" s="636"/>
      <c r="X104" s="636"/>
      <c r="Y104" s="636"/>
      <c r="Z104" s="636"/>
      <c r="AA104" s="636"/>
      <c r="AB104" s="636"/>
      <c r="AC104" s="636"/>
      <c r="AD104" s="636"/>
      <c r="AE104" s="636"/>
      <c r="AF104" s="636"/>
      <c r="AG104" s="636"/>
      <c r="AH104" s="636"/>
      <c r="AI104" s="636"/>
    </row>
    <row r="105" s="627" customFormat="true" ht="15.75" hidden="false" customHeight="true" outlineLevel="1" collapsed="false">
      <c r="A105" s="634"/>
      <c r="B105" s="634"/>
      <c r="C105" s="698" t="s">
        <v>479</v>
      </c>
      <c r="D105" s="692" t="s">
        <v>467</v>
      </c>
      <c r="E105" s="692"/>
      <c r="F105" s="692" t="s">
        <v>468</v>
      </c>
      <c r="G105" s="692" t="s">
        <v>469</v>
      </c>
      <c r="H105" s="650"/>
      <c r="I105" s="650"/>
      <c r="J105" s="650"/>
      <c r="K105" s="650"/>
      <c r="L105" s="650"/>
      <c r="M105" s="650"/>
      <c r="N105" s="650"/>
      <c r="O105" s="650"/>
      <c r="P105" s="636"/>
      <c r="Q105" s="636"/>
      <c r="R105" s="636"/>
      <c r="S105" s="636"/>
      <c r="T105" s="636"/>
      <c r="U105" s="636"/>
      <c r="V105" s="636"/>
      <c r="W105" s="636"/>
      <c r="X105" s="636"/>
      <c r="Y105" s="636"/>
      <c r="Z105" s="636"/>
      <c r="AA105" s="636"/>
      <c r="AB105" s="636"/>
      <c r="AC105" s="636"/>
      <c r="AD105" s="636"/>
      <c r="AE105" s="636"/>
      <c r="AF105" s="636"/>
      <c r="AG105" s="636"/>
      <c r="AH105" s="636"/>
      <c r="AI105" s="636"/>
    </row>
    <row r="106" s="627" customFormat="true" ht="15.75" hidden="false" customHeight="true" outlineLevel="1" collapsed="false">
      <c r="A106" s="634"/>
      <c r="B106" s="634"/>
      <c r="C106" s="636"/>
      <c r="D106" s="636"/>
      <c r="E106" s="636"/>
      <c r="F106" s="636"/>
      <c r="G106" s="636"/>
      <c r="H106" s="636"/>
      <c r="I106" s="650"/>
      <c r="J106" s="650"/>
      <c r="K106" s="650"/>
      <c r="L106" s="650"/>
      <c r="M106" s="650"/>
      <c r="N106" s="650"/>
      <c r="O106" s="650"/>
      <c r="P106" s="636"/>
      <c r="Q106" s="636"/>
      <c r="R106" s="636"/>
      <c r="S106" s="636"/>
      <c r="T106" s="636"/>
      <c r="U106" s="636"/>
      <c r="V106" s="636"/>
      <c r="W106" s="636"/>
      <c r="X106" s="636"/>
      <c r="Y106" s="636"/>
      <c r="Z106" s="636"/>
      <c r="AA106" s="636"/>
      <c r="AB106" s="636"/>
      <c r="AC106" s="636"/>
      <c r="AD106" s="636"/>
      <c r="AE106" s="636"/>
      <c r="AF106" s="636"/>
      <c r="AG106" s="636"/>
      <c r="AH106" s="636"/>
      <c r="AI106" s="636"/>
    </row>
    <row r="107" s="636" customFormat="true" ht="7.35" hidden="false" customHeight="true" outlineLevel="1" collapsed="false">
      <c r="A107" s="655"/>
      <c r="B107" s="655"/>
      <c r="C107" s="655"/>
      <c r="D107" s="655"/>
      <c r="E107" s="655"/>
      <c r="F107" s="655"/>
      <c r="G107" s="650"/>
    </row>
    <row r="108" s="625" customFormat="true" ht="21" hidden="false" customHeight="true" outlineLevel="0" collapsed="false">
      <c r="A108" s="611"/>
      <c r="B108" s="622" t="s">
        <v>491</v>
      </c>
      <c r="C108" s="622"/>
      <c r="D108" s="622"/>
      <c r="E108" s="622"/>
      <c r="F108" s="622"/>
      <c r="G108" s="622"/>
      <c r="H108" s="622"/>
      <c r="I108" s="622"/>
      <c r="J108" s="622"/>
      <c r="K108" s="622"/>
      <c r="L108" s="622"/>
      <c r="M108" s="622"/>
      <c r="N108" s="622"/>
      <c r="O108" s="622"/>
      <c r="P108" s="622"/>
      <c r="Q108" s="622"/>
      <c r="R108" s="622"/>
      <c r="S108" s="622"/>
      <c r="T108" s="622"/>
      <c r="U108" s="622"/>
      <c r="V108" s="622"/>
      <c r="W108" s="622"/>
      <c r="X108" s="622"/>
      <c r="Y108" s="622"/>
      <c r="Z108" s="622"/>
      <c r="AA108" s="622"/>
      <c r="AB108" s="622"/>
      <c r="AC108" s="622"/>
      <c r="AD108" s="622"/>
      <c r="AE108" s="622"/>
      <c r="AF108" s="622"/>
      <c r="AG108" s="622"/>
      <c r="AH108" s="622"/>
      <c r="AI108" s="622"/>
      <c r="AJ108" s="622"/>
      <c r="AK108" s="623"/>
      <c r="AL108" s="624"/>
    </row>
    <row r="109" s="627" customFormat="true" ht="7.5" hidden="false" customHeight="true" outlineLevel="0" collapsed="false">
      <c r="A109" s="626"/>
      <c r="C109" s="689"/>
      <c r="D109" s="689"/>
      <c r="E109" s="689"/>
      <c r="F109" s="689"/>
      <c r="G109" s="689"/>
    </row>
    <row r="110" s="627" customFormat="true" ht="14.25" hidden="false" customHeight="false" outlineLevel="0" collapsed="false">
      <c r="A110" s="704" t="s">
        <v>492</v>
      </c>
      <c r="B110" s="705" t="s">
        <v>493</v>
      </c>
      <c r="C110" s="706" t="s">
        <v>494</v>
      </c>
      <c r="D110" s="706"/>
      <c r="E110" s="706"/>
      <c r="F110" s="706"/>
      <c r="G110" s="706"/>
      <c r="H110" s="706"/>
    </row>
    <row r="111" s="627" customFormat="true" ht="7.5" hidden="false" customHeight="true" outlineLevel="0" collapsed="false">
      <c r="A111" s="704"/>
      <c r="B111" s="705"/>
    </row>
    <row r="112" s="636" customFormat="true" ht="7.5" hidden="false" customHeight="true" outlineLevel="0" collapsed="false">
      <c r="A112" s="656"/>
      <c r="B112" s="649"/>
    </row>
    <row r="113" s="636" customFormat="true" ht="14.25" hidden="false" customHeight="false" outlineLevel="0" collapsed="false">
      <c r="A113" s="656" t="s">
        <v>495</v>
      </c>
      <c r="B113" s="649" t="s">
        <v>496</v>
      </c>
      <c r="C113" s="707" t="s">
        <v>497</v>
      </c>
      <c r="D113" s="707"/>
      <c r="E113" s="707"/>
      <c r="F113" s="707"/>
      <c r="G113" s="707"/>
      <c r="H113" s="707"/>
    </row>
    <row r="114" s="636" customFormat="true" ht="7.5" hidden="false" customHeight="true" outlineLevel="0" collapsed="false">
      <c r="A114" s="656"/>
      <c r="B114" s="649"/>
      <c r="D114" s="648"/>
      <c r="E114" s="648"/>
      <c r="F114" s="648"/>
      <c r="G114" s="648"/>
      <c r="H114" s="648"/>
      <c r="I114" s="648"/>
    </row>
    <row r="115" s="627" customFormat="true" ht="7.5" hidden="false" customHeight="true" outlineLevel="0" collapsed="false">
      <c r="A115" s="704"/>
      <c r="B115" s="704"/>
    </row>
    <row r="116" s="627" customFormat="true" ht="14.25" hidden="false" customHeight="false" outlineLevel="0" collapsed="false">
      <c r="A116" s="704" t="s">
        <v>498</v>
      </c>
      <c r="B116" s="705" t="s">
        <v>499</v>
      </c>
      <c r="C116" s="706" t="s">
        <v>500</v>
      </c>
      <c r="D116" s="706"/>
      <c r="E116" s="706"/>
      <c r="F116" s="706"/>
      <c r="G116" s="706"/>
      <c r="H116" s="706"/>
    </row>
    <row r="117" s="627" customFormat="true" ht="15.6" hidden="false" customHeight="true" outlineLevel="0" collapsed="false">
      <c r="A117" s="626"/>
      <c r="B117" s="708"/>
    </row>
    <row r="118" s="3" customFormat="true" ht="12.6" hidden="false" customHeight="true" outlineLevel="0" collapsed="false">
      <c r="A118" s="709"/>
      <c r="B118" s="603"/>
      <c r="C118" s="603"/>
      <c r="D118" s="603"/>
      <c r="E118" s="603"/>
      <c r="F118" s="603"/>
      <c r="G118" s="603"/>
      <c r="H118" s="603"/>
      <c r="I118" s="603"/>
      <c r="J118" s="603"/>
      <c r="K118" s="603"/>
      <c r="L118" s="603"/>
      <c r="M118" s="603"/>
      <c r="N118" s="603"/>
      <c r="O118" s="603"/>
      <c r="P118" s="603"/>
      <c r="Q118" s="603"/>
      <c r="R118" s="710"/>
      <c r="S118" s="711" t="s">
        <v>245</v>
      </c>
      <c r="T118" s="712" t="s">
        <v>248</v>
      </c>
      <c r="U118" s="713"/>
      <c r="V118" s="714"/>
      <c r="W118" s="713"/>
      <c r="X118" s="713"/>
      <c r="Y118" s="713"/>
    </row>
    <row r="119" s="716" customFormat="true" ht="14.25" hidden="false" customHeight="false" outlineLevel="0" collapsed="false">
      <c r="A119" s="715"/>
    </row>
    <row r="120" s="716" customFormat="true" ht="14.25" hidden="true" customHeight="false" outlineLevel="0" collapsed="false">
      <c r="A120" s="715"/>
    </row>
    <row r="121" s="716" customFormat="true" ht="14.25" hidden="true" customHeight="false" outlineLevel="0" collapsed="false">
      <c r="A121" s="715"/>
    </row>
    <row r="122" s="716" customFormat="true" ht="14.25" hidden="true" customHeight="false" outlineLevel="0" collapsed="false">
      <c r="A122" s="715"/>
    </row>
    <row r="123" s="716" customFormat="true" ht="14.25" hidden="true" customHeight="false" outlineLevel="0" collapsed="false">
      <c r="A123" s="715"/>
    </row>
    <row r="124" s="716" customFormat="true" ht="14.25" hidden="true" customHeight="false" outlineLevel="0" collapsed="false">
      <c r="A124" s="715"/>
    </row>
    <row r="125" s="716" customFormat="true" ht="14.25" hidden="true" customHeight="false" outlineLevel="0" collapsed="false">
      <c r="A125" s="715"/>
    </row>
    <row r="126" s="716" customFormat="true" ht="14.25" hidden="true" customHeight="false" outlineLevel="0" collapsed="false">
      <c r="A126" s="715"/>
    </row>
    <row r="127" s="716" customFormat="true" ht="14.25" hidden="true" customHeight="false" outlineLevel="0" collapsed="false">
      <c r="A127" s="715"/>
    </row>
    <row r="128" s="716" customFormat="true" ht="14.25" hidden="true" customHeight="false" outlineLevel="0" collapsed="false">
      <c r="A128" s="715"/>
    </row>
    <row r="129" s="716" customFormat="true" ht="14.25" hidden="true" customHeight="false" outlineLevel="0" collapsed="false">
      <c r="A129" s="715"/>
    </row>
    <row r="130" s="716" customFormat="true" ht="14.25" hidden="true" customHeight="false" outlineLevel="0" collapsed="false">
      <c r="A130" s="715"/>
    </row>
    <row r="131" s="716" customFormat="true" ht="14.25" hidden="true" customHeight="false" outlineLevel="0" collapsed="false">
      <c r="A131" s="715"/>
    </row>
    <row r="132" s="716" customFormat="true" ht="14.25" hidden="true" customHeight="false" outlineLevel="0" collapsed="false">
      <c r="A132" s="715"/>
    </row>
    <row r="133" s="716" customFormat="true" ht="14.25" hidden="true" customHeight="false" outlineLevel="0" collapsed="false">
      <c r="A133" s="715"/>
    </row>
    <row r="134" s="716" customFormat="true" ht="14.25" hidden="true" customHeight="false" outlineLevel="0" collapsed="false">
      <c r="A134" s="715"/>
    </row>
    <row r="135" s="716" customFormat="true" ht="14.25" hidden="true" customHeight="false" outlineLevel="0" collapsed="false">
      <c r="A135" s="715"/>
    </row>
    <row r="136" s="716" customFormat="true" ht="14.25" hidden="true" customHeight="false" outlineLevel="0" collapsed="false">
      <c r="A136" s="715"/>
    </row>
    <row r="137" s="716" customFormat="true" ht="14.25" hidden="true" customHeight="false" outlineLevel="0" collapsed="false">
      <c r="A137" s="715"/>
    </row>
    <row r="138" s="716" customFormat="true" ht="14.25" hidden="true" customHeight="false" outlineLevel="0" collapsed="false">
      <c r="A138" s="715"/>
    </row>
    <row r="139" s="716" customFormat="true" ht="14.25" hidden="true" customHeight="false" outlineLevel="0" collapsed="false">
      <c r="A139" s="715"/>
    </row>
    <row r="140" s="716" customFormat="true" ht="14.25" hidden="true" customHeight="false" outlineLevel="0" collapsed="false">
      <c r="A140" s="715"/>
    </row>
    <row r="141" s="716" customFormat="true" ht="14.25" hidden="true" customHeight="false" outlineLevel="0" collapsed="false">
      <c r="A141" s="715"/>
    </row>
    <row r="142" s="716" customFormat="true" ht="14.25" hidden="true" customHeight="false" outlineLevel="0" collapsed="false">
      <c r="A142" s="715"/>
    </row>
    <row r="143" s="716" customFormat="true" ht="14.25" hidden="true" customHeight="false" outlineLevel="0" collapsed="false">
      <c r="A143" s="715"/>
    </row>
    <row r="144" s="716" customFormat="true" ht="14.25" hidden="true" customHeight="false" outlineLevel="0" collapsed="false">
      <c r="A144" s="715"/>
    </row>
    <row r="145" s="716" customFormat="true" ht="14.25" hidden="true" customHeight="false" outlineLevel="0" collapsed="false">
      <c r="A145" s="715"/>
    </row>
    <row r="146" s="716" customFormat="true" ht="14.25" hidden="true" customHeight="false" outlineLevel="0" collapsed="false">
      <c r="A146" s="715"/>
    </row>
    <row r="147" s="716" customFormat="true" ht="14.25" hidden="true" customHeight="false" outlineLevel="0" collapsed="false">
      <c r="A147" s="715"/>
    </row>
    <row r="148" s="716" customFormat="true" ht="14.25" hidden="true" customHeight="false" outlineLevel="0" collapsed="false">
      <c r="A148" s="715"/>
    </row>
    <row r="149" s="716" customFormat="true" ht="14.25" hidden="true" customHeight="false" outlineLevel="0" collapsed="false">
      <c r="A149" s="715"/>
    </row>
    <row r="150" s="716" customFormat="true" ht="14.25" hidden="true" customHeight="false" outlineLevel="0" collapsed="false">
      <c r="A150" s="715"/>
    </row>
    <row r="151" s="716" customFormat="true" ht="14.25" hidden="true" customHeight="false" outlineLevel="0" collapsed="false">
      <c r="A151" s="715"/>
    </row>
    <row r="152" s="716" customFormat="true" ht="14.25" hidden="true" customHeight="false" outlineLevel="0" collapsed="false">
      <c r="A152" s="715"/>
    </row>
    <row r="153" s="716" customFormat="true" ht="14.25" hidden="true" customHeight="false" outlineLevel="0" collapsed="false">
      <c r="A153" s="715"/>
    </row>
    <row r="154" s="716" customFormat="true" ht="14.25" hidden="true" customHeight="false" outlineLevel="0" collapsed="false">
      <c r="A154" s="715"/>
    </row>
    <row r="155" s="716" customFormat="true" ht="14.25" hidden="true" customHeight="false" outlineLevel="0" collapsed="false">
      <c r="A155" s="715"/>
    </row>
    <row r="156" s="716" customFormat="true" ht="14.25" hidden="true" customHeight="false" outlineLevel="0" collapsed="false">
      <c r="A156" s="715"/>
    </row>
    <row r="157" s="716" customFormat="true" ht="14.25" hidden="true" customHeight="false" outlineLevel="0" collapsed="false">
      <c r="A157" s="715"/>
    </row>
    <row r="158" s="716" customFormat="true" ht="14.25" hidden="true" customHeight="false" outlineLevel="0" collapsed="false">
      <c r="A158" s="715"/>
    </row>
    <row r="159" s="716" customFormat="true" ht="14.25" hidden="true" customHeight="false" outlineLevel="0" collapsed="false">
      <c r="A159" s="715"/>
    </row>
    <row r="160" s="716" customFormat="true" ht="14.25" hidden="true" customHeight="false" outlineLevel="0" collapsed="false">
      <c r="A160" s="715"/>
    </row>
    <row r="161" s="716" customFormat="true" ht="14.25" hidden="true" customHeight="false" outlineLevel="0" collapsed="false">
      <c r="A161" s="715"/>
    </row>
    <row r="162" s="716" customFormat="true" ht="14.25" hidden="true" customHeight="false" outlineLevel="0" collapsed="false">
      <c r="A162" s="715"/>
    </row>
    <row r="163" s="716" customFormat="true" ht="14.25" hidden="true" customHeight="false" outlineLevel="0" collapsed="false">
      <c r="A163" s="715"/>
    </row>
    <row r="164" s="716" customFormat="true" ht="14.25" hidden="true" customHeight="false" outlineLevel="0" collapsed="false">
      <c r="A164" s="715"/>
    </row>
    <row r="165" s="716" customFormat="true" ht="14.25" hidden="true" customHeight="false" outlineLevel="0" collapsed="false">
      <c r="A165" s="715"/>
    </row>
    <row r="166" s="716" customFormat="true" ht="14.25" hidden="true" customHeight="false" outlineLevel="0" collapsed="false">
      <c r="A166" s="715"/>
    </row>
    <row r="167" s="716" customFormat="true" ht="14.25" hidden="true" customHeight="false" outlineLevel="0" collapsed="false">
      <c r="A167" s="715"/>
    </row>
    <row r="168" s="716" customFormat="true" ht="14.25" hidden="true" customHeight="false" outlineLevel="0" collapsed="false">
      <c r="A168" s="715"/>
    </row>
    <row r="169" s="716" customFormat="true" ht="14.25" hidden="true" customHeight="false" outlineLevel="0" collapsed="false">
      <c r="A169" s="715"/>
    </row>
    <row r="170" s="716" customFormat="true" ht="14.25" hidden="true" customHeight="false" outlineLevel="0" collapsed="false">
      <c r="A170" s="715"/>
    </row>
    <row r="171" s="716" customFormat="true" ht="14.25" hidden="true" customHeight="false" outlineLevel="0" collapsed="false">
      <c r="A171" s="715"/>
    </row>
    <row r="172" s="716" customFormat="true" ht="14.25" hidden="true" customHeight="false" outlineLevel="0" collapsed="false">
      <c r="A172" s="715"/>
    </row>
    <row r="173" s="716" customFormat="true" ht="14.25" hidden="true" customHeight="false" outlineLevel="0" collapsed="false">
      <c r="A173" s="715"/>
    </row>
    <row r="174" s="716" customFormat="true" ht="14.25" hidden="true" customHeight="false" outlineLevel="0" collapsed="false">
      <c r="A174" s="715"/>
    </row>
    <row r="175" s="716" customFormat="true" ht="14.25" hidden="true" customHeight="false" outlineLevel="0" collapsed="false">
      <c r="A175" s="715"/>
    </row>
    <row r="176" s="716" customFormat="true" ht="14.25" hidden="true" customHeight="false" outlineLevel="0" collapsed="false">
      <c r="A176" s="715"/>
    </row>
    <row r="177" s="716" customFormat="true" ht="14.25" hidden="true" customHeight="false" outlineLevel="0" collapsed="false">
      <c r="A177" s="715"/>
    </row>
    <row r="178" s="716" customFormat="true" ht="14.25" hidden="true" customHeight="false" outlineLevel="0" collapsed="false">
      <c r="A178" s="715"/>
    </row>
    <row r="179" s="716" customFormat="true" ht="14.25" hidden="true" customHeight="false" outlineLevel="0" collapsed="false">
      <c r="A179" s="715"/>
    </row>
    <row r="180" s="716" customFormat="true" ht="14.25" hidden="true" customHeight="false" outlineLevel="0" collapsed="false">
      <c r="A180" s="715"/>
    </row>
    <row r="181" s="716" customFormat="true" ht="14.25" hidden="true" customHeight="false" outlineLevel="0" collapsed="false">
      <c r="A181" s="715"/>
    </row>
    <row r="182" s="716" customFormat="true" ht="14.25" hidden="true" customHeight="false" outlineLevel="0" collapsed="false">
      <c r="A182" s="715"/>
    </row>
    <row r="183" s="716" customFormat="true" ht="14.25" hidden="true" customHeight="false" outlineLevel="0" collapsed="false">
      <c r="A183" s="715"/>
    </row>
    <row r="184" s="716" customFormat="true" ht="14.25" hidden="true" customHeight="false" outlineLevel="0" collapsed="false">
      <c r="A184" s="715"/>
    </row>
    <row r="185" s="716" customFormat="true" ht="14.25" hidden="true" customHeight="false" outlineLevel="0" collapsed="false">
      <c r="A185" s="715"/>
    </row>
    <row r="186" s="716" customFormat="true" ht="14.25" hidden="true" customHeight="false" outlineLevel="0" collapsed="false">
      <c r="A186" s="715"/>
    </row>
    <row r="187" s="716" customFormat="true" ht="14.25" hidden="true" customHeight="false" outlineLevel="0" collapsed="false">
      <c r="A187" s="715"/>
    </row>
    <row r="188" s="716" customFormat="true" ht="14.25" hidden="true" customHeight="false" outlineLevel="0" collapsed="false">
      <c r="A188" s="715"/>
    </row>
    <row r="189" s="716" customFormat="true" ht="14.25" hidden="true" customHeight="false" outlineLevel="0" collapsed="false">
      <c r="A189" s="715"/>
    </row>
    <row r="190" s="716" customFormat="true" ht="14.25" hidden="true" customHeight="false" outlineLevel="0" collapsed="false">
      <c r="A190" s="715"/>
    </row>
    <row r="191" s="716" customFormat="true" ht="14.25" hidden="true" customHeight="false" outlineLevel="0" collapsed="false">
      <c r="A191" s="715"/>
    </row>
    <row r="192" s="716" customFormat="true" ht="14.25" hidden="true" customHeight="false" outlineLevel="0" collapsed="false">
      <c r="A192" s="715"/>
    </row>
    <row r="193" s="716" customFormat="true" ht="14.25" hidden="true" customHeight="false" outlineLevel="0" collapsed="false">
      <c r="A193" s="715"/>
    </row>
    <row r="194" s="716" customFormat="true" ht="14.25" hidden="true" customHeight="false" outlineLevel="0" collapsed="false">
      <c r="A194" s="715"/>
    </row>
    <row r="195" s="716" customFormat="true" ht="14.25" hidden="true" customHeight="false" outlineLevel="0" collapsed="false">
      <c r="A195" s="715"/>
    </row>
    <row r="196" s="716" customFormat="true" ht="14.25" hidden="true" customHeight="false" outlineLevel="0" collapsed="false">
      <c r="A196" s="715"/>
    </row>
    <row r="197" s="716" customFormat="true" ht="14.25" hidden="true" customHeight="false" outlineLevel="0" collapsed="false">
      <c r="A197" s="715"/>
    </row>
    <row r="198" s="716" customFormat="true" ht="14.25" hidden="true" customHeight="false" outlineLevel="0" collapsed="false">
      <c r="A198" s="715"/>
    </row>
    <row r="199" s="716" customFormat="true" ht="14.25" hidden="true" customHeight="false" outlineLevel="0" collapsed="false">
      <c r="A199" s="715"/>
    </row>
    <row r="200" s="716" customFormat="true" ht="14.25" hidden="true" customHeight="false" outlineLevel="0" collapsed="false">
      <c r="A200" s="715"/>
    </row>
    <row r="201" s="716" customFormat="true" ht="14.25" hidden="true" customHeight="false" outlineLevel="0" collapsed="false">
      <c r="A201" s="715"/>
    </row>
    <row r="202" s="716" customFormat="true" ht="14.25" hidden="true" customHeight="false" outlineLevel="0" collapsed="false">
      <c r="A202" s="715"/>
    </row>
    <row r="203" s="716" customFormat="true" ht="14.25" hidden="true" customHeight="false" outlineLevel="0" collapsed="false">
      <c r="A203" s="715"/>
    </row>
    <row r="204" s="716" customFormat="true" ht="14.25" hidden="true" customHeight="false" outlineLevel="0" collapsed="false">
      <c r="A204" s="715"/>
    </row>
    <row r="205" s="716" customFormat="true" ht="14.25" hidden="true" customHeight="false" outlineLevel="0" collapsed="false">
      <c r="A205" s="715"/>
    </row>
    <row r="206" s="716" customFormat="true" ht="14.25" hidden="true" customHeight="false" outlineLevel="0" collapsed="false">
      <c r="A206" s="715"/>
    </row>
    <row r="207" s="716" customFormat="true" ht="14.25" hidden="true" customHeight="false" outlineLevel="0" collapsed="false">
      <c r="A207" s="715"/>
    </row>
    <row r="208" s="716" customFormat="true" ht="14.25" hidden="true" customHeight="false" outlineLevel="0" collapsed="false">
      <c r="A208" s="715"/>
    </row>
    <row r="209" s="716" customFormat="true" ht="14.25" hidden="true" customHeight="false" outlineLevel="0" collapsed="false">
      <c r="A209" s="715"/>
    </row>
    <row r="210" s="716" customFormat="true" ht="14.25" hidden="true" customHeight="false" outlineLevel="0" collapsed="false">
      <c r="A210" s="715"/>
    </row>
    <row r="211" s="716" customFormat="true" ht="14.25" hidden="true" customHeight="false" outlineLevel="0" collapsed="false">
      <c r="A211" s="715"/>
    </row>
    <row r="212" s="716" customFormat="true" ht="14.25" hidden="true" customHeight="false" outlineLevel="0" collapsed="false">
      <c r="A212" s="715"/>
    </row>
    <row r="213" s="716" customFormat="true" ht="14.25" hidden="true" customHeight="false" outlineLevel="0" collapsed="false">
      <c r="A213" s="715"/>
    </row>
    <row r="214" s="716" customFormat="true" ht="14.25" hidden="true" customHeight="false" outlineLevel="0" collapsed="false">
      <c r="A214" s="715"/>
    </row>
    <row r="215" s="716" customFormat="true" ht="14.25" hidden="true" customHeight="false" outlineLevel="0" collapsed="false">
      <c r="A215" s="715"/>
    </row>
    <row r="216" s="716" customFormat="true" ht="14.25" hidden="true" customHeight="false" outlineLevel="0" collapsed="false">
      <c r="A216" s="715"/>
    </row>
    <row r="217" s="716" customFormat="true" ht="14.25" hidden="true" customHeight="false" outlineLevel="0" collapsed="false">
      <c r="A217" s="715"/>
    </row>
    <row r="218" s="716" customFormat="true" ht="14.25" hidden="true" customHeight="false" outlineLevel="0" collapsed="false">
      <c r="A218" s="715"/>
    </row>
    <row r="219" s="716" customFormat="true" ht="14.25" hidden="true" customHeight="false" outlineLevel="0" collapsed="false">
      <c r="A219" s="715"/>
    </row>
    <row r="220" s="716" customFormat="true" ht="14.25" hidden="true" customHeight="false" outlineLevel="0" collapsed="false">
      <c r="A220" s="715"/>
    </row>
    <row r="221" s="716" customFormat="true" ht="14.25" hidden="true" customHeight="false" outlineLevel="0" collapsed="false">
      <c r="A221" s="715"/>
    </row>
    <row r="222" s="716" customFormat="true" ht="14.25" hidden="true" customHeight="false" outlineLevel="0" collapsed="false">
      <c r="A222" s="715"/>
    </row>
    <row r="223" s="716" customFormat="true" ht="14.25" hidden="true" customHeight="false" outlineLevel="0" collapsed="false">
      <c r="A223" s="715"/>
    </row>
    <row r="224" s="716" customFormat="true" ht="14.25" hidden="true" customHeight="false" outlineLevel="0" collapsed="false">
      <c r="A224" s="715"/>
    </row>
    <row r="225" s="716" customFormat="true" ht="14.25" hidden="true" customHeight="false" outlineLevel="0" collapsed="false">
      <c r="A225" s="715"/>
    </row>
    <row r="226" s="716" customFormat="true" ht="14.25" hidden="true" customHeight="false" outlineLevel="0" collapsed="false">
      <c r="A226" s="715"/>
    </row>
    <row r="227" s="716" customFormat="true" ht="14.25" hidden="true" customHeight="false" outlineLevel="0" collapsed="false">
      <c r="A227" s="715"/>
    </row>
    <row r="228" s="716" customFormat="true" ht="14.25" hidden="true" customHeight="false" outlineLevel="0" collapsed="false">
      <c r="A228" s="715"/>
    </row>
    <row r="229" s="716" customFormat="true" ht="14.25" hidden="true" customHeight="false" outlineLevel="0" collapsed="false">
      <c r="A229" s="715"/>
    </row>
    <row r="230" s="716" customFormat="true" ht="14.25" hidden="true" customHeight="false" outlineLevel="0" collapsed="false">
      <c r="A230" s="715"/>
    </row>
    <row r="231" s="716" customFormat="true" ht="14.25" hidden="true" customHeight="false" outlineLevel="0" collapsed="false">
      <c r="A231" s="715"/>
    </row>
    <row r="232" s="716" customFormat="true" ht="14.25" hidden="true" customHeight="false" outlineLevel="0" collapsed="false">
      <c r="A232" s="715"/>
    </row>
    <row r="233" s="716" customFormat="true" ht="14.25" hidden="true" customHeight="false" outlineLevel="0" collapsed="false">
      <c r="A233" s="715"/>
    </row>
    <row r="234" s="716" customFormat="true" ht="14.25" hidden="true" customHeight="false" outlineLevel="0" collapsed="false">
      <c r="A234" s="715"/>
    </row>
    <row r="235" s="716" customFormat="true" ht="14.25" hidden="true" customHeight="false" outlineLevel="0" collapsed="false">
      <c r="A235" s="715"/>
    </row>
    <row r="236" s="716" customFormat="true" ht="14.25" hidden="true" customHeight="false" outlineLevel="0" collapsed="false">
      <c r="A236" s="715"/>
    </row>
    <row r="237" s="716" customFormat="true" ht="14.25" hidden="true" customHeight="false" outlineLevel="0" collapsed="false">
      <c r="A237" s="715"/>
    </row>
    <row r="238" s="716" customFormat="true" ht="14.25" hidden="true" customHeight="false" outlineLevel="0" collapsed="false">
      <c r="A238" s="715"/>
    </row>
    <row r="239" s="716" customFormat="true" ht="14.25" hidden="true" customHeight="false" outlineLevel="0" collapsed="false">
      <c r="A239" s="715"/>
    </row>
    <row r="240" s="716" customFormat="true" ht="14.25" hidden="true" customHeight="false" outlineLevel="0" collapsed="false">
      <c r="A240" s="715"/>
    </row>
    <row r="241" s="716" customFormat="true" ht="14.25" hidden="true" customHeight="false" outlineLevel="0" collapsed="false">
      <c r="A241" s="715"/>
    </row>
    <row r="242" s="716" customFormat="true" ht="14.25" hidden="true" customHeight="false" outlineLevel="0" collapsed="false">
      <c r="A242" s="715"/>
    </row>
    <row r="243" s="716" customFormat="true" ht="14.25" hidden="true" customHeight="false" outlineLevel="0" collapsed="false">
      <c r="A243" s="715"/>
    </row>
    <row r="244" s="716" customFormat="true" ht="14.25" hidden="true" customHeight="false" outlineLevel="0" collapsed="false">
      <c r="A244" s="715"/>
    </row>
    <row r="245" s="716" customFormat="true" ht="14.25" hidden="true" customHeight="false" outlineLevel="0" collapsed="false">
      <c r="A245" s="715"/>
    </row>
    <row r="246" s="716" customFormat="true" ht="14.25" hidden="true" customHeight="false" outlineLevel="0" collapsed="false">
      <c r="A246" s="715"/>
    </row>
    <row r="247" s="716" customFormat="true" ht="14.25" hidden="true" customHeight="false" outlineLevel="0" collapsed="false">
      <c r="A247" s="715"/>
    </row>
    <row r="248" s="716" customFormat="true" ht="14.25" hidden="true" customHeight="false" outlineLevel="0" collapsed="false">
      <c r="A248" s="715"/>
    </row>
    <row r="249" s="716" customFormat="true" ht="14.25" hidden="true" customHeight="false" outlineLevel="0" collapsed="false">
      <c r="A249" s="715"/>
    </row>
    <row r="250" s="716" customFormat="true" ht="14.25" hidden="true" customHeight="false" outlineLevel="0" collapsed="false">
      <c r="A250" s="715"/>
    </row>
    <row r="251" s="716" customFormat="true" ht="14.25" hidden="true" customHeight="false" outlineLevel="0" collapsed="false">
      <c r="A251" s="715"/>
    </row>
    <row r="252" s="716" customFormat="true" ht="14.25" hidden="true" customHeight="false" outlineLevel="0" collapsed="false">
      <c r="A252" s="715"/>
    </row>
    <row r="253" s="716" customFormat="true" ht="14.25" hidden="true" customHeight="false" outlineLevel="0" collapsed="false">
      <c r="A253" s="715"/>
    </row>
    <row r="254" s="716" customFormat="true" ht="14.25" hidden="true" customHeight="false" outlineLevel="0" collapsed="false">
      <c r="A254" s="715"/>
    </row>
    <row r="255" s="716" customFormat="true" ht="14.25" hidden="true" customHeight="false" outlineLevel="0" collapsed="false">
      <c r="A255" s="715"/>
    </row>
    <row r="256" s="716" customFormat="true" ht="14.25" hidden="true" customHeight="false" outlineLevel="0" collapsed="false">
      <c r="A256" s="715"/>
    </row>
    <row r="257" s="716" customFormat="true" ht="14.25" hidden="true" customHeight="false" outlineLevel="0" collapsed="false">
      <c r="A257" s="715"/>
    </row>
    <row r="258" s="716" customFormat="true" ht="14.25" hidden="true" customHeight="false" outlineLevel="0" collapsed="false">
      <c r="A258" s="715"/>
    </row>
    <row r="259" s="716" customFormat="true" ht="14.25" hidden="true" customHeight="false" outlineLevel="0" collapsed="false">
      <c r="A259" s="715"/>
    </row>
    <row r="260" s="716" customFormat="true" ht="14.25" hidden="true" customHeight="false" outlineLevel="0" collapsed="false">
      <c r="A260" s="715"/>
    </row>
    <row r="261" s="716" customFormat="true" ht="14.25" hidden="true" customHeight="false" outlineLevel="0" collapsed="false">
      <c r="A261" s="715"/>
    </row>
    <row r="262" s="716" customFormat="true" ht="14.25" hidden="true" customHeight="false" outlineLevel="0" collapsed="false">
      <c r="A262" s="715"/>
    </row>
    <row r="263" s="716" customFormat="true" ht="14.25" hidden="true" customHeight="false" outlineLevel="0" collapsed="false">
      <c r="A263" s="715"/>
    </row>
    <row r="264" s="716" customFormat="true" ht="14.25" hidden="true" customHeight="false" outlineLevel="0" collapsed="false">
      <c r="A264" s="715"/>
    </row>
    <row r="265" s="716" customFormat="true" ht="14.25" hidden="true" customHeight="false" outlineLevel="0" collapsed="false">
      <c r="A265" s="715"/>
    </row>
    <row r="266" s="716" customFormat="true" ht="14.25" hidden="true" customHeight="false" outlineLevel="0" collapsed="false">
      <c r="A266" s="715"/>
    </row>
    <row r="267" s="716" customFormat="true" ht="14.25" hidden="true" customHeight="false" outlineLevel="0" collapsed="false">
      <c r="A267" s="715"/>
    </row>
    <row r="268" s="716" customFormat="true" ht="14.25" hidden="true" customHeight="false" outlineLevel="0" collapsed="false">
      <c r="A268" s="715"/>
    </row>
    <row r="269" s="716" customFormat="true" ht="14.25" hidden="true" customHeight="false" outlineLevel="0" collapsed="false">
      <c r="A269" s="715"/>
    </row>
    <row r="270" s="716" customFormat="true" ht="14.25" hidden="true" customHeight="false" outlineLevel="0" collapsed="false">
      <c r="A270" s="715"/>
    </row>
    <row r="271" s="716" customFormat="true" ht="14.25" hidden="true" customHeight="false" outlineLevel="0" collapsed="false">
      <c r="A271" s="715"/>
    </row>
    <row r="272" s="716" customFormat="true" ht="14.25" hidden="true" customHeight="false" outlineLevel="0" collapsed="false">
      <c r="A272" s="715"/>
    </row>
    <row r="273" s="716" customFormat="true" ht="14.25" hidden="true" customHeight="false" outlineLevel="0" collapsed="false">
      <c r="A273" s="715"/>
    </row>
    <row r="274" s="716" customFormat="true" ht="14.25" hidden="true" customHeight="false" outlineLevel="0" collapsed="false">
      <c r="A274" s="715"/>
    </row>
    <row r="275" s="716" customFormat="true" ht="14.25" hidden="true" customHeight="false" outlineLevel="0" collapsed="false">
      <c r="A275" s="715"/>
    </row>
    <row r="276" s="716" customFormat="true" ht="14.25" hidden="true" customHeight="false" outlineLevel="0" collapsed="false">
      <c r="A276" s="715"/>
    </row>
    <row r="277" s="716" customFormat="true" ht="14.25" hidden="true" customHeight="false" outlineLevel="0" collapsed="false">
      <c r="A277" s="715"/>
    </row>
    <row r="278" s="716" customFormat="true" ht="14.25" hidden="true" customHeight="false" outlineLevel="0" collapsed="false">
      <c r="A278" s="715"/>
    </row>
    <row r="279" s="716" customFormat="true" ht="14.25" hidden="true" customHeight="false" outlineLevel="0" collapsed="false">
      <c r="A279" s="715"/>
    </row>
    <row r="280" s="716" customFormat="true" ht="14.25" hidden="true" customHeight="false" outlineLevel="0" collapsed="false">
      <c r="A280" s="715"/>
    </row>
    <row r="281" s="716" customFormat="true" ht="14.25" hidden="true" customHeight="false" outlineLevel="0" collapsed="false">
      <c r="A281" s="715"/>
    </row>
    <row r="282" s="716" customFormat="true" ht="14.25" hidden="true" customHeight="false" outlineLevel="0" collapsed="false">
      <c r="A282" s="715"/>
    </row>
    <row r="283" s="716" customFormat="true" ht="14.25" hidden="true" customHeight="false" outlineLevel="0" collapsed="false">
      <c r="A283" s="715"/>
    </row>
    <row r="284" s="716" customFormat="true" ht="14.25" hidden="true" customHeight="false" outlineLevel="0" collapsed="false">
      <c r="A284" s="715"/>
    </row>
    <row r="285" s="716" customFormat="true" ht="14.25" hidden="true" customHeight="false" outlineLevel="0" collapsed="false">
      <c r="A285" s="715"/>
    </row>
    <row r="286" s="716" customFormat="true" ht="14.25" hidden="true" customHeight="false" outlineLevel="0" collapsed="false">
      <c r="A286" s="715"/>
    </row>
    <row r="287" s="716" customFormat="true" ht="14.25" hidden="true" customHeight="false" outlineLevel="0" collapsed="false">
      <c r="A287" s="715"/>
    </row>
    <row r="288" s="716" customFormat="true" ht="14.25" hidden="true" customHeight="false" outlineLevel="0" collapsed="false">
      <c r="A288" s="715"/>
    </row>
    <row r="289" s="716" customFormat="true" ht="14.25" hidden="true" customHeight="false" outlineLevel="0" collapsed="false">
      <c r="A289" s="715"/>
    </row>
    <row r="290" s="716" customFormat="true" ht="14.25" hidden="true" customHeight="false" outlineLevel="0" collapsed="false">
      <c r="A290" s="715"/>
    </row>
    <row r="291" s="716" customFormat="true" ht="14.25" hidden="true" customHeight="false" outlineLevel="0" collapsed="false">
      <c r="A291" s="715"/>
    </row>
    <row r="292" s="716" customFormat="true" ht="14.25" hidden="true" customHeight="false" outlineLevel="0" collapsed="false">
      <c r="A292" s="715"/>
    </row>
    <row r="293" s="716" customFormat="true" ht="14.25" hidden="true" customHeight="false" outlineLevel="0" collapsed="false">
      <c r="A293" s="715"/>
    </row>
    <row r="294" s="716" customFormat="true" ht="14.25" hidden="true" customHeight="false" outlineLevel="0" collapsed="false">
      <c r="A294" s="715"/>
    </row>
    <row r="295" s="716" customFormat="true" ht="14.25" hidden="true" customHeight="false" outlineLevel="0" collapsed="false">
      <c r="A295" s="715"/>
    </row>
    <row r="296" s="716" customFormat="true" ht="14.25" hidden="true" customHeight="false" outlineLevel="0" collapsed="false">
      <c r="A296" s="715"/>
    </row>
    <row r="297" s="716" customFormat="true" ht="14.25" hidden="true" customHeight="false" outlineLevel="0" collapsed="false">
      <c r="A297" s="715"/>
    </row>
    <row r="298" s="716" customFormat="true" ht="14.25" hidden="true" customHeight="false" outlineLevel="0" collapsed="false">
      <c r="A298" s="715"/>
    </row>
    <row r="299" s="716" customFormat="true" ht="14.25" hidden="true" customHeight="false" outlineLevel="0" collapsed="false">
      <c r="A299" s="715"/>
    </row>
    <row r="300" s="716" customFormat="true" ht="14.25" hidden="true" customHeight="false" outlineLevel="0" collapsed="false">
      <c r="A300" s="715"/>
    </row>
    <row r="301" s="716" customFormat="true" ht="14.25" hidden="true" customHeight="false" outlineLevel="0" collapsed="false">
      <c r="A301" s="715"/>
    </row>
    <row r="302" s="716" customFormat="true" ht="14.25" hidden="true" customHeight="false" outlineLevel="0" collapsed="false">
      <c r="A302" s="715"/>
    </row>
    <row r="303" s="716" customFormat="true" ht="14.25" hidden="true" customHeight="false" outlineLevel="0" collapsed="false">
      <c r="A303" s="715"/>
    </row>
    <row r="304" s="716" customFormat="true" ht="14.25" hidden="true" customHeight="false" outlineLevel="0" collapsed="false">
      <c r="A304" s="715"/>
    </row>
    <row r="305" s="716" customFormat="true" ht="14.25" hidden="true" customHeight="false" outlineLevel="0" collapsed="false">
      <c r="A305" s="715"/>
    </row>
    <row r="306" s="716" customFormat="true" ht="14.25" hidden="true" customHeight="false" outlineLevel="0" collapsed="false">
      <c r="A306" s="715"/>
    </row>
    <row r="307" s="716" customFormat="true" ht="14.25" hidden="true" customHeight="false" outlineLevel="0" collapsed="false">
      <c r="A307" s="715"/>
    </row>
    <row r="308" s="716" customFormat="true" ht="14.25" hidden="true" customHeight="false" outlineLevel="0" collapsed="false">
      <c r="A308" s="715"/>
    </row>
    <row r="309" s="716" customFormat="true" ht="14.25" hidden="true" customHeight="false" outlineLevel="0" collapsed="false">
      <c r="A309" s="715"/>
    </row>
    <row r="310" s="716" customFormat="true" ht="14.25" hidden="true" customHeight="false" outlineLevel="0" collapsed="false">
      <c r="A310" s="715"/>
    </row>
    <row r="311" s="716" customFormat="true" ht="14.25" hidden="true" customHeight="false" outlineLevel="0" collapsed="false">
      <c r="A311" s="715"/>
    </row>
    <row r="312" s="716" customFormat="true" ht="14.25" hidden="true" customHeight="false" outlineLevel="0" collapsed="false">
      <c r="A312" s="715"/>
    </row>
    <row r="313" s="716" customFormat="true" ht="14.25" hidden="true" customHeight="false" outlineLevel="0" collapsed="false">
      <c r="A313" s="715"/>
    </row>
    <row r="314" s="716" customFormat="true" ht="14.25" hidden="true" customHeight="false" outlineLevel="0" collapsed="false">
      <c r="A314" s="715"/>
    </row>
    <row r="315" s="716" customFormat="true" ht="14.25" hidden="true" customHeight="false" outlineLevel="0" collapsed="false">
      <c r="A315" s="715"/>
    </row>
    <row r="316" s="716" customFormat="true" ht="14.25" hidden="true" customHeight="false" outlineLevel="0" collapsed="false">
      <c r="A316" s="715"/>
    </row>
    <row r="317" s="716" customFormat="true" ht="14.25" hidden="true" customHeight="false" outlineLevel="0" collapsed="false">
      <c r="A317" s="715"/>
    </row>
    <row r="318" s="716" customFormat="true" ht="14.25" hidden="true" customHeight="false" outlineLevel="0" collapsed="false">
      <c r="A318" s="715"/>
    </row>
    <row r="319" s="716" customFormat="true" ht="14.25" hidden="true" customHeight="false" outlineLevel="0" collapsed="false">
      <c r="A319" s="715"/>
    </row>
    <row r="320" s="716" customFormat="true" ht="14.25" hidden="true" customHeight="false" outlineLevel="0" collapsed="false">
      <c r="A320" s="715"/>
    </row>
    <row r="321" s="716" customFormat="true" ht="14.25" hidden="true" customHeight="false" outlineLevel="0" collapsed="false">
      <c r="A321" s="715"/>
    </row>
    <row r="322" s="716" customFormat="true" ht="14.25" hidden="true" customHeight="false" outlineLevel="0" collapsed="false">
      <c r="A322" s="715"/>
    </row>
    <row r="323" s="716" customFormat="true" ht="14.25" hidden="true" customHeight="false" outlineLevel="0" collapsed="false">
      <c r="A323" s="715"/>
    </row>
    <row r="324" s="716" customFormat="true" ht="14.25" hidden="true" customHeight="false" outlineLevel="0" collapsed="false">
      <c r="A324" s="715"/>
    </row>
    <row r="325" s="716" customFormat="true" ht="14.25" hidden="true" customHeight="false" outlineLevel="0" collapsed="false">
      <c r="A325" s="715"/>
    </row>
    <row r="326" s="716" customFormat="true" ht="14.25" hidden="true" customHeight="false" outlineLevel="0" collapsed="false">
      <c r="A326" s="715"/>
    </row>
    <row r="327" s="716" customFormat="true" ht="14.25" hidden="true" customHeight="false" outlineLevel="0" collapsed="false">
      <c r="A327" s="715"/>
    </row>
    <row r="328" s="716" customFormat="true" ht="14.25" hidden="true" customHeight="false" outlineLevel="0" collapsed="false">
      <c r="A328" s="715"/>
    </row>
    <row r="329" s="716" customFormat="true" ht="14.25" hidden="true" customHeight="false" outlineLevel="0" collapsed="false">
      <c r="A329" s="715"/>
    </row>
    <row r="330" s="716" customFormat="true" ht="14.25" hidden="true" customHeight="false" outlineLevel="0" collapsed="false">
      <c r="A330" s="715"/>
    </row>
    <row r="331" s="716" customFormat="true" ht="14.25" hidden="true" customHeight="false" outlineLevel="0" collapsed="false">
      <c r="A331" s="715"/>
    </row>
    <row r="332" s="716" customFormat="true" ht="14.25" hidden="true" customHeight="false" outlineLevel="0" collapsed="false">
      <c r="A332" s="715"/>
    </row>
    <row r="333" s="716" customFormat="true" ht="14.25" hidden="true" customHeight="false" outlineLevel="0" collapsed="false">
      <c r="A333" s="715"/>
    </row>
    <row r="334" s="716" customFormat="true" ht="14.25" hidden="true" customHeight="false" outlineLevel="0" collapsed="false">
      <c r="A334" s="715"/>
    </row>
    <row r="335" s="716" customFormat="true" ht="14.25" hidden="true" customHeight="false" outlineLevel="0" collapsed="false">
      <c r="A335" s="715"/>
    </row>
    <row r="336" s="716" customFormat="true" ht="14.25" hidden="true" customHeight="false" outlineLevel="0" collapsed="false">
      <c r="A336" s="715"/>
    </row>
    <row r="337" s="716" customFormat="true" ht="14.25" hidden="true" customHeight="false" outlineLevel="0" collapsed="false">
      <c r="A337" s="715"/>
    </row>
    <row r="338" s="716" customFormat="true" ht="14.25" hidden="true" customHeight="false" outlineLevel="0" collapsed="false">
      <c r="A338" s="715"/>
    </row>
    <row r="339" s="716" customFormat="true" ht="14.25" hidden="true" customHeight="false" outlineLevel="0" collapsed="false">
      <c r="A339" s="715"/>
    </row>
    <row r="340" s="716" customFormat="true" ht="14.25" hidden="true" customHeight="false" outlineLevel="0" collapsed="false">
      <c r="A340" s="715"/>
    </row>
    <row r="341" s="716" customFormat="true" ht="14.25" hidden="true" customHeight="false" outlineLevel="0" collapsed="false">
      <c r="A341" s="715"/>
    </row>
    <row r="342" s="716" customFormat="true" ht="14.25" hidden="true" customHeight="false" outlineLevel="0" collapsed="false">
      <c r="A342" s="715"/>
    </row>
    <row r="343" s="716" customFormat="true" ht="14.25" hidden="true" customHeight="false" outlineLevel="0" collapsed="false">
      <c r="A343" s="715"/>
    </row>
    <row r="344" s="716" customFormat="true" ht="14.25" hidden="true" customHeight="false" outlineLevel="0" collapsed="false">
      <c r="A344" s="715"/>
    </row>
    <row r="345" s="716" customFormat="true" ht="14.25" hidden="true" customHeight="false" outlineLevel="0" collapsed="false">
      <c r="A345" s="715"/>
    </row>
    <row r="346" s="716" customFormat="true" ht="14.25" hidden="true" customHeight="false" outlineLevel="0" collapsed="false">
      <c r="A346" s="715"/>
    </row>
    <row r="347" s="716" customFormat="true" ht="14.25" hidden="true" customHeight="false" outlineLevel="0" collapsed="false">
      <c r="A347" s="715"/>
    </row>
    <row r="348" s="716" customFormat="true" ht="14.25" hidden="true" customHeight="false" outlineLevel="0" collapsed="false">
      <c r="A348" s="715"/>
    </row>
    <row r="349" s="716" customFormat="true" ht="14.25" hidden="true" customHeight="false" outlineLevel="0" collapsed="false">
      <c r="A349" s="715"/>
    </row>
    <row r="350" s="716" customFormat="true" ht="14.25" hidden="true" customHeight="false" outlineLevel="0" collapsed="false">
      <c r="A350" s="715"/>
    </row>
    <row r="351" s="716" customFormat="true" ht="14.25" hidden="true" customHeight="false" outlineLevel="0" collapsed="false">
      <c r="A351" s="715"/>
    </row>
    <row r="352" s="716" customFormat="true" ht="14.25" hidden="true" customHeight="false" outlineLevel="0" collapsed="false">
      <c r="A352" s="715"/>
    </row>
    <row r="353" s="716" customFormat="true" ht="14.25" hidden="true" customHeight="false" outlineLevel="0" collapsed="false">
      <c r="A353" s="715"/>
    </row>
    <row r="354" s="716" customFormat="true" ht="14.25" hidden="true" customHeight="false" outlineLevel="0" collapsed="false">
      <c r="A354" s="715"/>
    </row>
    <row r="355" s="716" customFormat="true" ht="14.25" hidden="true" customHeight="false" outlineLevel="0" collapsed="false">
      <c r="A355" s="715"/>
    </row>
    <row r="356" s="716" customFormat="true" ht="14.25" hidden="true" customHeight="false" outlineLevel="0" collapsed="false">
      <c r="A356" s="715"/>
    </row>
    <row r="357" s="716" customFormat="true" ht="14.25" hidden="true" customHeight="false" outlineLevel="0" collapsed="false">
      <c r="A357" s="715"/>
    </row>
    <row r="358" s="716" customFormat="true" ht="14.25" hidden="true" customHeight="false" outlineLevel="0" collapsed="false">
      <c r="A358" s="715"/>
    </row>
    <row r="359" s="716" customFormat="true" ht="14.25" hidden="true" customHeight="false" outlineLevel="0" collapsed="false">
      <c r="A359" s="715"/>
    </row>
    <row r="360" s="716" customFormat="true" ht="14.25" hidden="true" customHeight="false" outlineLevel="0" collapsed="false">
      <c r="A360" s="715"/>
    </row>
    <row r="361" s="716" customFormat="true" ht="14.25" hidden="true" customHeight="false" outlineLevel="0" collapsed="false">
      <c r="A361" s="715"/>
    </row>
    <row r="362" s="716" customFormat="true" ht="14.25" hidden="true" customHeight="false" outlineLevel="0" collapsed="false">
      <c r="A362" s="715"/>
    </row>
    <row r="363" s="716" customFormat="true" ht="14.25" hidden="true" customHeight="false" outlineLevel="0" collapsed="false">
      <c r="A363" s="715"/>
    </row>
    <row r="364" s="716" customFormat="true" ht="14.25" hidden="true" customHeight="false" outlineLevel="0" collapsed="false">
      <c r="A364" s="715"/>
    </row>
    <row r="365" s="716" customFormat="true" ht="14.25" hidden="true" customHeight="false" outlineLevel="0" collapsed="false">
      <c r="A365" s="715"/>
    </row>
    <row r="366" s="716" customFormat="true" ht="14.25" hidden="true" customHeight="false" outlineLevel="0" collapsed="false">
      <c r="A366" s="715"/>
    </row>
    <row r="367" s="716" customFormat="true" ht="14.25" hidden="true" customHeight="false" outlineLevel="0" collapsed="false">
      <c r="A367" s="715"/>
    </row>
    <row r="368" s="716" customFormat="true" ht="14.25" hidden="true" customHeight="false" outlineLevel="0" collapsed="false">
      <c r="A368" s="715"/>
    </row>
    <row r="369" s="716" customFormat="true" ht="14.25" hidden="true" customHeight="false" outlineLevel="0" collapsed="false">
      <c r="A369" s="715"/>
    </row>
    <row r="370" s="716" customFormat="true" ht="14.25" hidden="true" customHeight="false" outlineLevel="0" collapsed="false">
      <c r="A370" s="715"/>
    </row>
    <row r="371" s="716" customFormat="true" ht="14.25" hidden="true" customHeight="false" outlineLevel="0" collapsed="false">
      <c r="A371" s="715"/>
    </row>
    <row r="372" s="716" customFormat="true" ht="14.25" hidden="true" customHeight="false" outlineLevel="0" collapsed="false">
      <c r="A372" s="715"/>
    </row>
    <row r="373" s="716" customFormat="true" ht="14.25" hidden="true" customHeight="false" outlineLevel="0" collapsed="false">
      <c r="A373" s="715"/>
    </row>
    <row r="374" s="716" customFormat="true" ht="14.25" hidden="true" customHeight="false" outlineLevel="0" collapsed="false">
      <c r="A374" s="715"/>
    </row>
    <row r="375" s="716" customFormat="true" ht="14.25" hidden="true" customHeight="false" outlineLevel="0" collapsed="false">
      <c r="A375" s="715"/>
    </row>
    <row r="376" s="716" customFormat="true" ht="14.25" hidden="true" customHeight="false" outlineLevel="0" collapsed="false">
      <c r="A376" s="715"/>
    </row>
    <row r="377" s="716" customFormat="true" ht="14.25" hidden="true" customHeight="false" outlineLevel="0" collapsed="false">
      <c r="A377" s="715"/>
    </row>
    <row r="378" s="716" customFormat="true" ht="14.25" hidden="true" customHeight="false" outlineLevel="0" collapsed="false">
      <c r="A378" s="715"/>
    </row>
    <row r="379" s="716" customFormat="true" ht="14.25" hidden="true" customHeight="false" outlineLevel="0" collapsed="false">
      <c r="A379" s="715"/>
    </row>
    <row r="380" s="716" customFormat="true" ht="14.25" hidden="true" customHeight="false" outlineLevel="0" collapsed="false">
      <c r="A380" s="715"/>
    </row>
    <row r="381" s="716" customFormat="true" ht="14.25" hidden="true" customHeight="false" outlineLevel="0" collapsed="false">
      <c r="A381" s="715"/>
    </row>
    <row r="382" s="716" customFormat="true" ht="14.25" hidden="true" customHeight="false" outlineLevel="0" collapsed="false">
      <c r="A382" s="715"/>
    </row>
    <row r="383" s="716" customFormat="true" ht="14.25" hidden="true" customHeight="false" outlineLevel="0" collapsed="false">
      <c r="A383" s="715"/>
    </row>
    <row r="384" s="716" customFormat="true" ht="14.25" hidden="true" customHeight="false" outlineLevel="0" collapsed="false">
      <c r="A384" s="715"/>
    </row>
    <row r="385" s="716" customFormat="true" ht="14.25" hidden="true" customHeight="false" outlineLevel="0" collapsed="false">
      <c r="A385" s="715"/>
    </row>
    <row r="386" s="716" customFormat="true" ht="14.25" hidden="true" customHeight="false" outlineLevel="0" collapsed="false">
      <c r="A386" s="715"/>
    </row>
    <row r="387" s="716" customFormat="true" ht="14.25" hidden="true" customHeight="false" outlineLevel="0" collapsed="false">
      <c r="A387" s="715"/>
    </row>
    <row r="388" s="716" customFormat="true" ht="14.25" hidden="true" customHeight="false" outlineLevel="0" collapsed="false">
      <c r="A388" s="715"/>
    </row>
    <row r="389" s="716" customFormat="true" ht="14.25" hidden="true" customHeight="false" outlineLevel="0" collapsed="false">
      <c r="A389" s="715"/>
    </row>
    <row r="390" s="716" customFormat="true" ht="14.25" hidden="true" customHeight="false" outlineLevel="0" collapsed="false">
      <c r="A390" s="715"/>
    </row>
    <row r="391" s="716" customFormat="true" ht="14.25" hidden="true" customHeight="false" outlineLevel="0" collapsed="false">
      <c r="A391" s="715"/>
    </row>
    <row r="392" s="716" customFormat="true" ht="14.25" hidden="true" customHeight="false" outlineLevel="0" collapsed="false">
      <c r="A392" s="715"/>
    </row>
    <row r="393" s="716" customFormat="true" ht="14.25" hidden="true" customHeight="false" outlineLevel="0" collapsed="false">
      <c r="A393" s="715"/>
    </row>
    <row r="394" s="716" customFormat="true" ht="14.25" hidden="true" customHeight="false" outlineLevel="0" collapsed="false">
      <c r="A394" s="715"/>
    </row>
    <row r="395" s="716" customFormat="true" ht="14.25" hidden="true" customHeight="false" outlineLevel="0" collapsed="false">
      <c r="A395" s="715"/>
    </row>
    <row r="396" s="716" customFormat="true" ht="14.25" hidden="true" customHeight="false" outlineLevel="0" collapsed="false">
      <c r="A396" s="715"/>
    </row>
    <row r="397" s="716" customFormat="true" ht="14.25" hidden="true" customHeight="false" outlineLevel="0" collapsed="false">
      <c r="A397" s="715"/>
    </row>
    <row r="398" s="716" customFormat="true" ht="14.25" hidden="true" customHeight="false" outlineLevel="0" collapsed="false">
      <c r="A398" s="715"/>
    </row>
    <row r="399" s="716" customFormat="true" ht="14.25" hidden="true" customHeight="false" outlineLevel="0" collapsed="false">
      <c r="A399" s="715"/>
    </row>
    <row r="400" s="716" customFormat="true" ht="14.25" hidden="true" customHeight="false" outlineLevel="0" collapsed="false">
      <c r="A400" s="715"/>
    </row>
    <row r="401" s="716" customFormat="true" ht="14.25" hidden="true" customHeight="false" outlineLevel="0" collapsed="false">
      <c r="A401" s="715"/>
    </row>
    <row r="402" s="716" customFormat="true" ht="14.25" hidden="true" customHeight="false" outlineLevel="0" collapsed="false">
      <c r="A402" s="715"/>
    </row>
    <row r="403" s="716" customFormat="true" ht="14.25" hidden="true" customHeight="false" outlineLevel="0" collapsed="false">
      <c r="A403" s="715"/>
    </row>
    <row r="404" s="716" customFormat="true" ht="14.25" hidden="true" customHeight="false" outlineLevel="0" collapsed="false">
      <c r="A404" s="715"/>
    </row>
    <row r="405" s="716" customFormat="true" ht="14.25" hidden="true" customHeight="false" outlineLevel="0" collapsed="false">
      <c r="A405" s="715"/>
    </row>
    <row r="406" s="716" customFormat="true" ht="14.25" hidden="true" customHeight="false" outlineLevel="0" collapsed="false">
      <c r="A406" s="715"/>
    </row>
    <row r="407" s="716" customFormat="true" ht="14.25" hidden="true" customHeight="false" outlineLevel="0" collapsed="false">
      <c r="A407" s="715"/>
    </row>
    <row r="408" s="716" customFormat="true" ht="14.25" hidden="true" customHeight="false" outlineLevel="0" collapsed="false">
      <c r="A408" s="715"/>
    </row>
    <row r="409" s="716" customFormat="true" ht="14.25" hidden="true" customHeight="false" outlineLevel="0" collapsed="false">
      <c r="A409" s="715"/>
    </row>
    <row r="410" s="716" customFormat="true" ht="14.25" hidden="true" customHeight="false" outlineLevel="0" collapsed="false">
      <c r="A410" s="715"/>
    </row>
    <row r="411" s="716" customFormat="true" ht="14.25" hidden="true" customHeight="false" outlineLevel="0" collapsed="false">
      <c r="A411" s="715"/>
    </row>
    <row r="412" s="716" customFormat="true" ht="14.25" hidden="true" customHeight="false" outlineLevel="0" collapsed="false">
      <c r="A412" s="715"/>
    </row>
    <row r="413" s="716" customFormat="true" ht="14.25" hidden="true" customHeight="false" outlineLevel="0" collapsed="false">
      <c r="A413" s="715"/>
    </row>
    <row r="414" s="716" customFormat="true" ht="14.25" hidden="true" customHeight="false" outlineLevel="0" collapsed="false">
      <c r="A414" s="715"/>
    </row>
    <row r="415" s="716" customFormat="true" ht="14.25" hidden="true" customHeight="false" outlineLevel="0" collapsed="false">
      <c r="A415" s="715"/>
    </row>
    <row r="416" s="716" customFormat="true" ht="14.25" hidden="true" customHeight="false" outlineLevel="0" collapsed="false">
      <c r="A416" s="715"/>
    </row>
    <row r="417" s="716" customFormat="true" ht="14.25" hidden="true" customHeight="false" outlineLevel="0" collapsed="false">
      <c r="A417" s="715"/>
    </row>
    <row r="418" s="716" customFormat="true" ht="14.25" hidden="true" customHeight="false" outlineLevel="0" collapsed="false">
      <c r="A418" s="715"/>
    </row>
    <row r="419" s="716" customFormat="true" ht="14.25" hidden="true" customHeight="false" outlineLevel="0" collapsed="false">
      <c r="A419" s="715"/>
    </row>
    <row r="420" s="716" customFormat="true" ht="14.25" hidden="true" customHeight="false" outlineLevel="0" collapsed="false">
      <c r="A420" s="715"/>
    </row>
    <row r="421" s="716" customFormat="true" ht="14.25" hidden="true" customHeight="false" outlineLevel="0" collapsed="false">
      <c r="A421" s="715"/>
    </row>
    <row r="422" s="716" customFormat="true" ht="14.25" hidden="true" customHeight="false" outlineLevel="0" collapsed="false">
      <c r="A422" s="715"/>
    </row>
    <row r="423" s="716" customFormat="true" ht="14.25" hidden="true" customHeight="false" outlineLevel="0" collapsed="false">
      <c r="A423" s="715"/>
    </row>
    <row r="424" s="716" customFormat="true" ht="14.25" hidden="true" customHeight="false" outlineLevel="0" collapsed="false">
      <c r="A424" s="715"/>
    </row>
    <row r="425" s="716" customFormat="true" ht="14.25" hidden="true" customHeight="false" outlineLevel="0" collapsed="false">
      <c r="A425" s="715"/>
    </row>
    <row r="426" s="716" customFormat="true" ht="14.25" hidden="true" customHeight="false" outlineLevel="0" collapsed="false">
      <c r="A426" s="715"/>
    </row>
    <row r="427" s="716" customFormat="true" ht="14.25" hidden="true" customHeight="false" outlineLevel="0" collapsed="false">
      <c r="A427" s="715"/>
    </row>
    <row r="428" s="716" customFormat="true" ht="14.25" hidden="true" customHeight="false" outlineLevel="0" collapsed="false">
      <c r="A428" s="715"/>
    </row>
    <row r="429" s="716" customFormat="true" ht="14.25" hidden="true" customHeight="false" outlineLevel="0" collapsed="false">
      <c r="A429" s="715"/>
    </row>
    <row r="430" s="716" customFormat="true" ht="14.25" hidden="true" customHeight="false" outlineLevel="0" collapsed="false">
      <c r="A430" s="715"/>
    </row>
    <row r="431" s="716" customFormat="true" ht="14.25" hidden="true" customHeight="false" outlineLevel="0" collapsed="false">
      <c r="A431" s="715"/>
    </row>
    <row r="432" s="716" customFormat="true" ht="14.25" hidden="true" customHeight="false" outlineLevel="0" collapsed="false">
      <c r="A432" s="715"/>
    </row>
    <row r="433" s="716" customFormat="true" ht="14.25" hidden="true" customHeight="false" outlineLevel="0" collapsed="false">
      <c r="A433" s="715"/>
    </row>
    <row r="434" s="716" customFormat="true" ht="14.25" hidden="true" customHeight="false" outlineLevel="0" collapsed="false">
      <c r="A434" s="715"/>
    </row>
    <row r="435" s="716" customFormat="true" ht="14.25" hidden="true" customHeight="false" outlineLevel="0" collapsed="false">
      <c r="A435" s="715"/>
    </row>
    <row r="436" s="716" customFormat="true" ht="14.25" hidden="true" customHeight="false" outlineLevel="0" collapsed="false">
      <c r="A436" s="715"/>
    </row>
    <row r="437" s="716" customFormat="true" ht="14.25" hidden="true" customHeight="false" outlineLevel="0" collapsed="false">
      <c r="A437" s="715"/>
    </row>
    <row r="438" s="716" customFormat="true" ht="14.25" hidden="true" customHeight="false" outlineLevel="0" collapsed="false">
      <c r="A438" s="715"/>
    </row>
    <row r="439" s="716" customFormat="true" ht="14.25" hidden="true" customHeight="false" outlineLevel="0" collapsed="false">
      <c r="A439" s="715"/>
    </row>
    <row r="440" s="716" customFormat="true" ht="14.25" hidden="true" customHeight="false" outlineLevel="0" collapsed="false">
      <c r="A440" s="715"/>
    </row>
    <row r="441" s="716" customFormat="true" ht="14.25" hidden="true" customHeight="false" outlineLevel="0" collapsed="false">
      <c r="A441" s="715"/>
    </row>
    <row r="442" s="716" customFormat="true" ht="14.25" hidden="true" customHeight="false" outlineLevel="0" collapsed="false">
      <c r="A442" s="715"/>
    </row>
    <row r="443" s="716" customFormat="true" ht="14.25" hidden="true" customHeight="false" outlineLevel="0" collapsed="false">
      <c r="A443" s="715"/>
    </row>
    <row r="444" s="716" customFormat="true" ht="14.25" hidden="true" customHeight="false" outlineLevel="0" collapsed="false">
      <c r="A444" s="715"/>
    </row>
    <row r="445" s="716" customFormat="true" ht="14.25" hidden="true" customHeight="false" outlineLevel="0" collapsed="false">
      <c r="A445" s="715"/>
    </row>
    <row r="446" s="716" customFormat="true" ht="14.25" hidden="true" customHeight="false" outlineLevel="0" collapsed="false">
      <c r="A446" s="715"/>
    </row>
    <row r="447" s="716" customFormat="true" ht="14.25" hidden="true" customHeight="false" outlineLevel="0" collapsed="false">
      <c r="A447" s="715"/>
    </row>
    <row r="448" s="716" customFormat="true" ht="14.25" hidden="true" customHeight="false" outlineLevel="0" collapsed="false">
      <c r="A448" s="715"/>
    </row>
    <row r="449" s="716" customFormat="true" ht="14.25" hidden="true" customHeight="false" outlineLevel="0" collapsed="false">
      <c r="A449" s="715"/>
    </row>
    <row r="450" s="716" customFormat="true" ht="14.25" hidden="true" customHeight="false" outlineLevel="0" collapsed="false">
      <c r="A450" s="715"/>
    </row>
    <row r="451" s="716" customFormat="true" ht="14.25" hidden="true" customHeight="false" outlineLevel="0" collapsed="false">
      <c r="A451" s="715"/>
    </row>
    <row r="452" s="716" customFormat="true" ht="14.25" hidden="true" customHeight="false" outlineLevel="0" collapsed="false">
      <c r="A452" s="715"/>
    </row>
    <row r="453" s="716" customFormat="true" ht="14.25" hidden="true" customHeight="false" outlineLevel="0" collapsed="false">
      <c r="A453" s="715"/>
    </row>
    <row r="454" s="716" customFormat="true" ht="14.25" hidden="true" customHeight="false" outlineLevel="0" collapsed="false">
      <c r="A454" s="715"/>
    </row>
    <row r="455" s="716" customFormat="true" ht="14.25" hidden="true" customHeight="false" outlineLevel="0" collapsed="false">
      <c r="A455" s="715"/>
    </row>
    <row r="456" s="716" customFormat="true" ht="14.25" hidden="true" customHeight="false" outlineLevel="0" collapsed="false">
      <c r="A456" s="715"/>
    </row>
    <row r="457" s="716" customFormat="true" ht="14.25" hidden="true" customHeight="false" outlineLevel="0" collapsed="false">
      <c r="A457" s="715"/>
    </row>
    <row r="458" s="716" customFormat="true" ht="14.25" hidden="true" customHeight="false" outlineLevel="0" collapsed="false">
      <c r="A458" s="715"/>
    </row>
    <row r="459" s="716" customFormat="true" ht="14.25" hidden="true" customHeight="false" outlineLevel="0" collapsed="false">
      <c r="A459" s="715"/>
    </row>
    <row r="460" s="716" customFormat="true" ht="14.25" hidden="true" customHeight="false" outlineLevel="0" collapsed="false">
      <c r="A460" s="715"/>
    </row>
    <row r="461" s="716" customFormat="true" ht="14.25" hidden="true" customHeight="false" outlineLevel="0" collapsed="false">
      <c r="A461" s="715"/>
    </row>
    <row r="462" s="716" customFormat="true" ht="14.25" hidden="true" customHeight="false" outlineLevel="0" collapsed="false">
      <c r="A462" s="715"/>
    </row>
    <row r="463" s="716" customFormat="true" ht="14.25" hidden="true" customHeight="false" outlineLevel="0" collapsed="false">
      <c r="A463" s="715"/>
    </row>
    <row r="464" s="716" customFormat="true" ht="14.25" hidden="true" customHeight="false" outlineLevel="0" collapsed="false">
      <c r="A464" s="715"/>
    </row>
    <row r="465" s="716" customFormat="true" ht="14.25" hidden="true" customHeight="false" outlineLevel="0" collapsed="false">
      <c r="A465" s="715"/>
    </row>
    <row r="466" s="716" customFormat="true" ht="14.25" hidden="true" customHeight="false" outlineLevel="0" collapsed="false">
      <c r="A466" s="715"/>
    </row>
    <row r="467" s="716" customFormat="true" ht="14.25" hidden="true" customHeight="false" outlineLevel="0" collapsed="false">
      <c r="A467" s="715"/>
    </row>
    <row r="468" s="716" customFormat="true" ht="14.25" hidden="true" customHeight="false" outlineLevel="0" collapsed="false">
      <c r="A468" s="715"/>
    </row>
    <row r="469" s="716" customFormat="true" ht="14.25" hidden="true" customHeight="false" outlineLevel="0" collapsed="false">
      <c r="A469" s="715"/>
    </row>
    <row r="470" s="716" customFormat="true" ht="14.25" hidden="true" customHeight="false" outlineLevel="0" collapsed="false">
      <c r="A470" s="715"/>
    </row>
    <row r="471" s="716" customFormat="true" ht="14.25" hidden="true" customHeight="false" outlineLevel="0" collapsed="false">
      <c r="A471" s="715"/>
    </row>
    <row r="472" s="716" customFormat="true" ht="14.25" hidden="true" customHeight="false" outlineLevel="0" collapsed="false">
      <c r="A472" s="715"/>
    </row>
    <row r="473" s="716" customFormat="true" ht="14.25" hidden="true" customHeight="false" outlineLevel="0" collapsed="false">
      <c r="A473" s="715"/>
    </row>
    <row r="474" s="716" customFormat="true" ht="14.25" hidden="true" customHeight="false" outlineLevel="0" collapsed="false">
      <c r="A474" s="715"/>
    </row>
    <row r="475" s="716" customFormat="true" ht="14.25" hidden="true" customHeight="false" outlineLevel="0" collapsed="false">
      <c r="A475" s="715"/>
    </row>
    <row r="476" s="716" customFormat="true" ht="14.25" hidden="true" customHeight="false" outlineLevel="0" collapsed="false">
      <c r="A476" s="715"/>
    </row>
    <row r="477" s="716" customFormat="true" ht="14.25" hidden="true" customHeight="false" outlineLevel="0" collapsed="false">
      <c r="A477" s="715"/>
    </row>
    <row r="478" s="716" customFormat="true" ht="14.25" hidden="true" customHeight="false" outlineLevel="0" collapsed="false">
      <c r="A478" s="715"/>
    </row>
    <row r="479" s="716" customFormat="true" ht="14.25" hidden="true" customHeight="false" outlineLevel="0" collapsed="false">
      <c r="A479" s="715"/>
    </row>
    <row r="480" s="716" customFormat="true" ht="14.25" hidden="true" customHeight="false" outlineLevel="0" collapsed="false">
      <c r="A480" s="715"/>
    </row>
    <row r="481" s="716" customFormat="true" ht="14.25" hidden="true" customHeight="false" outlineLevel="0" collapsed="false">
      <c r="A481" s="715"/>
    </row>
    <row r="482" s="716" customFormat="true" ht="14.25" hidden="true" customHeight="false" outlineLevel="0" collapsed="false">
      <c r="A482" s="715"/>
    </row>
    <row r="483" s="716" customFormat="true" ht="14.25" hidden="true" customHeight="false" outlineLevel="0" collapsed="false">
      <c r="A483" s="715"/>
    </row>
    <row r="484" s="716" customFormat="true" ht="14.25" hidden="true" customHeight="false" outlineLevel="0" collapsed="false">
      <c r="A484" s="715"/>
    </row>
    <row r="485" s="716" customFormat="true" ht="14.25" hidden="true" customHeight="false" outlineLevel="0" collapsed="false">
      <c r="A485" s="715"/>
    </row>
    <row r="486" s="716" customFormat="true" ht="14.25" hidden="true" customHeight="false" outlineLevel="0" collapsed="false">
      <c r="A486" s="715"/>
    </row>
    <row r="487" s="716" customFormat="true" ht="14.25" hidden="true" customHeight="false" outlineLevel="0" collapsed="false">
      <c r="A487" s="715"/>
    </row>
    <row r="488" s="716" customFormat="true" ht="14.25" hidden="true" customHeight="false" outlineLevel="0" collapsed="false">
      <c r="A488" s="715"/>
    </row>
    <row r="489" s="716" customFormat="true" ht="14.25" hidden="true" customHeight="false" outlineLevel="0" collapsed="false">
      <c r="A489" s="715"/>
    </row>
    <row r="490" s="716" customFormat="true" ht="14.25" hidden="true" customHeight="false" outlineLevel="0" collapsed="false">
      <c r="A490" s="715"/>
    </row>
    <row r="491" s="716" customFormat="true" ht="14.25" hidden="true" customHeight="false" outlineLevel="0" collapsed="false">
      <c r="A491" s="715"/>
    </row>
    <row r="492" s="716" customFormat="true" ht="14.25" hidden="true" customHeight="false" outlineLevel="0" collapsed="false">
      <c r="A492" s="715"/>
    </row>
    <row r="493" s="716" customFormat="true" ht="14.25" hidden="true" customHeight="false" outlineLevel="0" collapsed="false">
      <c r="A493" s="715"/>
    </row>
    <row r="494" s="716" customFormat="true" ht="14.25" hidden="true" customHeight="false" outlineLevel="0" collapsed="false">
      <c r="A494" s="715"/>
    </row>
    <row r="495" s="716" customFormat="true" ht="14.25" hidden="true" customHeight="false" outlineLevel="0" collapsed="false">
      <c r="A495" s="715"/>
    </row>
    <row r="496" s="716" customFormat="true" ht="14.25" hidden="true" customHeight="false" outlineLevel="0" collapsed="false">
      <c r="A496" s="715"/>
    </row>
    <row r="497" s="716" customFormat="true" ht="14.25" hidden="true" customHeight="false" outlineLevel="0" collapsed="false">
      <c r="A497" s="715"/>
    </row>
    <row r="498" s="716" customFormat="true" ht="14.25" hidden="true" customHeight="false" outlineLevel="0" collapsed="false">
      <c r="A498" s="715"/>
    </row>
    <row r="499" s="716" customFormat="true" ht="14.25" hidden="true" customHeight="false" outlineLevel="0" collapsed="false">
      <c r="A499" s="715"/>
    </row>
    <row r="500" s="716" customFormat="true" ht="14.25" hidden="true" customHeight="false" outlineLevel="0" collapsed="false">
      <c r="A500" s="715"/>
    </row>
    <row r="501" s="716" customFormat="true" ht="14.25" hidden="true" customHeight="false" outlineLevel="0" collapsed="false">
      <c r="A501" s="715"/>
    </row>
    <row r="502" s="716" customFormat="true" ht="14.25" hidden="true" customHeight="false" outlineLevel="0" collapsed="false">
      <c r="A502" s="715"/>
    </row>
    <row r="503" s="716" customFormat="true" ht="14.25" hidden="true" customHeight="false" outlineLevel="0" collapsed="false">
      <c r="A503" s="715"/>
    </row>
    <row r="504" s="716" customFormat="true" ht="14.25" hidden="true" customHeight="false" outlineLevel="0" collapsed="false">
      <c r="A504" s="715"/>
    </row>
    <row r="505" s="716" customFormat="true" ht="14.25" hidden="true" customHeight="false" outlineLevel="0" collapsed="false">
      <c r="A505" s="715"/>
    </row>
    <row r="506" s="716" customFormat="true" ht="14.25" hidden="true" customHeight="false" outlineLevel="0" collapsed="false">
      <c r="A506" s="715"/>
    </row>
    <row r="507" s="716" customFormat="true" ht="14.25" hidden="true" customHeight="false" outlineLevel="0" collapsed="false">
      <c r="A507" s="715"/>
    </row>
    <row r="508" s="716" customFormat="true" ht="14.25" hidden="true" customHeight="false" outlineLevel="0" collapsed="false">
      <c r="A508" s="715"/>
    </row>
    <row r="509" s="716" customFormat="true" ht="14.25" hidden="true" customHeight="false" outlineLevel="0" collapsed="false">
      <c r="A509" s="715"/>
    </row>
    <row r="510" s="716" customFormat="true" ht="14.25" hidden="true" customHeight="false" outlineLevel="0" collapsed="false">
      <c r="A510" s="715"/>
    </row>
    <row r="511" s="716" customFormat="true" ht="14.25" hidden="true" customHeight="false" outlineLevel="0" collapsed="false">
      <c r="A511" s="715"/>
    </row>
    <row r="512" s="716" customFormat="true" ht="14.25" hidden="true" customHeight="false" outlineLevel="0" collapsed="false">
      <c r="A512" s="715"/>
    </row>
    <row r="513" s="716" customFormat="true" ht="14.25" hidden="true" customHeight="false" outlineLevel="0" collapsed="false">
      <c r="A513" s="715"/>
    </row>
    <row r="514" s="716" customFormat="true" ht="14.25" hidden="true" customHeight="false" outlineLevel="0" collapsed="false">
      <c r="A514" s="715"/>
    </row>
    <row r="515" s="716" customFormat="true" ht="14.25" hidden="true" customHeight="false" outlineLevel="0" collapsed="false">
      <c r="A515" s="715"/>
    </row>
    <row r="516" s="716" customFormat="true" ht="14.25" hidden="true" customHeight="false" outlineLevel="0" collapsed="false">
      <c r="A516" s="715"/>
    </row>
    <row r="517" s="716" customFormat="true" ht="14.25" hidden="true" customHeight="false" outlineLevel="0" collapsed="false">
      <c r="A517" s="715"/>
    </row>
    <row r="518" s="716" customFormat="true" ht="14.25" hidden="true" customHeight="false" outlineLevel="0" collapsed="false">
      <c r="A518" s="715"/>
    </row>
    <row r="519" s="716" customFormat="true" ht="14.25" hidden="true" customHeight="false" outlineLevel="0" collapsed="false">
      <c r="A519" s="715"/>
    </row>
    <row r="520" s="716" customFormat="true" ht="14.25" hidden="true" customHeight="false" outlineLevel="0" collapsed="false">
      <c r="A520" s="715"/>
    </row>
    <row r="521" s="716" customFormat="true" ht="14.25" hidden="true" customHeight="false" outlineLevel="0" collapsed="false">
      <c r="A521" s="715"/>
    </row>
    <row r="522" s="716" customFormat="true" ht="14.25" hidden="true" customHeight="false" outlineLevel="0" collapsed="false">
      <c r="A522" s="715"/>
    </row>
    <row r="523" s="716" customFormat="true" ht="14.25" hidden="true" customHeight="false" outlineLevel="0" collapsed="false">
      <c r="A523" s="715"/>
    </row>
    <row r="524" s="716" customFormat="true" ht="14.25" hidden="true" customHeight="false" outlineLevel="0" collapsed="false">
      <c r="A524" s="715"/>
    </row>
    <row r="525" s="716" customFormat="true" ht="14.25" hidden="true" customHeight="false" outlineLevel="0" collapsed="false">
      <c r="A525" s="715"/>
    </row>
    <row r="526" s="716" customFormat="true" ht="14.25" hidden="true" customHeight="false" outlineLevel="0" collapsed="false">
      <c r="A526" s="715"/>
    </row>
    <row r="527" s="716" customFormat="true" ht="14.25" hidden="true" customHeight="false" outlineLevel="0" collapsed="false">
      <c r="A527" s="715"/>
    </row>
    <row r="528" s="716" customFormat="true" ht="14.25" hidden="true" customHeight="false" outlineLevel="0" collapsed="false">
      <c r="A528" s="715"/>
    </row>
    <row r="529" s="716" customFormat="true" ht="14.25" hidden="true" customHeight="false" outlineLevel="0" collapsed="false">
      <c r="A529" s="715"/>
    </row>
    <row r="530" s="716" customFormat="true" ht="14.25" hidden="true" customHeight="false" outlineLevel="0" collapsed="false">
      <c r="A530" s="715"/>
    </row>
    <row r="531" s="716" customFormat="true" ht="14.25" hidden="true" customHeight="false" outlineLevel="0" collapsed="false">
      <c r="A531" s="715"/>
    </row>
    <row r="532" s="716" customFormat="true" ht="14.25" hidden="true" customHeight="false" outlineLevel="0" collapsed="false">
      <c r="A532" s="715"/>
    </row>
    <row r="533" s="716" customFormat="true" ht="14.25" hidden="true" customHeight="false" outlineLevel="0" collapsed="false">
      <c r="A533" s="715"/>
    </row>
    <row r="534" s="716" customFormat="true" ht="14.25" hidden="true" customHeight="false" outlineLevel="0" collapsed="false">
      <c r="A534" s="715"/>
    </row>
    <row r="535" s="716" customFormat="true" ht="14.25" hidden="true" customHeight="false" outlineLevel="0" collapsed="false">
      <c r="A535" s="715"/>
    </row>
    <row r="536" s="716" customFormat="true" ht="14.25" hidden="true" customHeight="false" outlineLevel="0" collapsed="false">
      <c r="A536" s="715"/>
    </row>
    <row r="537" s="716" customFormat="true" ht="14.25" hidden="true" customHeight="false" outlineLevel="0" collapsed="false">
      <c r="A537" s="715"/>
    </row>
    <row r="538" s="716" customFormat="true" ht="14.25" hidden="true" customHeight="false" outlineLevel="0" collapsed="false">
      <c r="A538" s="715"/>
    </row>
    <row r="539" s="716" customFormat="true" ht="14.25" hidden="true" customHeight="false" outlineLevel="0" collapsed="false">
      <c r="A539" s="715"/>
    </row>
    <row r="540" s="716" customFormat="true" ht="14.25" hidden="true" customHeight="false" outlineLevel="0" collapsed="false">
      <c r="A540" s="715"/>
    </row>
    <row r="541" s="716" customFormat="true" ht="14.25" hidden="true" customHeight="false" outlineLevel="0" collapsed="false">
      <c r="A541" s="715"/>
    </row>
    <row r="542" s="716" customFormat="true" ht="14.25" hidden="true" customHeight="false" outlineLevel="0" collapsed="false">
      <c r="A542" s="715"/>
    </row>
    <row r="543" s="716" customFormat="true" ht="14.25" hidden="true" customHeight="false" outlineLevel="0" collapsed="false">
      <c r="A543" s="715"/>
    </row>
    <row r="544" s="716" customFormat="true" ht="14.25" hidden="true" customHeight="false" outlineLevel="0" collapsed="false">
      <c r="A544" s="715"/>
    </row>
    <row r="545" s="716" customFormat="true" ht="14.25" hidden="true" customHeight="false" outlineLevel="0" collapsed="false">
      <c r="A545" s="715"/>
    </row>
    <row r="546" s="716" customFormat="true" ht="14.25" hidden="true" customHeight="false" outlineLevel="0" collapsed="false">
      <c r="A546" s="715"/>
    </row>
    <row r="547" s="716" customFormat="true" ht="14.25" hidden="true" customHeight="false" outlineLevel="0" collapsed="false">
      <c r="A547" s="715"/>
    </row>
    <row r="548" s="716" customFormat="true" ht="14.25" hidden="true" customHeight="false" outlineLevel="0" collapsed="false">
      <c r="A548" s="715"/>
    </row>
    <row r="549" s="716" customFormat="true" ht="14.25" hidden="true" customHeight="false" outlineLevel="0" collapsed="false">
      <c r="A549" s="715"/>
    </row>
    <row r="550" s="716" customFormat="true" ht="14.25" hidden="true" customHeight="false" outlineLevel="0" collapsed="false">
      <c r="A550" s="715"/>
    </row>
    <row r="551" s="716" customFormat="true" ht="14.25" hidden="true" customHeight="false" outlineLevel="0" collapsed="false">
      <c r="A551" s="715"/>
    </row>
    <row r="552" s="716" customFormat="true" ht="14.25" hidden="true" customHeight="false" outlineLevel="0" collapsed="false">
      <c r="A552" s="715"/>
    </row>
    <row r="553" s="716" customFormat="true" ht="14.25" hidden="true" customHeight="false" outlineLevel="0" collapsed="false">
      <c r="A553" s="715"/>
    </row>
    <row r="554" s="716" customFormat="true" ht="14.25" hidden="true" customHeight="false" outlineLevel="0" collapsed="false">
      <c r="A554" s="715"/>
    </row>
    <row r="555" s="716" customFormat="true" ht="14.25" hidden="true" customHeight="false" outlineLevel="0" collapsed="false">
      <c r="A555" s="715"/>
    </row>
    <row r="556" s="716" customFormat="true" ht="14.25" hidden="true" customHeight="false" outlineLevel="0" collapsed="false">
      <c r="A556" s="715"/>
    </row>
    <row r="557" s="716" customFormat="true" ht="14.25" hidden="true" customHeight="false" outlineLevel="0" collapsed="false">
      <c r="A557" s="715"/>
    </row>
    <row r="558" s="716" customFormat="true" ht="14.25" hidden="true" customHeight="false" outlineLevel="0" collapsed="false">
      <c r="A558" s="715"/>
    </row>
    <row r="559" s="716" customFormat="true" ht="14.25" hidden="true" customHeight="false" outlineLevel="0" collapsed="false">
      <c r="A559" s="715"/>
    </row>
    <row r="560" s="716" customFormat="true" ht="14.25" hidden="true" customHeight="false" outlineLevel="0" collapsed="false">
      <c r="A560" s="715"/>
    </row>
    <row r="561" s="716" customFormat="true" ht="14.25" hidden="true" customHeight="false" outlineLevel="0" collapsed="false">
      <c r="A561" s="715"/>
    </row>
    <row r="562" s="716" customFormat="true" ht="14.25" hidden="true" customHeight="false" outlineLevel="0" collapsed="false">
      <c r="A562" s="715"/>
    </row>
    <row r="563" s="716" customFormat="true" ht="14.25" hidden="true" customHeight="false" outlineLevel="0" collapsed="false">
      <c r="A563" s="715"/>
    </row>
    <row r="564" s="716" customFormat="true" ht="14.25" hidden="true" customHeight="false" outlineLevel="0" collapsed="false">
      <c r="A564" s="715"/>
    </row>
    <row r="565" s="716" customFormat="true" ht="14.25" hidden="true" customHeight="false" outlineLevel="0" collapsed="false">
      <c r="A565" s="715"/>
    </row>
    <row r="566" s="716" customFormat="true" ht="14.25" hidden="true" customHeight="false" outlineLevel="0" collapsed="false">
      <c r="A566" s="715"/>
    </row>
    <row r="567" s="716" customFormat="true" ht="14.25" hidden="true" customHeight="false" outlineLevel="0" collapsed="false">
      <c r="A567" s="715"/>
    </row>
    <row r="568" s="716" customFormat="true" ht="14.25" hidden="true" customHeight="false" outlineLevel="0" collapsed="false">
      <c r="A568" s="715"/>
    </row>
    <row r="569" s="716" customFormat="true" ht="14.25" hidden="true" customHeight="false" outlineLevel="0" collapsed="false">
      <c r="A569" s="715"/>
    </row>
    <row r="570" s="716" customFormat="true" ht="14.25" hidden="true" customHeight="false" outlineLevel="0" collapsed="false">
      <c r="A570" s="715"/>
    </row>
    <row r="571" s="716" customFormat="true" ht="14.25" hidden="true" customHeight="false" outlineLevel="0" collapsed="false">
      <c r="A571" s="715"/>
    </row>
    <row r="572" s="716" customFormat="true" ht="14.25" hidden="true" customHeight="false" outlineLevel="0" collapsed="false">
      <c r="A572" s="715"/>
    </row>
    <row r="573" s="716" customFormat="true" ht="14.25" hidden="true" customHeight="false" outlineLevel="0" collapsed="false">
      <c r="A573" s="715"/>
    </row>
    <row r="574" s="716" customFormat="true" ht="14.25" hidden="true" customHeight="false" outlineLevel="0" collapsed="false">
      <c r="A574" s="715"/>
    </row>
    <row r="575" s="716" customFormat="true" ht="14.25" hidden="true" customHeight="false" outlineLevel="0" collapsed="false">
      <c r="A575" s="715"/>
    </row>
    <row r="576" s="716" customFormat="true" ht="14.25" hidden="true" customHeight="false" outlineLevel="0" collapsed="false">
      <c r="A576" s="715"/>
    </row>
    <row r="577" s="716" customFormat="true" ht="14.25" hidden="true" customHeight="false" outlineLevel="0" collapsed="false">
      <c r="A577" s="715"/>
    </row>
    <row r="578" s="716" customFormat="true" ht="14.25" hidden="true" customHeight="false" outlineLevel="0" collapsed="false">
      <c r="A578" s="715"/>
    </row>
    <row r="579" s="716" customFormat="true" ht="14.25" hidden="true" customHeight="false" outlineLevel="0" collapsed="false">
      <c r="A579" s="715"/>
    </row>
    <row r="580" s="716" customFormat="true" ht="14.25" hidden="true" customHeight="false" outlineLevel="0" collapsed="false">
      <c r="A580" s="715"/>
    </row>
    <row r="581" s="716" customFormat="true" ht="14.25" hidden="true" customHeight="false" outlineLevel="0" collapsed="false">
      <c r="A581" s="715"/>
    </row>
    <row r="582" s="716" customFormat="true" ht="14.25" hidden="true" customHeight="false" outlineLevel="0" collapsed="false">
      <c r="A582" s="715"/>
    </row>
    <row r="583" s="716" customFormat="true" ht="14.25" hidden="true" customHeight="false" outlineLevel="0" collapsed="false">
      <c r="A583" s="715"/>
    </row>
    <row r="584" s="716" customFormat="true" ht="14.25" hidden="true" customHeight="false" outlineLevel="0" collapsed="false">
      <c r="A584" s="715"/>
    </row>
    <row r="585" s="716" customFormat="true" ht="14.25" hidden="true" customHeight="false" outlineLevel="0" collapsed="false">
      <c r="A585" s="715"/>
    </row>
    <row r="586" s="716" customFormat="true" ht="14.25" hidden="true" customHeight="false" outlineLevel="0" collapsed="false">
      <c r="A586" s="715"/>
    </row>
    <row r="587" s="716" customFormat="true" ht="14.25" hidden="true" customHeight="false" outlineLevel="0" collapsed="false">
      <c r="A587" s="715"/>
    </row>
    <row r="588" s="716" customFormat="true" ht="14.25" hidden="true" customHeight="false" outlineLevel="0" collapsed="false">
      <c r="A588" s="715"/>
    </row>
    <row r="589" s="716" customFormat="true" ht="14.25" hidden="true" customHeight="false" outlineLevel="0" collapsed="false">
      <c r="A589" s="715"/>
    </row>
    <row r="590" s="716" customFormat="true" ht="14.25" hidden="true" customHeight="false" outlineLevel="0" collapsed="false">
      <c r="A590" s="715"/>
    </row>
    <row r="591" s="716" customFormat="true" ht="14.25" hidden="true" customHeight="false" outlineLevel="0" collapsed="false">
      <c r="A591" s="715"/>
    </row>
    <row r="592" s="716" customFormat="true" ht="14.25" hidden="true" customHeight="false" outlineLevel="0" collapsed="false">
      <c r="A592" s="715"/>
    </row>
    <row r="593" s="716" customFormat="true" ht="14.25" hidden="true" customHeight="false" outlineLevel="0" collapsed="false">
      <c r="A593" s="715"/>
    </row>
    <row r="594" s="716" customFormat="true" ht="14.25" hidden="true" customHeight="false" outlineLevel="0" collapsed="false">
      <c r="A594" s="715"/>
    </row>
    <row r="595" s="716" customFormat="true" ht="14.25" hidden="true" customHeight="false" outlineLevel="0" collapsed="false">
      <c r="A595" s="715"/>
    </row>
    <row r="596" s="716" customFormat="true" ht="14.25" hidden="true" customHeight="false" outlineLevel="0" collapsed="false">
      <c r="A596" s="715"/>
    </row>
    <row r="597" s="716" customFormat="true" ht="14.25" hidden="true" customHeight="false" outlineLevel="0" collapsed="false">
      <c r="A597" s="715"/>
    </row>
    <row r="598" s="716" customFormat="true" ht="14.25" hidden="true" customHeight="false" outlineLevel="0" collapsed="false">
      <c r="A598" s="715"/>
    </row>
    <row r="599" s="716" customFormat="true" ht="14.25" hidden="true" customHeight="false" outlineLevel="0" collapsed="false">
      <c r="A599" s="715"/>
    </row>
    <row r="600" s="716" customFormat="true" ht="14.25" hidden="true" customHeight="false" outlineLevel="0" collapsed="false">
      <c r="A600" s="715"/>
    </row>
    <row r="601" s="716" customFormat="true" ht="14.25" hidden="true" customHeight="false" outlineLevel="0" collapsed="false">
      <c r="A601" s="715"/>
    </row>
    <row r="602" s="716" customFormat="true" ht="14.25" hidden="true" customHeight="false" outlineLevel="0" collapsed="false">
      <c r="A602" s="715"/>
    </row>
    <row r="603" s="716" customFormat="true" ht="14.25" hidden="true" customHeight="false" outlineLevel="0" collapsed="false">
      <c r="A603" s="715"/>
    </row>
    <row r="604" s="716" customFormat="true" ht="14.25" hidden="true" customHeight="false" outlineLevel="0" collapsed="false">
      <c r="A604" s="715"/>
    </row>
    <row r="605" s="716" customFormat="true" ht="14.25" hidden="true" customHeight="false" outlineLevel="0" collapsed="false">
      <c r="A605" s="715"/>
    </row>
    <row r="606" s="716" customFormat="true" ht="14.25" hidden="true" customHeight="false" outlineLevel="0" collapsed="false">
      <c r="A606" s="715"/>
    </row>
    <row r="607" s="716" customFormat="true" ht="14.25" hidden="true" customHeight="false" outlineLevel="0" collapsed="false">
      <c r="A607" s="715"/>
    </row>
    <row r="608" s="716" customFormat="true" ht="14.25" hidden="true" customHeight="false" outlineLevel="0" collapsed="false">
      <c r="A608" s="715"/>
    </row>
    <row r="609" s="716" customFormat="true" ht="14.25" hidden="true" customHeight="false" outlineLevel="0" collapsed="false">
      <c r="A609" s="715"/>
    </row>
    <row r="610" s="716" customFormat="true" ht="14.25" hidden="true" customHeight="false" outlineLevel="0" collapsed="false">
      <c r="A610" s="715"/>
    </row>
    <row r="611" s="716" customFormat="true" ht="14.25" hidden="true" customHeight="false" outlineLevel="0" collapsed="false">
      <c r="A611" s="715"/>
    </row>
    <row r="612" s="716" customFormat="true" ht="14.25" hidden="true" customHeight="false" outlineLevel="0" collapsed="false">
      <c r="A612" s="715"/>
    </row>
    <row r="613" s="716" customFormat="true" ht="14.25" hidden="true" customHeight="false" outlineLevel="0" collapsed="false">
      <c r="A613" s="715"/>
    </row>
    <row r="614" s="716" customFormat="true" ht="14.25" hidden="true" customHeight="false" outlineLevel="0" collapsed="false">
      <c r="A614" s="715"/>
    </row>
    <row r="615" s="716" customFormat="true" ht="14.25" hidden="true" customHeight="false" outlineLevel="0" collapsed="false">
      <c r="A615" s="715"/>
    </row>
    <row r="616" s="716" customFormat="true" ht="14.25" hidden="true" customHeight="false" outlineLevel="0" collapsed="false">
      <c r="A616" s="715"/>
    </row>
    <row r="617" s="716" customFormat="true" ht="14.25" hidden="true" customHeight="false" outlineLevel="0" collapsed="false">
      <c r="A617" s="715"/>
    </row>
    <row r="618" s="716" customFormat="true" ht="14.25" hidden="true" customHeight="false" outlineLevel="0" collapsed="false">
      <c r="A618" s="715"/>
    </row>
    <row r="619" s="716" customFormat="true" ht="14.25" hidden="true" customHeight="false" outlineLevel="0" collapsed="false">
      <c r="A619" s="715"/>
    </row>
    <row r="620" s="716" customFormat="true" ht="14.25" hidden="true" customHeight="false" outlineLevel="0" collapsed="false">
      <c r="A620" s="715"/>
    </row>
    <row r="621" s="716" customFormat="true" ht="14.25" hidden="true" customHeight="false" outlineLevel="0" collapsed="false">
      <c r="A621" s="715"/>
    </row>
    <row r="622" s="716" customFormat="true" ht="14.25" hidden="true" customHeight="false" outlineLevel="0" collapsed="false">
      <c r="A622" s="715"/>
    </row>
    <row r="623" s="716" customFormat="true" ht="14.25" hidden="true" customHeight="false" outlineLevel="0" collapsed="false">
      <c r="A623" s="715"/>
    </row>
    <row r="624" s="716" customFormat="true" ht="14.25" hidden="true" customHeight="false" outlineLevel="0" collapsed="false">
      <c r="A624" s="715"/>
    </row>
    <row r="625" s="716" customFormat="true" ht="14.25" hidden="true" customHeight="false" outlineLevel="0" collapsed="false">
      <c r="A625" s="715"/>
    </row>
    <row r="626" s="716" customFormat="true" ht="14.25" hidden="true" customHeight="false" outlineLevel="0" collapsed="false">
      <c r="A626" s="715"/>
    </row>
    <row r="627" s="716" customFormat="true" ht="14.25" hidden="true" customHeight="false" outlineLevel="0" collapsed="false">
      <c r="A627" s="715"/>
    </row>
    <row r="628" s="716" customFormat="true" ht="14.25" hidden="true" customHeight="false" outlineLevel="0" collapsed="false">
      <c r="A628" s="715"/>
    </row>
    <row r="629" s="716" customFormat="true" ht="14.25" hidden="true" customHeight="false" outlineLevel="0" collapsed="false">
      <c r="A629" s="715"/>
    </row>
    <row r="630" s="716" customFormat="true" ht="14.25" hidden="true" customHeight="false" outlineLevel="0" collapsed="false">
      <c r="A630" s="715"/>
    </row>
    <row r="631" s="716" customFormat="true" ht="14.25" hidden="true" customHeight="false" outlineLevel="0" collapsed="false">
      <c r="A631" s="715"/>
    </row>
    <row r="632" s="716" customFormat="true" ht="14.25" hidden="true" customHeight="false" outlineLevel="0" collapsed="false">
      <c r="A632" s="715"/>
    </row>
    <row r="633" s="716" customFormat="true" ht="14.25" hidden="true" customHeight="false" outlineLevel="0" collapsed="false">
      <c r="A633" s="715"/>
    </row>
    <row r="634" s="716" customFormat="true" ht="14.25" hidden="true" customHeight="false" outlineLevel="0" collapsed="false">
      <c r="A634" s="715"/>
    </row>
    <row r="635" s="716" customFormat="true" ht="14.25" hidden="true" customHeight="false" outlineLevel="0" collapsed="false">
      <c r="A635" s="715"/>
    </row>
    <row r="636" s="716" customFormat="true" ht="14.25" hidden="true" customHeight="false" outlineLevel="0" collapsed="false">
      <c r="A636" s="715"/>
    </row>
    <row r="637" s="716" customFormat="true" ht="14.25" hidden="true" customHeight="false" outlineLevel="0" collapsed="false">
      <c r="A637" s="715"/>
    </row>
    <row r="638" s="716" customFormat="true" ht="14.25" hidden="true" customHeight="false" outlineLevel="0" collapsed="false">
      <c r="A638" s="715"/>
    </row>
    <row r="639" s="716" customFormat="true" ht="14.25" hidden="true" customHeight="false" outlineLevel="0" collapsed="false">
      <c r="A639" s="715"/>
    </row>
    <row r="640" s="716" customFormat="true" ht="14.25" hidden="true" customHeight="false" outlineLevel="0" collapsed="false">
      <c r="A640" s="715"/>
    </row>
    <row r="641" s="716" customFormat="true" ht="14.25" hidden="true" customHeight="false" outlineLevel="0" collapsed="false">
      <c r="A641" s="715"/>
    </row>
    <row r="642" s="716" customFormat="true" ht="14.25" hidden="true" customHeight="false" outlineLevel="0" collapsed="false">
      <c r="A642" s="715"/>
    </row>
    <row r="643" s="716" customFormat="true" ht="14.25" hidden="true" customHeight="false" outlineLevel="0" collapsed="false">
      <c r="A643" s="715"/>
    </row>
    <row r="644" s="716" customFormat="true" ht="14.25" hidden="true" customHeight="false" outlineLevel="0" collapsed="false">
      <c r="A644" s="715"/>
    </row>
    <row r="645" s="716" customFormat="true" ht="14.25" hidden="true" customHeight="false" outlineLevel="0" collapsed="false">
      <c r="A645" s="715"/>
    </row>
    <row r="646" s="716" customFormat="true" ht="14.25" hidden="true" customHeight="false" outlineLevel="0" collapsed="false">
      <c r="A646" s="715"/>
    </row>
    <row r="647" s="716" customFormat="true" ht="14.25" hidden="true" customHeight="false" outlineLevel="0" collapsed="false">
      <c r="A647" s="715"/>
    </row>
    <row r="648" s="716" customFormat="true" ht="14.25" hidden="true" customHeight="false" outlineLevel="0" collapsed="false">
      <c r="A648" s="715"/>
    </row>
    <row r="649" s="716" customFormat="true" ht="14.25" hidden="true" customHeight="false" outlineLevel="0" collapsed="false">
      <c r="A649" s="715"/>
    </row>
    <row r="650" s="716" customFormat="true" ht="14.25" hidden="true" customHeight="false" outlineLevel="0" collapsed="false">
      <c r="A650" s="715"/>
    </row>
    <row r="651" s="716" customFormat="true" ht="14.25" hidden="true" customHeight="false" outlineLevel="0" collapsed="false">
      <c r="A651" s="715"/>
    </row>
    <row r="652" s="716" customFormat="true" ht="14.25" hidden="true" customHeight="false" outlineLevel="0" collapsed="false">
      <c r="A652" s="715"/>
    </row>
    <row r="653" s="716" customFormat="true" ht="14.25" hidden="true" customHeight="false" outlineLevel="0" collapsed="false">
      <c r="A653" s="715"/>
    </row>
    <row r="654" s="716" customFormat="true" ht="14.25" hidden="true" customHeight="false" outlineLevel="0" collapsed="false">
      <c r="A654" s="715"/>
    </row>
    <row r="655" s="716" customFormat="true" ht="14.25" hidden="true" customHeight="false" outlineLevel="0" collapsed="false">
      <c r="A655" s="715"/>
    </row>
    <row r="656" s="716" customFormat="true" ht="14.25" hidden="true" customHeight="false" outlineLevel="0" collapsed="false">
      <c r="A656" s="715"/>
    </row>
    <row r="657" s="716" customFormat="true" ht="14.25" hidden="true" customHeight="false" outlineLevel="0" collapsed="false">
      <c r="A657" s="715"/>
    </row>
    <row r="658" s="716" customFormat="true" ht="14.25" hidden="true" customHeight="false" outlineLevel="0" collapsed="false">
      <c r="A658" s="715"/>
    </row>
    <row r="659" s="716" customFormat="true" ht="14.25" hidden="true" customHeight="false" outlineLevel="0" collapsed="false">
      <c r="A659" s="715"/>
    </row>
    <row r="660" s="716" customFormat="true" ht="14.25" hidden="true" customHeight="false" outlineLevel="0" collapsed="false">
      <c r="A660" s="715"/>
    </row>
    <row r="661" s="716" customFormat="true" ht="14.25" hidden="true" customHeight="false" outlineLevel="0" collapsed="false">
      <c r="A661" s="715"/>
    </row>
    <row r="662" s="716" customFormat="true" ht="14.25" hidden="true" customHeight="false" outlineLevel="0" collapsed="false">
      <c r="A662" s="715"/>
    </row>
    <row r="663" s="716" customFormat="true" ht="14.25" hidden="true" customHeight="false" outlineLevel="0" collapsed="false">
      <c r="A663" s="715"/>
    </row>
    <row r="664" s="716" customFormat="true" ht="14.25" hidden="true" customHeight="false" outlineLevel="0" collapsed="false">
      <c r="A664" s="715"/>
    </row>
    <row r="665" s="716" customFormat="true" ht="14.25" hidden="true" customHeight="false" outlineLevel="0" collapsed="false">
      <c r="A665" s="715"/>
    </row>
    <row r="666" s="716" customFormat="true" ht="14.25" hidden="true" customHeight="false" outlineLevel="0" collapsed="false">
      <c r="A666" s="715"/>
    </row>
    <row r="667" s="716" customFormat="true" ht="14.25" hidden="true" customHeight="false" outlineLevel="0" collapsed="false">
      <c r="A667" s="715"/>
    </row>
    <row r="668" s="716" customFormat="true" ht="14.25" hidden="true" customHeight="false" outlineLevel="0" collapsed="false">
      <c r="A668" s="715"/>
    </row>
    <row r="669" s="716" customFormat="true" ht="14.25" hidden="true" customHeight="false" outlineLevel="0" collapsed="false">
      <c r="A669" s="715"/>
    </row>
    <row r="670" s="716" customFormat="true" ht="14.25" hidden="true" customHeight="false" outlineLevel="0" collapsed="false">
      <c r="A670" s="715"/>
    </row>
    <row r="671" s="716" customFormat="true" ht="14.25" hidden="true" customHeight="false" outlineLevel="0" collapsed="false">
      <c r="A671" s="715"/>
    </row>
    <row r="672" s="716" customFormat="true" ht="14.25" hidden="true" customHeight="false" outlineLevel="0" collapsed="false">
      <c r="A672" s="715"/>
    </row>
    <row r="673" s="716" customFormat="true" ht="14.25" hidden="true" customHeight="false" outlineLevel="0" collapsed="false">
      <c r="A673" s="715"/>
    </row>
    <row r="674" s="716" customFormat="true" ht="14.25" hidden="true" customHeight="false" outlineLevel="0" collapsed="false">
      <c r="A674" s="715"/>
    </row>
    <row r="675" s="716" customFormat="true" ht="14.25" hidden="true" customHeight="false" outlineLevel="0" collapsed="false">
      <c r="A675" s="715"/>
    </row>
    <row r="676" s="716" customFormat="true" ht="14.25" hidden="true" customHeight="false" outlineLevel="0" collapsed="false">
      <c r="A676" s="715"/>
    </row>
    <row r="677" s="716" customFormat="true" ht="14.25" hidden="true" customHeight="false" outlineLevel="0" collapsed="false">
      <c r="A677" s="715"/>
    </row>
    <row r="678" s="716" customFormat="true" ht="14.25" hidden="true" customHeight="false" outlineLevel="0" collapsed="false">
      <c r="A678" s="715"/>
    </row>
    <row r="679" s="716" customFormat="true" ht="14.25" hidden="true" customHeight="false" outlineLevel="0" collapsed="false">
      <c r="A679" s="715"/>
    </row>
    <row r="680" s="716" customFormat="true" ht="14.25" hidden="true" customHeight="false" outlineLevel="0" collapsed="false">
      <c r="A680" s="715"/>
    </row>
    <row r="681" s="716" customFormat="true" ht="14.25" hidden="true" customHeight="false" outlineLevel="0" collapsed="false">
      <c r="A681" s="715"/>
    </row>
    <row r="682" s="716" customFormat="true" ht="14.25" hidden="true" customHeight="false" outlineLevel="0" collapsed="false">
      <c r="A682" s="715"/>
    </row>
    <row r="683" s="716" customFormat="true" ht="14.25" hidden="true" customHeight="false" outlineLevel="0" collapsed="false">
      <c r="A683" s="715"/>
    </row>
    <row r="684" s="716" customFormat="true" ht="14.25" hidden="true" customHeight="false" outlineLevel="0" collapsed="false">
      <c r="A684" s="715"/>
    </row>
    <row r="685" s="716" customFormat="true" ht="14.25" hidden="true" customHeight="false" outlineLevel="0" collapsed="false">
      <c r="A685" s="715"/>
    </row>
    <row r="686" s="716" customFormat="true" ht="14.25" hidden="true" customHeight="false" outlineLevel="0" collapsed="false">
      <c r="A686" s="715"/>
    </row>
    <row r="687" s="716" customFormat="true" ht="14.25" hidden="true" customHeight="false" outlineLevel="0" collapsed="false">
      <c r="A687" s="715"/>
    </row>
    <row r="688" s="716" customFormat="true" ht="14.25" hidden="true" customHeight="false" outlineLevel="0" collapsed="false">
      <c r="A688" s="715"/>
    </row>
    <row r="689" s="716" customFormat="true" ht="14.25" hidden="true" customHeight="false" outlineLevel="0" collapsed="false">
      <c r="A689" s="715"/>
    </row>
    <row r="690" s="716" customFormat="true" ht="14.25" hidden="true" customHeight="false" outlineLevel="0" collapsed="false">
      <c r="A690" s="715"/>
    </row>
    <row r="691" s="716" customFormat="true" ht="14.25" hidden="true" customHeight="false" outlineLevel="0" collapsed="false">
      <c r="A691" s="715"/>
    </row>
    <row r="692" s="716" customFormat="true" ht="14.25" hidden="true" customHeight="false" outlineLevel="0" collapsed="false">
      <c r="A692" s="715"/>
    </row>
    <row r="693" s="716" customFormat="true" ht="14.25" hidden="true" customHeight="false" outlineLevel="0" collapsed="false">
      <c r="A693" s="715"/>
    </row>
    <row r="694" s="716" customFormat="true" ht="14.25" hidden="true" customHeight="false" outlineLevel="0" collapsed="false">
      <c r="A694" s="715"/>
    </row>
    <row r="695" s="716" customFormat="true" ht="14.25" hidden="true" customHeight="false" outlineLevel="0" collapsed="false">
      <c r="A695" s="715"/>
    </row>
    <row r="696" s="716" customFormat="true" ht="14.25" hidden="true" customHeight="false" outlineLevel="0" collapsed="false">
      <c r="A696" s="715"/>
    </row>
    <row r="697" s="716" customFormat="true" ht="14.25" hidden="true" customHeight="false" outlineLevel="0" collapsed="false">
      <c r="A697" s="715"/>
    </row>
    <row r="698" s="716" customFormat="true" ht="14.25" hidden="true" customHeight="false" outlineLevel="0" collapsed="false">
      <c r="A698" s="715"/>
    </row>
    <row r="699" s="716" customFormat="true" ht="14.25" hidden="true" customHeight="false" outlineLevel="0" collapsed="false">
      <c r="A699" s="715"/>
    </row>
    <row r="700" s="716" customFormat="true" ht="14.25" hidden="true" customHeight="false" outlineLevel="0" collapsed="false">
      <c r="A700" s="715"/>
    </row>
    <row r="701" s="716" customFormat="true" ht="14.25" hidden="true" customHeight="false" outlineLevel="0" collapsed="false">
      <c r="A701" s="715"/>
    </row>
    <row r="702" s="716" customFormat="true" ht="14.25" hidden="true" customHeight="false" outlineLevel="0" collapsed="false">
      <c r="A702" s="715"/>
    </row>
    <row r="703" s="716" customFormat="true" ht="14.25" hidden="true" customHeight="false" outlineLevel="0" collapsed="false">
      <c r="A703" s="715"/>
    </row>
    <row r="704" s="716" customFormat="true" ht="14.25" hidden="true" customHeight="false" outlineLevel="0" collapsed="false">
      <c r="A704" s="715"/>
    </row>
    <row r="705" s="716" customFormat="true" ht="14.25" hidden="true" customHeight="false" outlineLevel="0" collapsed="false">
      <c r="A705" s="715"/>
    </row>
    <row r="706" s="716" customFormat="true" ht="14.25" hidden="true" customHeight="false" outlineLevel="0" collapsed="false">
      <c r="A706" s="715"/>
    </row>
    <row r="707" s="716" customFormat="true" ht="14.25" hidden="true" customHeight="false" outlineLevel="0" collapsed="false">
      <c r="A707" s="715"/>
    </row>
    <row r="708" s="716" customFormat="true" ht="14.25" hidden="true" customHeight="false" outlineLevel="0" collapsed="false">
      <c r="A708" s="715"/>
    </row>
    <row r="709" s="716" customFormat="true" ht="14.25" hidden="true" customHeight="false" outlineLevel="0" collapsed="false">
      <c r="A709" s="715"/>
    </row>
    <row r="710" s="716" customFormat="true" ht="14.25" hidden="true" customHeight="false" outlineLevel="0" collapsed="false">
      <c r="A710" s="715"/>
    </row>
    <row r="711" s="716" customFormat="true" ht="14.25" hidden="true" customHeight="false" outlineLevel="0" collapsed="false">
      <c r="A711" s="715"/>
    </row>
    <row r="712" s="716" customFormat="true" ht="14.25" hidden="true" customHeight="false" outlineLevel="0" collapsed="false">
      <c r="A712" s="715"/>
    </row>
    <row r="713" s="716" customFormat="true" ht="14.25" hidden="true" customHeight="false" outlineLevel="0" collapsed="false">
      <c r="A713" s="715"/>
    </row>
    <row r="714" s="716" customFormat="true" ht="14.25" hidden="true" customHeight="false" outlineLevel="0" collapsed="false">
      <c r="A714" s="715"/>
    </row>
    <row r="715" s="716" customFormat="true" ht="14.25" hidden="true" customHeight="false" outlineLevel="0" collapsed="false">
      <c r="A715" s="715"/>
    </row>
    <row r="716" s="716" customFormat="true" ht="14.25" hidden="true" customHeight="false" outlineLevel="0" collapsed="false">
      <c r="A716" s="715"/>
    </row>
    <row r="717" s="716" customFormat="true" ht="14.25" hidden="true" customHeight="false" outlineLevel="0" collapsed="false">
      <c r="A717" s="715"/>
    </row>
    <row r="718" s="716" customFormat="true" ht="14.25" hidden="true" customHeight="false" outlineLevel="0" collapsed="false">
      <c r="A718" s="715"/>
    </row>
    <row r="719" s="716" customFormat="true" ht="14.25" hidden="true" customHeight="false" outlineLevel="0" collapsed="false">
      <c r="A719" s="715"/>
    </row>
    <row r="720" s="716" customFormat="true" ht="14.25" hidden="true" customHeight="false" outlineLevel="0" collapsed="false">
      <c r="A720" s="715"/>
    </row>
    <row r="721" s="716" customFormat="true" ht="14.25" hidden="true" customHeight="false" outlineLevel="0" collapsed="false">
      <c r="A721" s="715"/>
    </row>
    <row r="722" s="716" customFormat="true" ht="14.25" hidden="true" customHeight="false" outlineLevel="0" collapsed="false">
      <c r="A722" s="715"/>
    </row>
    <row r="723" s="716" customFormat="true" ht="14.25" hidden="true" customHeight="false" outlineLevel="0" collapsed="false">
      <c r="A723" s="715"/>
    </row>
    <row r="724" s="716" customFormat="true" ht="14.25" hidden="true" customHeight="false" outlineLevel="0" collapsed="false">
      <c r="A724" s="715"/>
    </row>
    <row r="725" s="716" customFormat="true" ht="14.25" hidden="true" customHeight="false" outlineLevel="0" collapsed="false">
      <c r="A725" s="715"/>
    </row>
    <row r="726" s="716" customFormat="true" ht="14.25" hidden="true" customHeight="false" outlineLevel="0" collapsed="false">
      <c r="A726" s="715"/>
    </row>
    <row r="727" s="716" customFormat="true" ht="14.25" hidden="true" customHeight="false" outlineLevel="0" collapsed="false">
      <c r="A727" s="715"/>
    </row>
    <row r="728" s="716" customFormat="true" ht="14.25" hidden="true" customHeight="false" outlineLevel="0" collapsed="false">
      <c r="A728" s="715"/>
    </row>
    <row r="729" s="716" customFormat="true" ht="14.25" hidden="true" customHeight="false" outlineLevel="0" collapsed="false">
      <c r="A729" s="715"/>
    </row>
    <row r="730" s="716" customFormat="true" ht="14.25" hidden="true" customHeight="false" outlineLevel="0" collapsed="false">
      <c r="A730" s="715"/>
    </row>
    <row r="731" s="716" customFormat="true" ht="14.25" hidden="true" customHeight="false" outlineLevel="0" collapsed="false">
      <c r="A731" s="715"/>
    </row>
    <row r="732" s="716" customFormat="true" ht="14.25" hidden="true" customHeight="false" outlineLevel="0" collapsed="false">
      <c r="A732" s="715"/>
    </row>
    <row r="733" s="716" customFormat="true" ht="14.25" hidden="true" customHeight="false" outlineLevel="0" collapsed="false">
      <c r="A733" s="715"/>
    </row>
    <row r="734" s="716" customFormat="true" ht="14.25" hidden="true" customHeight="false" outlineLevel="0" collapsed="false">
      <c r="A734" s="715"/>
    </row>
    <row r="735" s="716" customFormat="true" ht="14.25" hidden="true" customHeight="false" outlineLevel="0" collapsed="false">
      <c r="A735" s="715"/>
    </row>
    <row r="736" s="716" customFormat="true" ht="14.25" hidden="true" customHeight="false" outlineLevel="0" collapsed="false">
      <c r="A736" s="715"/>
    </row>
    <row r="737" s="716" customFormat="true" ht="14.25" hidden="true" customHeight="false" outlineLevel="0" collapsed="false">
      <c r="A737" s="715"/>
    </row>
    <row r="738" s="716" customFormat="true" ht="14.25" hidden="true" customHeight="false" outlineLevel="0" collapsed="false">
      <c r="A738" s="715"/>
    </row>
    <row r="739" s="716" customFormat="true" ht="14.25" hidden="true" customHeight="false" outlineLevel="0" collapsed="false">
      <c r="A739" s="715"/>
    </row>
    <row r="740" s="716" customFormat="true" ht="14.25" hidden="true" customHeight="false" outlineLevel="0" collapsed="false">
      <c r="A740" s="715"/>
    </row>
    <row r="741" s="716" customFormat="true" ht="14.25" hidden="true" customHeight="false" outlineLevel="0" collapsed="false">
      <c r="A741" s="715"/>
    </row>
    <row r="742" s="716" customFormat="true" ht="14.25" hidden="true" customHeight="false" outlineLevel="0" collapsed="false">
      <c r="A742" s="715"/>
    </row>
    <row r="743" s="716" customFormat="true" ht="14.25" hidden="true" customHeight="false" outlineLevel="0" collapsed="false">
      <c r="A743" s="715"/>
    </row>
    <row r="744" s="716" customFormat="true" ht="14.25" hidden="true" customHeight="false" outlineLevel="0" collapsed="false">
      <c r="A744" s="715"/>
    </row>
    <row r="745" s="716" customFormat="true" ht="14.25" hidden="true" customHeight="false" outlineLevel="0" collapsed="false">
      <c r="A745" s="715"/>
    </row>
    <row r="746" s="716" customFormat="true" ht="14.25" hidden="true" customHeight="false" outlineLevel="0" collapsed="false">
      <c r="A746" s="715"/>
    </row>
    <row r="747" s="718" customFormat="true" ht="14.25" hidden="true" customHeight="false" outlineLevel="0" collapsed="false">
      <c r="A747" s="717"/>
    </row>
    <row r="748" s="718" customFormat="true" ht="14.25" hidden="true" customHeight="false" outlineLevel="0" collapsed="false">
      <c r="A748" s="717"/>
    </row>
    <row r="749" s="718" customFormat="true" ht="14.25" hidden="true" customHeight="false" outlineLevel="0" collapsed="false">
      <c r="A749" s="717"/>
    </row>
    <row r="750" s="718" customFormat="true" ht="14.25" hidden="true" customHeight="false" outlineLevel="0" collapsed="false">
      <c r="A750" s="717"/>
    </row>
    <row r="751" s="718" customFormat="true" ht="14.25" hidden="true" customHeight="false" outlineLevel="0" collapsed="false">
      <c r="A751" s="717"/>
    </row>
    <row r="752" s="718" customFormat="true" ht="14.25" hidden="true" customHeight="false" outlineLevel="0" collapsed="false">
      <c r="A752" s="717"/>
    </row>
  </sheetData>
  <mergeCells count="34">
    <mergeCell ref="A1:B1"/>
    <mergeCell ref="C16:H16"/>
    <mergeCell ref="C20:H20"/>
    <mergeCell ref="C23:H23"/>
    <mergeCell ref="C30:D30"/>
    <mergeCell ref="C33:D33"/>
    <mergeCell ref="C36:G38"/>
    <mergeCell ref="C41:D41"/>
    <mergeCell ref="H47:J47"/>
    <mergeCell ref="C49:D49"/>
    <mergeCell ref="C50:C51"/>
    <mergeCell ref="D50:D51"/>
    <mergeCell ref="E50:E51"/>
    <mergeCell ref="F50:F51"/>
    <mergeCell ref="G50:G51"/>
    <mergeCell ref="H50:H51"/>
    <mergeCell ref="I50:I51"/>
    <mergeCell ref="J50:J51"/>
    <mergeCell ref="C61:D61"/>
    <mergeCell ref="C71:D71"/>
    <mergeCell ref="H75:J75"/>
    <mergeCell ref="C77:D77"/>
    <mergeCell ref="C79:E79"/>
    <mergeCell ref="D83:G83"/>
    <mergeCell ref="D84:E84"/>
    <mergeCell ref="C86:D86"/>
    <mergeCell ref="C96:D96"/>
    <mergeCell ref="H99:J99"/>
    <mergeCell ref="C101:D101"/>
    <mergeCell ref="D104:G104"/>
    <mergeCell ref="D105:E105"/>
    <mergeCell ref="C110:H110"/>
    <mergeCell ref="C113:H113"/>
    <mergeCell ref="C116:H116"/>
  </mergeCells>
  <dataValidations count="39">
    <dataValidation allowBlank="true" operator="between" prompt="This relate to the no. of direct jobs created " promptTitle="Jobs created" showDropDown="false" showErrorMessage="true" showInputMessage="true" sqref="IX69:IX70 ST69:ST70 ACP69:ACP70 B70 IX94:IX95 ST94:ST95 ACP94:ACP95 B95" type="none">
      <formula1>0</formula1>
      <formula2>0</formula2>
    </dataValidation>
    <dataValidation allowBlank="true" operator="between" prompt="This field can be used to indicate the size of a building in m2, the lenght of a bicycle path in Kms etc." promptTitle="Other figures" showDropDown="false" showErrorMessage="true" showInputMessage="true" sqref="B71:B72 IX71:IX72 ST71:ST72 ACP71:ACP72 B73:G73 IX73:JC73 ST73:SY73 ACP73:ACU73 IX96:IX97 ST96:ST97 ACP96:ACP97 B97" type="none">
      <formula1>0</formula1>
      <formula2>0</formula2>
    </dataValidation>
    <dataValidation allowBlank="true" operator="between" prompt="Ratio of money gained or lost on the investment relative to the amount invested. Expected discounted financial savings minus discounted investment /divided discounted investment *100. Please refer to the calculation included in the Reporting Guidelines." promptTitle="ROI" showDropDown="false" showErrorMessage="true" showInputMessage="true" sqref="B67 IX67 ST67 ACP67 B92 IX92 ST92 ACP92" type="none">
      <formula1>0</formula1>
      <formula2>0</formula2>
    </dataValidation>
    <dataValidation allowBlank="true" operator="between" prompt="These costs are not related to the financing of the measure. These relate to costs incurred to keep an item in good condition and/or good working order. E.g. maintenance and operation costs/FTE. " promptTitle="Additional costs" showDropDown="false" showErrorMessage="true" showInputMessage="true" sqref="C44 IY44 SU44 ACQ44 C66 IX66:IY66 ST66:SU66 ACP66:ACQ66 B91:C91 IX91:IY91 ST91:SU91 ACP91:ACQ91" type="none">
      <formula1>0</formula1>
      <formula2>0</formula2>
    </dataValidation>
    <dataValidation allowBlank="true" operator="between" prompt="Cost of additional investment linked to the improvement of efficiency or reduction of CO2." promptTitle="Investment cost" showDropDown="false" showErrorMessage="true" showInputMessage="true" sqref="C43 IY43 SU43 ACQ43" type="none">
      <formula1>0</formula1>
      <formula2>0</formula2>
    </dataValidation>
    <dataValidation allowBlank="true" operator="between" prompt="Sum of yearly energy saved (ES) times price of energy (PE)." promptTitle="Financial savings" showDropDown="false" showErrorMessage="true" showInputMessage="true" sqref="IX41:IX42 ST41:ST42 ACP41:ACP42 B42 B63:B64 E63:E64 IX63:IX64 JA63:JA64 ST63:ST64 SW63:SW64 ACP63:ACP64 ACS63:ACS64 IX88:IX89 ST88:ST89 ACP88:ACP89" type="none">
      <formula1>0</formula1>
      <formula2>0</formula2>
    </dataValidation>
    <dataValidation allowBlank="true" operator="between" prompt="Number of years over which the action generates energy and emission savings. This field can range from 1 to 35 years." showDropDown="false" showErrorMessage="true" showInputMessage="true" sqref="IX65 ST65 ACP65 IX90 ST90 ACP90" type="none">
      <formula1>0</formula1>
      <formula2>0</formula2>
    </dataValidation>
    <dataValidation allowBlank="true" operator="between" prompt="Number of years over which the action generates energy and emission savings  " showDropDown="false" showErrorMessage="true" showInputMessage="false" sqref="IY63:IY64 SU63:SU64 ACQ63:ACQ64 IY88:IY89 SU88:SU89 ACQ88:ACQ89"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true" sqref="IX18 ST18 ACP18 IX26 ST26 ACP26 IX49:IX51 ST49:ST51 ACP49:ACP51" type="none">
      <formula1>0</formula1>
      <formula2>0</formula2>
    </dataValidation>
    <dataValidation allowBlank="true" operator="between" prompt="This tab provides you with the elements of the Benchmark of Excellence online form associated to the mitigation actions. After clicking on the 'star' icon in the &quot;Mitigation actions&quot; part, this form appears to be completed." showDropDown="false" showErrorMessage="true" showInputMessage="true" sqref="B6 IW6:IX6 SS6:ST6 ACO6:ACP6" type="none">
      <formula1>0</formula1>
      <formula2>0</formula2>
    </dataValidation>
    <dataValidation allowBlank="true" operator="between" showDropDown="false" showErrorMessage="true" showInputMessage="true" sqref="JB12 SX12 ACT12" type="list">
      <formula1>boe</formula1>
      <formula2>0</formula2>
    </dataValidation>
    <dataValidation allowBlank="true" operator="between" prompt="are actions which have been successfully implemented in your territory and that have led to significant local benefits.They are selected in the online template by using the 'star' icon and are published online in the catalogue of Benchmarks of Excellence." promptTitle="Benchmarks of Excellence" showDropDown="false" showErrorMessage="true" showInputMessage="false" sqref="F10:F12 JB10:JB11 SX10:SX11 ACT10:ACT11 F13"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false" sqref="B20 IX20 ST20 ACP20 B52:B53 IX52:IX53 ST52:ST53 ACP52:ACP53" type="none">
      <formula1>0</formula1>
      <formula2>0</formula2>
    </dataValidation>
    <dataValidation allowBlank="true" operator="between" prompt="The number of direct new jobs created " promptTitle="Jobs created" showDropDown="false" showErrorMessage="true" showInputMessage="true" sqref="B69 B94" type="none">
      <formula1>0</formula1>
      <formula2>0</formula2>
    </dataValidation>
    <dataValidation allowBlank="true" operator="between" prompt="Number of years over which the action generates energy and emission savings. This field can range from 1 to 35 years." promptTitle="Life expectancy of the action" showDropDown="false" showErrorMessage="true" showInputMessage="true" sqref="B65" type="none">
      <formula1>0</formula1>
      <formula2>0</formula2>
    </dataValidation>
    <dataValidation allowBlank="true" operator="between" showDropDown="false" showErrorMessage="true" showInputMessage="true" sqref="C26 IY26 SU26 ACQ26 B32:B33 IX32:IX37 ST32:ST37 ACP32:ACP37 B34:G34 B35:B37 D35:E35 C36 B61 IX61 ST61 ACP61 B77 IX77 ST77 ACP77 B82:B83 IX82:IX83 ST82:ST83 ACP82:ACP83 B86 IX86 ST86 ACP86 B101 IX101 ST101 ACP101 B103:B104 IX103:IX104 ST103:ST104 ACP103:ACP104" type="none">
      <formula1>0</formula1>
      <formula2>0</formula2>
    </dataValidation>
    <dataValidation allowBlank="true" operator="between" showDropDown="false" showErrorMessage="true" showInputMessage="true" sqref="D26:D27 IZ26:IZ27 SV26:SV27 ACR26:ACR27" type="list">
      <formula1>Year</formula1>
      <formula2>0</formula2>
    </dataValidation>
    <dataValidation allowBlank="true" operator="between" showDropDown="false" showErrorMessage="true" showInputMessage="true" sqref="C30 IY30 SU30 ACQ30" type="list">
      <formula1>ActionStatus</formula1>
      <formula2>0</formula2>
    </dataValidation>
    <dataValidation allowBlank="true" operator="between" showDropDown="false" showErrorMessage="true" showInputMessage="true" sqref="C61:D61" type="list">
      <formula1>$B$43:$B$56</formula1>
      <formula2>0</formula2>
    </dataValidation>
    <dataValidation allowBlank="true" operator="between" showDropDown="false" showErrorMessage="true" showInputMessage="true" sqref="F53" type="list">
      <formula1>'drop-down '!$B$201:$B$209</formula1>
      <formula2>0</formula2>
    </dataValidation>
    <dataValidation allowBlank="true" operator="between" showDropDown="false" showErrorMessage="true" showInputMessage="true" sqref="C86:D86 C101:D101" type="list">
      <formula1>'drop-down '!$B$43:$B$56</formula1>
      <formula2>0</formula2>
    </dataValidation>
    <dataValidation allowBlank="true" operator="between" showDropDown="false" showErrorMessage="true" showInputMessage="true" sqref="C18" type="list">
      <formula1>'drop-down '!$B$59:$B$65</formula1>
      <formula2>0</formula2>
    </dataValidation>
    <dataValidation allowBlank="true" operator="between" showDropDown="false" showErrorMessage="true" showInputMessage="true" sqref="C77:D77" type="list">
      <formula1>'drop-down '!$B$68:$B$77</formula1>
      <formula2>0</formula2>
    </dataValidation>
    <dataValidation allowBlank="true" operator="between" showDropDown="false" showErrorMessage="true" showInputMessage="true" sqref="D42" type="list">
      <formula1>'drop-down '!$B$80:$B$87</formula1>
      <formula2>0</formula2>
    </dataValidation>
    <dataValidation allowBlank="true" operator="between" showDropDown="false" showErrorMessage="true" showInputMessage="true" sqref="C33:D33" type="list">
      <formula1>'drop-down '!$B$90:$B$98</formula1>
      <formula2>0</formula2>
    </dataValidation>
    <dataValidation allowBlank="true" operator="between" showDropDown="false" showErrorMessage="true" showInputMessage="true" sqref="C52" type="list">
      <formula1>'drop-down '!$B$116:$B$124</formula1>
      <formula2>0</formula2>
    </dataValidation>
    <dataValidation allowBlank="true" operator="between" showDropDown="false" showErrorMessage="true" showInputMessage="true" sqref="D52" type="list">
      <formula1>'drop-down '!$B$127:$B$130</formula1>
      <formula2>0</formula2>
    </dataValidation>
    <dataValidation allowBlank="true" operator="between" showDropDown="false" showErrorMessage="true" showInputMessage="true" sqref="E52" type="list">
      <formula1>'drop-down '!$B$141:$B$151</formula1>
      <formula2>0</formula2>
    </dataValidation>
    <dataValidation allowBlank="true" operator="between" showDropDown="false" showErrorMessage="true" showInputMessage="true" sqref="F52" type="list">
      <formula1>'drop-down '!$B$133:$B$137</formula1>
      <formula2>0</formula2>
    </dataValidation>
    <dataValidation allowBlank="true" operator="between" showDropDown="false" showErrorMessage="true" showInputMessage="true" sqref="G52" type="list">
      <formula1>'drop-down '!$B$154:$B$160</formula1>
      <formula2>0</formula2>
    </dataValidation>
    <dataValidation allowBlank="true" operator="between" showDropDown="false" showErrorMessage="true" showInputMessage="true" sqref="H52" type="list">
      <formula1>'drop-down '!$B$163:$B$166</formula1>
      <formula2>0</formula2>
    </dataValidation>
    <dataValidation allowBlank="true" operator="between" showDropDown="false" showErrorMessage="true" showInputMessage="true" sqref="C53" type="list">
      <formula1>'drop-down '!$B$179:$B$190</formula1>
      <formula2>0</formula2>
    </dataValidation>
    <dataValidation allowBlank="true" operator="between" showDropDown="false" showErrorMessage="true" showInputMessage="true" sqref="D53" type="list">
      <formula1>'drop-down '!$B$193:$B$198</formula1>
      <formula2>0</formula2>
    </dataValidation>
    <dataValidation allowBlank="true" operator="between" showDropDown="false" showErrorMessage="true" showInputMessage="true" sqref="E53" type="list">
      <formula1>'drop-down '!$B$212:$B$221</formula1>
      <formula2>0</formula2>
    </dataValidation>
    <dataValidation allowBlank="true" operator="between" showDropDown="false" showErrorMessage="true" showInputMessage="true" sqref="G53" type="list">
      <formula1>'drop-down '!$B$225:$B$233</formula1>
      <formula2>0</formula2>
    </dataValidation>
    <dataValidation allowBlank="true" operator="between" showDropDown="false" showErrorMessage="true" showInputMessage="true" sqref="H53:I53" type="list">
      <formula1>'drop-down '!$B$237:$B$244</formula1>
      <formula2>0</formula2>
    </dataValidation>
    <dataValidation allowBlank="true" operator="between" showDropDown="false" showErrorMessage="true" showInputMessage="true" sqref="I52" type="list">
      <formula1>'drop-down '!$B$170:$B$174</formula1>
      <formula2>0</formula2>
    </dataValidation>
    <dataValidation allowBlank="true" operator="between" showDropDown="false" showErrorMessage="true" showInputMessage="true" sqref="C79:E79" type="list">
      <formula1>'drop-down '!$B$25:$B$38</formula1>
      <formula2>0</formula2>
    </dataValidation>
    <dataValidation allowBlank="true" operator="between" showDropDown="false" showErrorMessage="true" showInputMessage="true" sqref="C49:D49" type="list">
      <formula1>'drop-down '!$B$101:$B$110</formula1>
      <formula2>0</formula2>
    </dataValidation>
  </dataValidations>
  <hyperlinks>
    <hyperlink ref="J1" location="Home!A1" display="y HOME"/>
    <hyperlink ref="T1" location="Home!A1" display="y HOME"/>
    <hyperlink ref="C113" r:id="rId1" display="www. "/>
    <hyperlink ref="S118" location="'Mitigation Actions'!Print_Area" display="BACK Û"/>
    <hyperlink ref="T118" location="'Mitigation Report'!Print_Area" display="Ü NEXT"/>
  </hyperlinks>
  <printOptions headings="false" gridLines="false" gridLinesSet="true" horizontalCentered="true" verticalCentered="false"/>
  <pageMargins left="0.315277777777778" right="0.315277777777778" top="0.354166666666667" bottom="0.354166666666667"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mc:AlternateContent xmlns:mc="http://schemas.openxmlformats.org/markup-compatibility/2006">
    <mc:Choice Requires="x14">
      <controls>
        <mc:AlternateContent xmlns:mc="http://schemas.openxmlformats.org/markup-compatibility/2006">
          <mc:Choice Requires="x14">
            <control shapeId="1001" r:id="rId3" name="">
              <controlPr defaultSize="0" locked="1" autoFill="0" autoLine="0" autoPict="0" print="true" altText="Check Box 1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
              <controlPr defaultSize="0" locked="1" autoFill="0" autoLine="0" autoPict="0" print="true" altText="Check Box 1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5" name="">
              <controlPr defaultSize="0" locked="1" autoFill="0" autoLine="0" autoPict="0" print="true" altText="Check Box 2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6" name="">
              <controlPr defaultSize="0" locked="1" autoFill="0" autoLine="0" autoPict="0" print="true" altText="Check Box 2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7" name="">
              <controlPr defaultSize="0" locked="1" autoFill="0" autoLine="0" autoPict="0" print="true" altText="Check Box 22">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D500"/>
    <pageSetUpPr fitToPage="true"/>
  </sheetPr>
  <dimension ref="A1:AQ159"/>
  <sheetViews>
    <sheetView showFormulas="false" showGridLines="true" showRowColHeaders="true" showZeros="true" rightToLeft="false" tabSelected="false" showOutlineSymbols="true" defaultGridColor="true" view="normal" topLeftCell="A1" colorId="64" zoomScale="100" zoomScaleNormal="100" zoomScalePageLayoutView="50" workbookViewId="0">
      <pane xSplit="0" ySplit="5" topLeftCell="A6" activePane="bottomLeft" state="frozen"/>
      <selection pane="topLeft" activeCell="A1" activeCellId="0" sqref="A1"/>
      <selection pane="bottomLeft" activeCell="A1" activeCellId="0" sqref="A1"/>
    </sheetView>
  </sheetViews>
  <sheetFormatPr defaultColWidth="7.9921875" defaultRowHeight="12.75" zeroHeight="false" outlineLevelRow="0" outlineLevelCol="0"/>
  <cols>
    <col collapsed="false" customWidth="true" hidden="false" outlineLevel="0" max="1" min="1" style="725" width="7.13"/>
    <col collapsed="false" customWidth="true" hidden="false" outlineLevel="0" max="2" min="2" style="725" width="13.5"/>
    <col collapsed="false" customWidth="true" hidden="false" outlineLevel="0" max="3" min="3" style="725" width="18.62"/>
    <col collapsed="false" customWidth="true" hidden="false" outlineLevel="0" max="4" min="4" style="725" width="24.87"/>
    <col collapsed="false" customWidth="true" hidden="false" outlineLevel="0" max="5" min="5" style="725" width="11.38"/>
    <col collapsed="false" customWidth="false" hidden="false" outlineLevel="0" max="24" min="6" style="725" width="8"/>
    <col collapsed="false" customWidth="true" hidden="false" outlineLevel="0" max="25" min="25" style="725" width="23.62"/>
    <col collapsed="false" customWidth="false" hidden="false" outlineLevel="0" max="39" min="26" style="725" width="8"/>
    <col collapsed="false" customWidth="true" hidden="false" outlineLevel="0" max="40" min="40" style="725" width="21.38"/>
    <col collapsed="false" customWidth="false" hidden="false" outlineLevel="0" max="1024" min="41" style="725" width="8"/>
  </cols>
  <sheetData>
    <row r="1" s="727" customFormat="true" ht="54" hidden="false" customHeight="true" outlineLevel="0" collapsed="false">
      <c r="A1" s="29" t="s">
        <v>519</v>
      </c>
      <c r="B1" s="29"/>
      <c r="C1" s="29"/>
      <c r="D1" s="29"/>
      <c r="E1" s="29"/>
      <c r="F1" s="29"/>
      <c r="G1" s="29"/>
      <c r="H1" s="29"/>
      <c r="I1" s="29"/>
      <c r="J1" s="29"/>
      <c r="K1" s="29"/>
      <c r="L1" s="29"/>
      <c r="M1" s="29"/>
      <c r="N1" s="29"/>
      <c r="O1" s="29"/>
      <c r="P1" s="29"/>
      <c r="Q1" s="29"/>
      <c r="R1" s="29"/>
      <c r="S1" s="217"/>
      <c r="T1" s="726" t="s">
        <v>4</v>
      </c>
      <c r="U1" s="217"/>
      <c r="V1" s="217"/>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728" customFormat="true" ht="20.1" hidden="false" customHeight="true" outlineLevel="0" collapsed="false">
      <c r="A6" s="728" t="s">
        <v>520</v>
      </c>
    </row>
    <row r="7" s="729" customFormat="true" ht="12" hidden="false" customHeight="true" outlineLevel="0" collapsed="false"/>
    <row r="8" s="731" customFormat="true" ht="12.75" hidden="false" customHeight="false" outlineLevel="0" collapsed="false">
      <c r="A8" s="562" t="s">
        <v>521</v>
      </c>
      <c r="B8" s="562"/>
      <c r="C8" s="730" t="n">
        <f aca="false">'CO2-GHG emissions'!D10</f>
        <v>2005</v>
      </c>
    </row>
    <row r="9" s="732" customFormat="true" ht="12.75" hidden="false" customHeight="false" outlineLevel="0" collapsed="false"/>
    <row r="10" s="732" customFormat="true" ht="12.75" hidden="false" customHeight="false" outlineLevel="0" collapsed="false">
      <c r="A10" s="733" t="s">
        <v>522</v>
      </c>
    </row>
    <row r="11" s="732" customFormat="true" ht="12.75" hidden="false" customHeight="false" outlineLevel="0" collapsed="false"/>
    <row r="12" s="732" customFormat="true" ht="15.75" hidden="false" customHeight="true" outlineLevel="0" collapsed="false">
      <c r="B12" s="734" t="s">
        <v>523</v>
      </c>
      <c r="C12" s="735" t="s">
        <v>524</v>
      </c>
      <c r="D12" s="736" t="s">
        <v>525</v>
      </c>
    </row>
    <row r="13" s="737" customFormat="true" ht="15" hidden="false" customHeight="true" outlineLevel="0" collapsed="false">
      <c r="B13" s="738"/>
      <c r="C13" s="739" t="e">
        <f aca="false">'co2-ghg emissions'!#ref!/'CO2-GHG emissions'!D13</f>
        <v>#VALUE!</v>
      </c>
      <c r="D13" s="740" t="n">
        <f aca="false">'CO2-GHG emissions'!T71/'CO2-GHG emissions'!D13</f>
        <v>13.6511725931635</v>
      </c>
    </row>
    <row r="14" s="737" customFormat="true" ht="12.75" hidden="false" customHeight="false" outlineLevel="0" collapsed="false">
      <c r="B14" s="741"/>
      <c r="C14" s="741"/>
      <c r="D14" s="742"/>
    </row>
    <row r="15" s="737" customFormat="true" ht="12.75" hidden="false" customHeight="false" outlineLevel="0" collapsed="false"/>
    <row r="16" s="743" customFormat="true" ht="12.75" hidden="false" customHeight="false" outlineLevel="0" collapsed="false"/>
    <row r="17" s="744" customFormat="true" ht="12.75" hidden="false" customHeight="false" outlineLevel="0" collapsed="false">
      <c r="A17" s="744" t="s">
        <v>526</v>
      </c>
    </row>
    <row r="18" s="743" customFormat="true" ht="12.75" hidden="false" customHeight="false" outlineLevel="0" collapsed="false"/>
    <row r="19" s="745" customFormat="true" ht="12.75" hidden="false" customHeight="false" outlineLevel="0" collapsed="false">
      <c r="A19" s="743"/>
      <c r="B19" s="743"/>
      <c r="C19" s="743"/>
      <c r="D19" s="743"/>
      <c r="E19" s="743"/>
      <c r="F19" s="743"/>
      <c r="G19" s="743"/>
      <c r="H19" s="743"/>
      <c r="I19" s="743"/>
      <c r="J19" s="743"/>
      <c r="K19" s="743"/>
      <c r="L19" s="743"/>
      <c r="M19" s="743"/>
      <c r="N19" s="743"/>
      <c r="O19" s="743"/>
      <c r="P19" s="743"/>
      <c r="Q19" s="743"/>
      <c r="R19" s="743"/>
      <c r="S19" s="743"/>
      <c r="T19" s="743"/>
    </row>
    <row r="20" s="745" customFormat="true" ht="12.75" hidden="false" customHeight="false" outlineLevel="0" collapsed="false">
      <c r="A20" s="743"/>
      <c r="B20" s="743"/>
      <c r="C20" s="743"/>
      <c r="D20" s="743"/>
      <c r="E20" s="743"/>
      <c r="F20" s="743"/>
      <c r="G20" s="743"/>
      <c r="H20" s="743"/>
      <c r="I20" s="743"/>
      <c r="J20" s="743"/>
      <c r="K20" s="743"/>
      <c r="L20" s="743"/>
      <c r="M20" s="743"/>
      <c r="N20" s="743"/>
      <c r="O20" s="743"/>
      <c r="P20" s="743"/>
      <c r="Q20" s="743"/>
      <c r="R20" s="743"/>
      <c r="S20" s="743"/>
      <c r="T20" s="743"/>
      <c r="Y20" s="746" t="s">
        <v>527</v>
      </c>
      <c r="Z20" s="747" t="e">
        <f aca="false">'co2-ghg emissions'!#ref!</f>
        <v>#VALUE!</v>
      </c>
    </row>
    <row r="21" s="745" customFormat="true" ht="12.75" hidden="false" customHeight="false" outlineLevel="0" collapsed="false">
      <c r="A21" s="743"/>
      <c r="B21" s="743"/>
      <c r="C21" s="743"/>
      <c r="D21" s="743"/>
      <c r="E21" s="743"/>
      <c r="F21" s="743"/>
      <c r="G21" s="743"/>
      <c r="H21" s="743"/>
      <c r="I21" s="743"/>
      <c r="J21" s="743"/>
      <c r="K21" s="743"/>
      <c r="L21" s="743"/>
      <c r="M21" s="743"/>
      <c r="N21" s="743"/>
      <c r="O21" s="743"/>
      <c r="P21" s="743"/>
      <c r="Q21" s="743"/>
      <c r="R21" s="743"/>
      <c r="S21" s="743"/>
      <c r="T21" s="743"/>
      <c r="Y21" s="746" t="s">
        <v>528</v>
      </c>
      <c r="Z21" s="747" t="e">
        <f aca="false">'co2-ghg emissions'!#ref!</f>
        <v>#VALUE!</v>
      </c>
    </row>
    <row r="22" s="745" customFormat="true" ht="12.75" hidden="false" customHeight="false" outlineLevel="0" collapsed="false">
      <c r="A22" s="743"/>
      <c r="B22" s="743"/>
      <c r="C22" s="743"/>
      <c r="D22" s="743"/>
      <c r="E22" s="743"/>
      <c r="F22" s="743"/>
      <c r="G22" s="743"/>
      <c r="H22" s="743"/>
      <c r="I22" s="743"/>
      <c r="J22" s="743"/>
      <c r="K22" s="743"/>
      <c r="L22" s="743"/>
      <c r="M22" s="743"/>
      <c r="N22" s="743"/>
      <c r="O22" s="743"/>
      <c r="P22" s="743"/>
      <c r="Q22" s="743"/>
      <c r="R22" s="743"/>
      <c r="S22" s="743"/>
      <c r="T22" s="743"/>
      <c r="Y22" s="746" t="s">
        <v>529</v>
      </c>
      <c r="Z22" s="747" t="e">
        <f aca="false">'co2-ghg emissions'!#ref!</f>
        <v>#VALUE!</v>
      </c>
    </row>
    <row r="23" s="745" customFormat="true" ht="12.75" hidden="false" customHeight="false" outlineLevel="0" collapsed="false">
      <c r="A23" s="743"/>
      <c r="B23" s="743"/>
      <c r="C23" s="743"/>
      <c r="D23" s="743"/>
      <c r="E23" s="743"/>
      <c r="F23" s="743"/>
      <c r="G23" s="743"/>
      <c r="H23" s="743"/>
      <c r="I23" s="743"/>
      <c r="J23" s="743"/>
      <c r="K23" s="743"/>
      <c r="L23" s="743"/>
      <c r="M23" s="743"/>
      <c r="N23" s="743"/>
      <c r="O23" s="743"/>
      <c r="P23" s="743"/>
      <c r="Q23" s="743"/>
      <c r="R23" s="743"/>
      <c r="S23" s="743"/>
      <c r="T23" s="743"/>
      <c r="Y23" s="746" t="s">
        <v>139</v>
      </c>
      <c r="Z23" s="747" t="e">
        <f aca="false">'co2-ghg emissions'!#ref!</f>
        <v>#VALUE!</v>
      </c>
    </row>
    <row r="24" s="745" customFormat="true" ht="12.75" hidden="false" customHeight="false" outlineLevel="0" collapsed="false">
      <c r="A24" s="743"/>
      <c r="B24" s="743"/>
      <c r="C24" s="743"/>
      <c r="D24" s="743"/>
      <c r="E24" s="743"/>
      <c r="F24" s="743"/>
      <c r="G24" s="743"/>
      <c r="H24" s="743"/>
      <c r="I24" s="743"/>
      <c r="J24" s="743"/>
      <c r="K24" s="743"/>
      <c r="L24" s="743"/>
      <c r="M24" s="743"/>
      <c r="N24" s="743"/>
      <c r="O24" s="743"/>
      <c r="P24" s="743"/>
      <c r="Q24" s="743"/>
      <c r="R24" s="743"/>
      <c r="S24" s="743"/>
      <c r="T24" s="743"/>
      <c r="Y24" s="746" t="s">
        <v>144</v>
      </c>
      <c r="Z24" s="747" t="e">
        <f aca="false">SUM('co2-ghg emissions'!#ref!)</f>
        <v>#VALUE!</v>
      </c>
    </row>
    <row r="25" s="745" customFormat="true" ht="12.75" hidden="false" customHeight="false" outlineLevel="0" collapsed="false">
      <c r="A25" s="743"/>
      <c r="B25" s="743"/>
      <c r="C25" s="743"/>
      <c r="D25" s="743"/>
      <c r="E25" s="743"/>
      <c r="F25" s="743"/>
      <c r="G25" s="743"/>
      <c r="H25" s="743"/>
      <c r="I25" s="743"/>
      <c r="J25" s="743"/>
      <c r="K25" s="743"/>
      <c r="L25" s="743"/>
      <c r="M25" s="743"/>
      <c r="N25" s="743"/>
      <c r="O25" s="743"/>
      <c r="P25" s="743"/>
      <c r="Q25" s="743"/>
      <c r="R25" s="743"/>
      <c r="S25" s="743"/>
      <c r="T25" s="743"/>
      <c r="Y25" s="746" t="s">
        <v>327</v>
      </c>
      <c r="Z25" s="747" t="e">
        <f aca="false">'co2-ghg emissions'!#ref!</f>
        <v>#VALUE!</v>
      </c>
    </row>
    <row r="26" s="745" customFormat="true" ht="12.75" hidden="false" customHeight="false" outlineLevel="0" collapsed="false">
      <c r="A26" s="743"/>
      <c r="B26" s="743"/>
      <c r="C26" s="743"/>
      <c r="D26" s="743"/>
      <c r="E26" s="743"/>
      <c r="F26" s="743"/>
      <c r="G26" s="743"/>
      <c r="H26" s="743"/>
      <c r="I26" s="743"/>
      <c r="J26" s="743"/>
      <c r="K26" s="743"/>
      <c r="L26" s="743"/>
      <c r="M26" s="743"/>
      <c r="N26" s="743"/>
      <c r="O26" s="743"/>
      <c r="P26" s="743"/>
      <c r="Q26" s="743"/>
      <c r="R26" s="743"/>
      <c r="S26" s="743"/>
      <c r="T26" s="743"/>
      <c r="Y26" s="746" t="s">
        <v>48</v>
      </c>
      <c r="Z26" s="747" t="e">
        <f aca="false">'co2-ghg emissions'!#ref!</f>
        <v>#VALUE!</v>
      </c>
    </row>
    <row r="27" s="745" customFormat="true" ht="12.75" hidden="false" customHeight="false" outlineLevel="0" collapsed="false">
      <c r="A27" s="743"/>
      <c r="B27" s="743"/>
      <c r="C27" s="743"/>
      <c r="D27" s="743"/>
      <c r="E27" s="743"/>
      <c r="F27" s="743"/>
      <c r="G27" s="743"/>
      <c r="H27" s="743"/>
      <c r="I27" s="743"/>
      <c r="J27" s="743"/>
      <c r="K27" s="743"/>
      <c r="L27" s="743"/>
      <c r="M27" s="743"/>
      <c r="N27" s="743"/>
      <c r="O27" s="743"/>
      <c r="P27" s="743"/>
      <c r="Q27" s="743"/>
      <c r="R27" s="743"/>
      <c r="S27" s="743"/>
      <c r="T27" s="743"/>
      <c r="Y27" s="746" t="s">
        <v>530</v>
      </c>
      <c r="Z27" s="747" t="e">
        <f aca="false">SUM('co2-ghg emissions'!#ref!)</f>
        <v>#VALUE!</v>
      </c>
    </row>
    <row r="28" s="745" customFormat="true" ht="12.75" hidden="false" customHeight="false" outlineLevel="0" collapsed="false">
      <c r="A28" s="743"/>
      <c r="B28" s="743"/>
      <c r="C28" s="743"/>
      <c r="D28" s="743"/>
      <c r="E28" s="743"/>
      <c r="F28" s="743"/>
      <c r="G28" s="743"/>
      <c r="H28" s="743"/>
      <c r="I28" s="743"/>
      <c r="J28" s="743"/>
      <c r="K28" s="743"/>
      <c r="L28" s="743"/>
      <c r="M28" s="743"/>
      <c r="N28" s="743"/>
      <c r="O28" s="743"/>
      <c r="P28" s="743"/>
      <c r="Q28" s="743"/>
      <c r="R28" s="743"/>
      <c r="S28" s="743"/>
      <c r="T28" s="743"/>
      <c r="Y28" s="748"/>
      <c r="Z28" s="749"/>
    </row>
    <row r="29" s="745" customFormat="true" ht="25.5" hidden="false" customHeight="true" outlineLevel="0" collapsed="false">
      <c r="A29" s="743"/>
      <c r="B29" s="743"/>
      <c r="C29" s="743"/>
      <c r="D29" s="743"/>
      <c r="E29" s="743"/>
      <c r="F29" s="743"/>
      <c r="G29" s="743"/>
      <c r="H29" s="743"/>
      <c r="I29" s="743"/>
      <c r="J29" s="743"/>
      <c r="K29" s="743"/>
      <c r="L29" s="743"/>
      <c r="M29" s="743"/>
      <c r="N29" s="743"/>
      <c r="O29" s="743"/>
      <c r="P29" s="743"/>
      <c r="Q29" s="743"/>
      <c r="R29" s="743"/>
      <c r="S29" s="743"/>
      <c r="T29" s="743"/>
      <c r="Y29" s="750" t="s">
        <v>531</v>
      </c>
      <c r="Z29" s="747" t="e">
        <f aca="false">'co2-ghg emissions'!#ref!</f>
        <v>#VALUE!</v>
      </c>
    </row>
    <row r="30" s="745" customFormat="true" ht="12.75" hidden="false" customHeight="false" outlineLevel="0" collapsed="false">
      <c r="A30" s="743"/>
      <c r="B30" s="743"/>
      <c r="C30" s="743"/>
      <c r="D30" s="743"/>
      <c r="E30" s="743"/>
      <c r="F30" s="743"/>
      <c r="G30" s="743"/>
      <c r="H30" s="743"/>
      <c r="I30" s="743"/>
      <c r="J30" s="743"/>
      <c r="K30" s="743"/>
      <c r="L30" s="743"/>
      <c r="M30" s="743"/>
      <c r="N30" s="743"/>
      <c r="O30" s="743"/>
      <c r="P30" s="743"/>
      <c r="Q30" s="743"/>
      <c r="R30" s="743"/>
      <c r="S30" s="743"/>
      <c r="T30" s="743"/>
      <c r="Y30" s="746" t="s">
        <v>532</v>
      </c>
      <c r="Z30" s="747" t="e">
        <f aca="false">'co2-ghg emissions'!#ref!</f>
        <v>#VALUE!</v>
      </c>
    </row>
    <row r="31" s="745" customFormat="true" ht="12.75" hidden="false" customHeight="false" outlineLevel="0" collapsed="false">
      <c r="A31" s="743"/>
      <c r="B31" s="743"/>
      <c r="C31" s="743"/>
      <c r="D31" s="743"/>
      <c r="E31" s="743"/>
      <c r="F31" s="743"/>
      <c r="G31" s="743"/>
      <c r="H31" s="743"/>
      <c r="I31" s="743"/>
      <c r="J31" s="743"/>
      <c r="K31" s="743"/>
      <c r="L31" s="743"/>
      <c r="M31" s="743"/>
      <c r="N31" s="743"/>
      <c r="O31" s="743"/>
      <c r="P31" s="743"/>
      <c r="Q31" s="743"/>
      <c r="R31" s="743"/>
      <c r="S31" s="743"/>
      <c r="T31" s="743"/>
      <c r="Y31" s="746" t="s">
        <v>48</v>
      </c>
      <c r="Z31" s="747" t="e">
        <f aca="false">'co2-ghg emissions'!#ref!</f>
        <v>#VALUE!</v>
      </c>
    </row>
    <row r="32" s="745" customFormat="true" ht="12.75" hidden="false" customHeight="false" outlineLevel="0" collapsed="false">
      <c r="A32" s="743"/>
      <c r="B32" s="743"/>
      <c r="C32" s="743"/>
      <c r="D32" s="743"/>
      <c r="E32" s="743"/>
      <c r="F32" s="743"/>
      <c r="G32" s="743"/>
      <c r="H32" s="743"/>
      <c r="I32" s="743"/>
      <c r="J32" s="743"/>
      <c r="K32" s="743"/>
      <c r="L32" s="743"/>
      <c r="M32" s="743"/>
      <c r="N32" s="743"/>
      <c r="O32" s="743"/>
      <c r="P32" s="743"/>
      <c r="Q32" s="743"/>
      <c r="R32" s="743"/>
      <c r="S32" s="743"/>
      <c r="T32" s="743"/>
      <c r="Y32" s="746" t="s">
        <v>530</v>
      </c>
      <c r="Z32" s="747" t="e">
        <f aca="false">SUM('co2-ghg emissions'!#ref!)</f>
        <v>#VALUE!</v>
      </c>
    </row>
    <row r="33" s="745" customFormat="true" ht="12.75" hidden="false" customHeight="false" outlineLevel="0" collapsed="false">
      <c r="A33" s="743"/>
      <c r="B33" s="743"/>
      <c r="C33" s="743"/>
      <c r="D33" s="743"/>
      <c r="E33" s="743"/>
      <c r="F33" s="743"/>
      <c r="G33" s="743"/>
      <c r="H33" s="743"/>
      <c r="I33" s="743"/>
      <c r="J33" s="743"/>
      <c r="K33" s="743"/>
      <c r="L33" s="743"/>
      <c r="M33" s="743"/>
      <c r="N33" s="743"/>
      <c r="O33" s="743"/>
      <c r="P33" s="743"/>
      <c r="Q33" s="743"/>
      <c r="R33" s="743"/>
      <c r="S33" s="743"/>
      <c r="T33" s="743"/>
    </row>
    <row r="34" s="753" customFormat="true" ht="12.75" hidden="false" customHeight="false" outlineLevel="0" collapsed="false">
      <c r="A34" s="751"/>
      <c r="B34" s="752"/>
      <c r="C34" s="752"/>
      <c r="D34" s="752"/>
      <c r="E34" s="752"/>
      <c r="F34" s="752"/>
      <c r="G34" s="752"/>
      <c r="H34" s="752"/>
      <c r="I34" s="752"/>
      <c r="J34" s="752"/>
      <c r="K34" s="752"/>
      <c r="L34" s="752"/>
      <c r="M34" s="752"/>
      <c r="N34" s="752"/>
      <c r="O34" s="752"/>
      <c r="P34" s="752"/>
      <c r="Q34" s="752"/>
      <c r="R34" s="752"/>
      <c r="S34" s="752"/>
      <c r="T34" s="752"/>
    </row>
    <row r="35" s="753" customFormat="true" ht="12.75" hidden="false" customHeight="false" outlineLevel="0" collapsed="false">
      <c r="A35" s="751"/>
      <c r="B35" s="752"/>
      <c r="C35" s="752"/>
      <c r="D35" s="752"/>
      <c r="E35" s="752"/>
      <c r="F35" s="752"/>
      <c r="G35" s="752"/>
      <c r="H35" s="752"/>
      <c r="I35" s="752"/>
      <c r="J35" s="752"/>
      <c r="K35" s="752"/>
      <c r="L35" s="752"/>
      <c r="M35" s="752"/>
      <c r="N35" s="752"/>
      <c r="O35" s="752"/>
      <c r="P35" s="752"/>
      <c r="Q35" s="752"/>
      <c r="R35" s="752"/>
      <c r="S35" s="752"/>
      <c r="T35" s="752"/>
    </row>
    <row r="36" s="732" customFormat="true" ht="12.75" hidden="false" customHeight="false" outlineLevel="0" collapsed="false"/>
    <row r="37" s="733" customFormat="true" ht="12.75" hidden="false" customHeight="false" outlineLevel="0" collapsed="false">
      <c r="A37" s="733" t="s">
        <v>533</v>
      </c>
    </row>
    <row r="38" s="732" customFormat="true" ht="12.75" hidden="false" customHeight="false" outlineLevel="0" collapsed="false"/>
    <row r="39" s="737" customFormat="true" ht="12.75" hidden="false" customHeight="false" outlineLevel="0" collapsed="false">
      <c r="A39" s="732"/>
      <c r="B39" s="732"/>
      <c r="C39" s="732"/>
      <c r="D39" s="732"/>
      <c r="E39" s="732"/>
      <c r="F39" s="732"/>
      <c r="G39" s="732"/>
      <c r="H39" s="732"/>
      <c r="I39" s="732"/>
      <c r="J39" s="732"/>
      <c r="K39" s="732"/>
      <c r="L39" s="732"/>
      <c r="M39" s="732"/>
      <c r="N39" s="732"/>
      <c r="O39" s="732"/>
      <c r="P39" s="732"/>
      <c r="Q39" s="732"/>
      <c r="R39" s="732"/>
      <c r="S39" s="732"/>
      <c r="T39" s="732"/>
    </row>
    <row r="40" s="737" customFormat="true" ht="12.75" hidden="false" customHeight="false" outlineLevel="0" collapsed="false">
      <c r="A40" s="732"/>
      <c r="B40" s="732"/>
      <c r="C40" s="732"/>
      <c r="D40" s="732"/>
      <c r="E40" s="732"/>
      <c r="F40" s="732"/>
      <c r="G40" s="732"/>
      <c r="H40" s="732"/>
      <c r="I40" s="732"/>
      <c r="J40" s="732"/>
      <c r="K40" s="732"/>
      <c r="L40" s="732"/>
      <c r="M40" s="732"/>
      <c r="N40" s="732"/>
      <c r="O40" s="732"/>
      <c r="P40" s="732"/>
      <c r="Q40" s="732"/>
      <c r="R40" s="732"/>
      <c r="S40" s="732"/>
      <c r="T40" s="732"/>
      <c r="Y40" s="746" t="s">
        <v>527</v>
      </c>
      <c r="Z40" s="747" t="n">
        <f aca="false">'CO2-GHG emissions'!T39</f>
        <v>316.548306681043</v>
      </c>
    </row>
    <row r="41" s="737" customFormat="true" ht="12.75" hidden="false" customHeight="false" outlineLevel="0" collapsed="false">
      <c r="A41" s="732"/>
      <c r="B41" s="732"/>
      <c r="C41" s="732"/>
      <c r="D41" s="732"/>
      <c r="E41" s="732"/>
      <c r="F41" s="732"/>
      <c r="G41" s="732"/>
      <c r="H41" s="732"/>
      <c r="I41" s="732"/>
      <c r="J41" s="732"/>
      <c r="K41" s="732"/>
      <c r="L41" s="732"/>
      <c r="M41" s="732"/>
      <c r="N41" s="732"/>
      <c r="O41" s="732"/>
      <c r="P41" s="732"/>
      <c r="Q41" s="732"/>
      <c r="R41" s="732"/>
      <c r="S41" s="732"/>
      <c r="T41" s="732"/>
      <c r="Y41" s="746" t="s">
        <v>528</v>
      </c>
      <c r="Z41" s="747" t="n">
        <f aca="false">'CO2-GHG emissions'!T42</f>
        <v>6151.66871461789</v>
      </c>
    </row>
    <row r="42" s="737" customFormat="true" ht="12.75" hidden="false" customHeight="false" outlineLevel="0" collapsed="false">
      <c r="A42" s="732"/>
      <c r="B42" s="732"/>
      <c r="C42" s="732"/>
      <c r="D42" s="732"/>
      <c r="E42" s="732"/>
      <c r="F42" s="732"/>
      <c r="G42" s="732"/>
      <c r="H42" s="732"/>
      <c r="I42" s="732"/>
      <c r="J42" s="732"/>
      <c r="K42" s="732"/>
      <c r="L42" s="732"/>
      <c r="M42" s="732"/>
      <c r="N42" s="732"/>
      <c r="O42" s="732"/>
      <c r="P42" s="732"/>
      <c r="Q42" s="732"/>
      <c r="R42" s="732"/>
      <c r="S42" s="732"/>
      <c r="T42" s="732"/>
      <c r="Y42" s="746" t="s">
        <v>529</v>
      </c>
      <c r="Z42" s="747" t="n">
        <f aca="false">'CO2-GHG emissions'!T44</f>
        <v>6151.66871461789</v>
      </c>
    </row>
    <row r="43" s="737" customFormat="true" ht="12.75" hidden="false" customHeight="false" outlineLevel="0" collapsed="false">
      <c r="A43" s="732"/>
      <c r="B43" s="732"/>
      <c r="C43" s="732"/>
      <c r="D43" s="732"/>
      <c r="E43" s="732"/>
      <c r="F43" s="732"/>
      <c r="G43" s="732"/>
      <c r="H43" s="732"/>
      <c r="I43" s="732"/>
      <c r="J43" s="732"/>
      <c r="K43" s="732"/>
      <c r="L43" s="732"/>
      <c r="M43" s="732"/>
      <c r="N43" s="732"/>
      <c r="O43" s="732"/>
      <c r="P43" s="732"/>
      <c r="Q43" s="732"/>
      <c r="R43" s="732"/>
      <c r="S43" s="732"/>
      <c r="T43" s="732"/>
      <c r="Y43" s="746" t="s">
        <v>139</v>
      </c>
      <c r="Z43" s="747" t="n">
        <f aca="false">'CO2-GHG emissions'!T45</f>
        <v>4966.06155306384</v>
      </c>
    </row>
    <row r="44" s="737" customFormat="true" ht="12.75" hidden="false" customHeight="false" outlineLevel="0" collapsed="false">
      <c r="A44" s="732"/>
      <c r="B44" s="732"/>
      <c r="C44" s="732"/>
      <c r="D44" s="732"/>
      <c r="E44" s="732"/>
      <c r="F44" s="732"/>
      <c r="G44" s="732"/>
      <c r="H44" s="732"/>
      <c r="I44" s="732"/>
      <c r="J44" s="732"/>
      <c r="K44" s="732"/>
      <c r="L44" s="732"/>
      <c r="M44" s="732"/>
      <c r="N44" s="732"/>
      <c r="O44" s="732"/>
      <c r="P44" s="732"/>
      <c r="Q44" s="732"/>
      <c r="R44" s="732"/>
      <c r="S44" s="732"/>
      <c r="T44" s="732"/>
      <c r="Y44" s="746" t="s">
        <v>144</v>
      </c>
      <c r="Z44" s="747" t="n">
        <f aca="false">SUM('CO2-GHG emissions'!T46:T47)</f>
        <v>409.663429840807</v>
      </c>
    </row>
    <row r="45" s="737" customFormat="true" ht="12.75" hidden="false" customHeight="false" outlineLevel="0" collapsed="false">
      <c r="A45" s="732"/>
      <c r="B45" s="732"/>
      <c r="C45" s="732"/>
      <c r="D45" s="732"/>
      <c r="E45" s="732"/>
      <c r="F45" s="732"/>
      <c r="G45" s="732"/>
      <c r="H45" s="732"/>
      <c r="I45" s="732"/>
      <c r="J45" s="732"/>
      <c r="K45" s="732"/>
      <c r="L45" s="732"/>
      <c r="M45" s="732"/>
      <c r="N45" s="732"/>
      <c r="O45" s="732"/>
      <c r="P45" s="732"/>
      <c r="Q45" s="732"/>
      <c r="R45" s="732"/>
      <c r="S45" s="732"/>
      <c r="T45" s="732"/>
      <c r="Y45" s="746" t="s">
        <v>327</v>
      </c>
      <c r="Z45" s="747" t="n">
        <f aca="false">'CO2-GHG emissions'!T66</f>
        <v>7278.82182199189</v>
      </c>
    </row>
    <row r="46" s="737" customFormat="true" ht="12.75" hidden="false" customHeight="false" outlineLevel="0" collapsed="false">
      <c r="A46" s="732"/>
      <c r="B46" s="732"/>
      <c r="C46" s="732"/>
      <c r="D46" s="732"/>
      <c r="E46" s="732"/>
      <c r="F46" s="732"/>
      <c r="G46" s="732"/>
      <c r="H46" s="732"/>
      <c r="I46" s="732"/>
      <c r="J46" s="732"/>
      <c r="K46" s="732"/>
      <c r="L46" s="732"/>
      <c r="M46" s="732"/>
      <c r="N46" s="732"/>
      <c r="O46" s="732"/>
      <c r="P46" s="732"/>
      <c r="Q46" s="732"/>
      <c r="R46" s="732"/>
      <c r="S46" s="732"/>
      <c r="T46" s="732"/>
      <c r="Y46" s="746" t="s">
        <v>48</v>
      </c>
      <c r="Z46" s="747" t="n">
        <f aca="false">'CO2-GHG emissions'!T68</f>
        <v>0</v>
      </c>
    </row>
    <row r="47" s="737" customFormat="true" ht="12.75" hidden="false" customHeight="false" outlineLevel="0" collapsed="false">
      <c r="A47" s="732"/>
      <c r="B47" s="732"/>
      <c r="C47" s="732"/>
      <c r="D47" s="732"/>
      <c r="E47" s="732"/>
      <c r="F47" s="732"/>
      <c r="G47" s="732"/>
      <c r="H47" s="732"/>
      <c r="I47" s="732"/>
      <c r="J47" s="732"/>
      <c r="K47" s="732"/>
      <c r="L47" s="732"/>
      <c r="M47" s="732"/>
      <c r="N47" s="732"/>
      <c r="O47" s="732"/>
      <c r="P47" s="732"/>
      <c r="Q47" s="732"/>
      <c r="R47" s="732"/>
      <c r="S47" s="732"/>
      <c r="T47" s="732"/>
      <c r="X47" s="754"/>
      <c r="Y47" s="755"/>
      <c r="Z47" s="756"/>
      <c r="AA47" s="754"/>
    </row>
    <row r="48" s="737" customFormat="true" ht="12.75" hidden="false" customHeight="false" outlineLevel="0" collapsed="false">
      <c r="A48" s="732"/>
      <c r="B48" s="732"/>
      <c r="C48" s="732"/>
      <c r="D48" s="732"/>
      <c r="E48" s="732"/>
      <c r="F48" s="732"/>
      <c r="G48" s="732"/>
      <c r="H48" s="732"/>
      <c r="I48" s="732"/>
      <c r="J48" s="732"/>
      <c r="K48" s="732"/>
      <c r="L48" s="732"/>
      <c r="M48" s="732"/>
      <c r="N48" s="732"/>
      <c r="O48" s="732"/>
      <c r="P48" s="732"/>
      <c r="Q48" s="732"/>
      <c r="R48" s="732"/>
      <c r="S48" s="732"/>
      <c r="T48" s="732"/>
      <c r="X48" s="754"/>
      <c r="Y48" s="757"/>
      <c r="Z48" s="756"/>
      <c r="AA48" s="754"/>
    </row>
    <row r="49" s="737" customFormat="true" ht="25.5" hidden="false" customHeight="false" outlineLevel="0" collapsed="false">
      <c r="A49" s="732"/>
      <c r="B49" s="732"/>
      <c r="C49" s="732"/>
      <c r="D49" s="732"/>
      <c r="E49" s="732"/>
      <c r="F49" s="732"/>
      <c r="G49" s="732"/>
      <c r="H49" s="732"/>
      <c r="I49" s="732"/>
      <c r="J49" s="732"/>
      <c r="K49" s="732"/>
      <c r="L49" s="732"/>
      <c r="M49" s="732"/>
      <c r="N49" s="732"/>
      <c r="O49" s="732"/>
      <c r="P49" s="732"/>
      <c r="Q49" s="732"/>
      <c r="R49" s="732"/>
      <c r="S49" s="732"/>
      <c r="T49" s="732"/>
      <c r="Y49" s="750" t="s">
        <v>531</v>
      </c>
      <c r="Z49" s="747" t="n">
        <f aca="false">'CO2-GHG emissions'!T49</f>
        <v>11955.6803617755</v>
      </c>
    </row>
    <row r="50" s="737" customFormat="true" ht="12.75" hidden="false" customHeight="false" outlineLevel="0" collapsed="false">
      <c r="A50" s="732"/>
      <c r="B50" s="732"/>
      <c r="C50" s="732"/>
      <c r="D50" s="732"/>
      <c r="E50" s="732"/>
      <c r="F50" s="732"/>
      <c r="G50" s="732"/>
      <c r="H50" s="732"/>
      <c r="I50" s="732"/>
      <c r="J50" s="732"/>
      <c r="K50" s="732"/>
      <c r="L50" s="732"/>
      <c r="M50" s="732"/>
      <c r="N50" s="732"/>
      <c r="O50" s="732"/>
      <c r="P50" s="732"/>
      <c r="Q50" s="732"/>
      <c r="R50" s="732"/>
      <c r="S50" s="732"/>
      <c r="T50" s="732"/>
      <c r="Y50" s="746" t="s">
        <v>532</v>
      </c>
      <c r="Z50" s="747" t="n">
        <f aca="false">'CO2-GHG emissions'!T66</f>
        <v>7278.82182199189</v>
      </c>
    </row>
    <row r="51" s="737" customFormat="true" ht="12.75" hidden="false" customHeight="false" outlineLevel="0" collapsed="false">
      <c r="A51" s="732"/>
      <c r="B51" s="732"/>
      <c r="C51" s="732"/>
      <c r="D51" s="732"/>
      <c r="E51" s="732"/>
      <c r="F51" s="732"/>
      <c r="G51" s="732"/>
      <c r="H51" s="732"/>
      <c r="I51" s="732"/>
      <c r="J51" s="732"/>
      <c r="K51" s="732"/>
      <c r="L51" s="732"/>
      <c r="M51" s="732"/>
      <c r="N51" s="732"/>
      <c r="O51" s="732"/>
      <c r="P51" s="732"/>
      <c r="Q51" s="732"/>
      <c r="R51" s="732"/>
      <c r="S51" s="732"/>
      <c r="T51" s="732"/>
      <c r="Y51" s="746" t="s">
        <v>48</v>
      </c>
      <c r="Z51" s="747" t="n">
        <f aca="false">'CO2-GHG emissions'!T71</f>
        <v>19234.5021837674</v>
      </c>
    </row>
    <row r="52" s="737" customFormat="true" ht="12.75" hidden="false" customHeight="false" outlineLevel="0" collapsed="false">
      <c r="A52" s="732"/>
      <c r="B52" s="732"/>
      <c r="C52" s="732"/>
      <c r="D52" s="732"/>
      <c r="E52" s="732"/>
      <c r="F52" s="732"/>
      <c r="G52" s="732"/>
      <c r="H52" s="732"/>
      <c r="I52" s="732"/>
      <c r="J52" s="732"/>
      <c r="K52" s="732"/>
      <c r="L52" s="732"/>
      <c r="M52" s="732"/>
      <c r="N52" s="732"/>
      <c r="O52" s="732"/>
      <c r="P52" s="732"/>
      <c r="Q52" s="732"/>
      <c r="R52" s="732"/>
      <c r="S52" s="732"/>
      <c r="T52" s="732"/>
      <c r="Y52" s="755"/>
      <c r="Z52" s="756"/>
      <c r="AA52" s="754"/>
      <c r="AB52" s="754"/>
    </row>
    <row r="53" s="737" customFormat="true" ht="12.75" hidden="false" customHeight="false" outlineLevel="0" collapsed="false">
      <c r="A53" s="732"/>
      <c r="B53" s="732"/>
      <c r="C53" s="732"/>
      <c r="D53" s="732"/>
      <c r="E53" s="732"/>
      <c r="F53" s="732"/>
      <c r="G53" s="732"/>
      <c r="H53" s="732"/>
      <c r="I53" s="732"/>
      <c r="J53" s="732"/>
      <c r="K53" s="732"/>
      <c r="L53" s="732"/>
      <c r="M53" s="732"/>
      <c r="N53" s="732"/>
      <c r="O53" s="732"/>
      <c r="P53" s="732"/>
      <c r="Q53" s="732"/>
      <c r="R53" s="732"/>
      <c r="S53" s="732"/>
      <c r="T53" s="732"/>
    </row>
    <row r="54" s="737" customFormat="true" ht="12.75" hidden="false" customHeight="false" outlineLevel="0" collapsed="false">
      <c r="A54" s="758"/>
      <c r="B54" s="732"/>
      <c r="C54" s="732"/>
      <c r="D54" s="732"/>
      <c r="E54" s="732"/>
      <c r="F54" s="732"/>
      <c r="G54" s="732"/>
      <c r="H54" s="732"/>
      <c r="I54" s="732"/>
      <c r="J54" s="732"/>
      <c r="K54" s="732"/>
      <c r="L54" s="732"/>
      <c r="M54" s="732"/>
      <c r="N54" s="732"/>
      <c r="O54" s="732"/>
      <c r="P54" s="732"/>
      <c r="Q54" s="732"/>
      <c r="R54" s="732"/>
      <c r="S54" s="732"/>
      <c r="T54" s="732"/>
    </row>
    <row r="55" s="743" customFormat="true" ht="12.75" hidden="false" customHeight="false" outlineLevel="0" collapsed="false"/>
    <row r="56" s="743" customFormat="true" ht="12.75" hidden="false" customHeight="false" outlineLevel="0" collapsed="false">
      <c r="A56" s="744" t="s">
        <v>534</v>
      </c>
    </row>
    <row r="57" s="743" customFormat="true" ht="12.75" hidden="false" customHeight="false" outlineLevel="0" collapsed="false">
      <c r="A57" s="744"/>
    </row>
    <row r="58" s="745" customFormat="true" ht="12.75" hidden="false" customHeight="false" outlineLevel="0" collapsed="false">
      <c r="A58" s="743"/>
      <c r="B58" s="743"/>
      <c r="C58" s="743"/>
      <c r="D58" s="743"/>
      <c r="E58" s="743"/>
      <c r="F58" s="743"/>
      <c r="G58" s="743"/>
      <c r="H58" s="743"/>
      <c r="I58" s="743"/>
      <c r="J58" s="743"/>
      <c r="K58" s="743"/>
      <c r="L58" s="743"/>
      <c r="M58" s="743"/>
      <c r="N58" s="743"/>
      <c r="O58" s="743"/>
      <c r="P58" s="743"/>
      <c r="Q58" s="743"/>
      <c r="R58" s="743"/>
      <c r="S58" s="743"/>
      <c r="T58" s="743"/>
    </row>
    <row r="59" s="745" customFormat="true" ht="12.75" hidden="false" customHeight="false" outlineLevel="0" collapsed="false">
      <c r="A59" s="743"/>
      <c r="B59" s="743"/>
      <c r="C59" s="743"/>
      <c r="D59" s="743"/>
      <c r="E59" s="743"/>
      <c r="F59" s="743"/>
      <c r="G59" s="743"/>
      <c r="H59" s="743"/>
      <c r="I59" s="743"/>
      <c r="J59" s="743"/>
      <c r="K59" s="743"/>
      <c r="L59" s="743"/>
      <c r="M59" s="743"/>
      <c r="N59" s="743"/>
      <c r="O59" s="743"/>
      <c r="P59" s="743"/>
      <c r="Q59" s="743"/>
      <c r="R59" s="743"/>
      <c r="S59" s="743"/>
      <c r="T59" s="743"/>
      <c r="Y59" s="746" t="s">
        <v>115</v>
      </c>
      <c r="Z59" s="747" t="e">
        <f aca="false">'CO2-GHG emissions'!D71</f>
        <v>#VALUE!</v>
      </c>
    </row>
    <row r="60" s="745" customFormat="true" ht="12.75" hidden="false" customHeight="false" outlineLevel="0" collapsed="false">
      <c r="A60" s="743"/>
      <c r="B60" s="743"/>
      <c r="C60" s="743"/>
      <c r="D60" s="743"/>
      <c r="E60" s="743"/>
      <c r="F60" s="743"/>
      <c r="G60" s="743"/>
      <c r="H60" s="743"/>
      <c r="I60" s="743"/>
      <c r="J60" s="743"/>
      <c r="K60" s="743"/>
      <c r="L60" s="743"/>
      <c r="M60" s="743"/>
      <c r="N60" s="743"/>
      <c r="O60" s="743"/>
      <c r="P60" s="743"/>
      <c r="Q60" s="743"/>
      <c r="R60" s="743"/>
      <c r="S60" s="743"/>
      <c r="T60" s="743"/>
      <c r="Y60" s="746" t="s">
        <v>199</v>
      </c>
      <c r="Z60" s="747" t="e">
        <f aca="false">'CO2-GHG emissions'!E71</f>
        <v>#VALUE!</v>
      </c>
    </row>
    <row r="61" s="745" customFormat="true" ht="12.75" hidden="false" customHeight="false" outlineLevel="0" collapsed="false">
      <c r="A61" s="743"/>
      <c r="B61" s="743"/>
      <c r="C61" s="743"/>
      <c r="D61" s="743"/>
      <c r="E61" s="743"/>
      <c r="F61" s="743"/>
      <c r="G61" s="743"/>
      <c r="H61" s="743"/>
      <c r="I61" s="743"/>
      <c r="J61" s="743"/>
      <c r="K61" s="743"/>
      <c r="L61" s="743"/>
      <c r="M61" s="743"/>
      <c r="N61" s="743"/>
      <c r="O61" s="743"/>
      <c r="P61" s="743"/>
      <c r="Q61" s="743"/>
      <c r="R61" s="743"/>
      <c r="S61" s="743"/>
      <c r="T61" s="743"/>
      <c r="Y61" s="746" t="s">
        <v>117</v>
      </c>
      <c r="Z61" s="747" t="e">
        <f aca="false">SUM('CO2-GHG emissions'!F71:M71)</f>
        <v>#VALUE!</v>
      </c>
    </row>
    <row r="62" s="745" customFormat="true" ht="12.75" hidden="false" customHeight="false" outlineLevel="0" collapsed="false">
      <c r="A62" s="743"/>
      <c r="B62" s="743"/>
      <c r="C62" s="743"/>
      <c r="D62" s="743"/>
      <c r="E62" s="743"/>
      <c r="F62" s="743"/>
      <c r="G62" s="743"/>
      <c r="H62" s="743"/>
      <c r="I62" s="743"/>
      <c r="J62" s="743"/>
      <c r="K62" s="743"/>
      <c r="L62" s="743"/>
      <c r="M62" s="743"/>
      <c r="N62" s="743"/>
      <c r="O62" s="743"/>
      <c r="P62" s="743"/>
      <c r="Q62" s="743"/>
      <c r="R62" s="743"/>
      <c r="S62" s="743"/>
      <c r="T62" s="743"/>
      <c r="Y62" s="746" t="s">
        <v>535</v>
      </c>
      <c r="Z62" s="747" t="e">
        <f aca="false">SUM('CO2-GHG emissions'!O71:S71)</f>
        <v>#VALUE!</v>
      </c>
    </row>
    <row r="63" s="745" customFormat="true" ht="12.75" hidden="false" customHeight="false" outlineLevel="0" collapsed="false">
      <c r="A63" s="743"/>
      <c r="B63" s="743"/>
      <c r="C63" s="743"/>
      <c r="D63" s="743"/>
      <c r="E63" s="743"/>
      <c r="F63" s="743"/>
      <c r="G63" s="743"/>
      <c r="H63" s="743"/>
      <c r="I63" s="743"/>
      <c r="J63" s="743"/>
      <c r="K63" s="743"/>
      <c r="L63" s="743"/>
      <c r="M63" s="743"/>
      <c r="N63" s="743"/>
      <c r="O63" s="743"/>
      <c r="P63" s="743"/>
      <c r="Q63" s="743"/>
      <c r="R63" s="743"/>
      <c r="S63" s="743"/>
      <c r="T63" s="743"/>
    </row>
    <row r="64" s="745" customFormat="true" ht="12.75" hidden="false" customHeight="false" outlineLevel="0" collapsed="false">
      <c r="A64" s="743"/>
      <c r="B64" s="743"/>
      <c r="C64" s="743"/>
      <c r="D64" s="743"/>
      <c r="E64" s="743"/>
      <c r="F64" s="743"/>
      <c r="G64" s="743"/>
      <c r="H64" s="743"/>
      <c r="I64" s="743"/>
      <c r="J64" s="743"/>
      <c r="K64" s="743"/>
      <c r="L64" s="743"/>
      <c r="M64" s="743"/>
      <c r="N64" s="743"/>
      <c r="O64" s="743"/>
      <c r="P64" s="743"/>
      <c r="Q64" s="743"/>
      <c r="R64" s="743"/>
      <c r="S64" s="743"/>
      <c r="T64" s="743"/>
    </row>
    <row r="65" s="745" customFormat="true" ht="12.75" hidden="false" customHeight="false" outlineLevel="0" collapsed="false">
      <c r="A65" s="743"/>
      <c r="B65" s="743"/>
      <c r="C65" s="743"/>
      <c r="D65" s="743"/>
      <c r="E65" s="743"/>
      <c r="F65" s="743"/>
      <c r="G65" s="743"/>
      <c r="H65" s="743"/>
      <c r="I65" s="743"/>
      <c r="J65" s="743"/>
      <c r="K65" s="743"/>
      <c r="L65" s="743"/>
      <c r="M65" s="743"/>
      <c r="N65" s="743"/>
      <c r="O65" s="743"/>
      <c r="P65" s="743"/>
      <c r="Q65" s="743"/>
      <c r="R65" s="743"/>
      <c r="S65" s="743"/>
      <c r="T65" s="743"/>
    </row>
    <row r="66" s="745" customFormat="true" ht="12.75" hidden="false" customHeight="false" outlineLevel="0" collapsed="false">
      <c r="A66" s="743"/>
      <c r="B66" s="743"/>
      <c r="C66" s="743"/>
      <c r="D66" s="743"/>
      <c r="E66" s="743"/>
      <c r="F66" s="743"/>
      <c r="G66" s="743"/>
      <c r="H66" s="743"/>
      <c r="I66" s="743"/>
      <c r="J66" s="743"/>
      <c r="K66" s="743"/>
      <c r="L66" s="743"/>
      <c r="M66" s="743"/>
      <c r="N66" s="743"/>
      <c r="O66" s="743"/>
      <c r="P66" s="743"/>
      <c r="Q66" s="743"/>
      <c r="R66" s="743"/>
      <c r="S66" s="743"/>
      <c r="T66" s="743"/>
    </row>
    <row r="67" s="745" customFormat="true" ht="12.75" hidden="false" customHeight="false" outlineLevel="0" collapsed="false">
      <c r="A67" s="743"/>
      <c r="B67" s="743"/>
      <c r="C67" s="743"/>
      <c r="D67" s="743"/>
      <c r="E67" s="743"/>
      <c r="F67" s="743"/>
      <c r="G67" s="743"/>
      <c r="H67" s="743"/>
      <c r="I67" s="743"/>
      <c r="J67" s="743"/>
      <c r="K67" s="743"/>
      <c r="L67" s="743"/>
      <c r="M67" s="743"/>
      <c r="N67" s="743"/>
      <c r="O67" s="743"/>
      <c r="P67" s="743"/>
      <c r="Q67" s="743"/>
      <c r="R67" s="743"/>
      <c r="S67" s="743"/>
      <c r="T67" s="743"/>
    </row>
    <row r="68" s="745" customFormat="true" ht="12.75" hidden="false" customHeight="false" outlineLevel="0" collapsed="false">
      <c r="A68" s="743"/>
      <c r="B68" s="743"/>
      <c r="C68" s="743"/>
      <c r="D68" s="743"/>
      <c r="E68" s="743"/>
      <c r="F68" s="743"/>
      <c r="G68" s="743"/>
      <c r="H68" s="743"/>
      <c r="I68" s="743"/>
      <c r="J68" s="743"/>
      <c r="K68" s="743"/>
      <c r="L68" s="743"/>
      <c r="M68" s="743"/>
      <c r="N68" s="743"/>
      <c r="O68" s="743"/>
      <c r="P68" s="743"/>
      <c r="Q68" s="743"/>
      <c r="R68" s="743"/>
      <c r="S68" s="743"/>
      <c r="T68" s="743"/>
    </row>
    <row r="69" s="745" customFormat="true" ht="12.75" hidden="false" customHeight="false" outlineLevel="0" collapsed="false">
      <c r="A69" s="743"/>
      <c r="B69" s="743"/>
      <c r="C69" s="743"/>
      <c r="D69" s="743"/>
      <c r="E69" s="743"/>
      <c r="F69" s="743"/>
      <c r="G69" s="743"/>
      <c r="H69" s="743"/>
      <c r="I69" s="743"/>
      <c r="J69" s="743"/>
      <c r="K69" s="743"/>
      <c r="L69" s="743"/>
      <c r="M69" s="743"/>
      <c r="N69" s="743"/>
      <c r="O69" s="743"/>
      <c r="P69" s="743"/>
      <c r="Q69" s="743"/>
      <c r="R69" s="743"/>
      <c r="S69" s="743"/>
      <c r="T69" s="743"/>
    </row>
    <row r="70" s="745" customFormat="true" ht="12.75" hidden="false" customHeight="false" outlineLevel="0" collapsed="false">
      <c r="A70" s="743"/>
      <c r="B70" s="743"/>
      <c r="C70" s="743"/>
      <c r="D70" s="743"/>
      <c r="E70" s="743"/>
      <c r="F70" s="743"/>
      <c r="G70" s="743"/>
      <c r="H70" s="743"/>
      <c r="I70" s="743"/>
      <c r="J70" s="743"/>
      <c r="K70" s="743"/>
      <c r="L70" s="743"/>
      <c r="M70" s="743"/>
      <c r="N70" s="743"/>
      <c r="O70" s="743"/>
      <c r="P70" s="743"/>
      <c r="Q70" s="743"/>
      <c r="R70" s="743"/>
      <c r="S70" s="743"/>
      <c r="T70" s="743"/>
    </row>
    <row r="71" s="745" customFormat="true" ht="12.75" hidden="false" customHeight="false" outlineLevel="0" collapsed="false">
      <c r="A71" s="743"/>
      <c r="B71" s="743"/>
      <c r="C71" s="743"/>
      <c r="D71" s="743"/>
      <c r="E71" s="743"/>
      <c r="F71" s="743"/>
      <c r="G71" s="743"/>
      <c r="H71" s="743"/>
      <c r="I71" s="743"/>
      <c r="J71" s="743"/>
      <c r="K71" s="743"/>
      <c r="L71" s="743"/>
      <c r="M71" s="743"/>
      <c r="N71" s="743"/>
      <c r="O71" s="743"/>
      <c r="P71" s="743"/>
      <c r="Q71" s="743"/>
      <c r="R71" s="743"/>
      <c r="S71" s="743"/>
      <c r="T71" s="743"/>
    </row>
    <row r="72" s="761" customFormat="true" ht="12" hidden="false" customHeight="false" outlineLevel="0" collapsed="false">
      <c r="A72" s="759" t="s">
        <v>536</v>
      </c>
      <c r="B72" s="760"/>
      <c r="C72" s="760"/>
      <c r="D72" s="760"/>
      <c r="E72" s="760"/>
      <c r="F72" s="760"/>
      <c r="G72" s="760"/>
      <c r="H72" s="760"/>
      <c r="I72" s="760"/>
      <c r="J72" s="760"/>
      <c r="K72" s="760"/>
      <c r="L72" s="760"/>
      <c r="M72" s="760"/>
      <c r="N72" s="760"/>
      <c r="O72" s="760"/>
      <c r="P72" s="760"/>
      <c r="Q72" s="760"/>
      <c r="R72" s="760"/>
      <c r="S72" s="760"/>
      <c r="T72" s="760"/>
    </row>
    <row r="73" s="761" customFormat="true" ht="12" hidden="false" customHeight="false" outlineLevel="0" collapsed="false">
      <c r="A73" s="759" t="s">
        <v>537</v>
      </c>
      <c r="B73" s="760"/>
      <c r="C73" s="760"/>
      <c r="D73" s="760"/>
      <c r="E73" s="760"/>
      <c r="F73" s="760"/>
      <c r="G73" s="760"/>
      <c r="H73" s="760"/>
      <c r="I73" s="760"/>
      <c r="J73" s="760"/>
      <c r="K73" s="760"/>
      <c r="L73" s="760"/>
      <c r="M73" s="760"/>
      <c r="N73" s="760"/>
      <c r="O73" s="760"/>
      <c r="P73" s="760"/>
      <c r="Q73" s="760"/>
      <c r="R73" s="760"/>
      <c r="S73" s="760"/>
      <c r="T73" s="760"/>
    </row>
    <row r="74" s="745" customFormat="true" ht="12.75" hidden="false" customHeight="false" outlineLevel="0" collapsed="false">
      <c r="A74" s="743"/>
      <c r="B74" s="743"/>
      <c r="C74" s="743"/>
      <c r="D74" s="743"/>
      <c r="E74" s="743"/>
      <c r="F74" s="743"/>
      <c r="G74" s="743"/>
      <c r="H74" s="743"/>
      <c r="I74" s="743"/>
      <c r="J74" s="743"/>
      <c r="K74" s="743"/>
      <c r="L74" s="743"/>
      <c r="M74" s="743"/>
      <c r="N74" s="743"/>
      <c r="O74" s="743"/>
      <c r="P74" s="743"/>
      <c r="Q74" s="743"/>
      <c r="R74" s="743"/>
      <c r="S74" s="743"/>
      <c r="T74" s="743"/>
    </row>
    <row r="75" s="745" customFormat="true" ht="12.75" hidden="false" customHeight="false" outlineLevel="0" collapsed="false">
      <c r="A75" s="752"/>
      <c r="B75" s="743"/>
      <c r="C75" s="743"/>
      <c r="D75" s="743"/>
      <c r="E75" s="743"/>
      <c r="F75" s="743"/>
      <c r="G75" s="743"/>
      <c r="H75" s="743"/>
      <c r="I75" s="743"/>
      <c r="J75" s="743"/>
      <c r="K75" s="743"/>
      <c r="L75" s="743"/>
      <c r="M75" s="743"/>
      <c r="N75" s="743"/>
      <c r="O75" s="743"/>
      <c r="P75" s="743"/>
      <c r="Q75" s="743"/>
      <c r="R75" s="743"/>
      <c r="S75" s="743"/>
      <c r="T75" s="743"/>
    </row>
    <row r="76" s="732" customFormat="true" ht="12.75" hidden="false" customHeight="false" outlineLevel="0" collapsed="false"/>
    <row r="77" s="732" customFormat="true" ht="12.75" hidden="false" customHeight="false" outlineLevel="0" collapsed="false">
      <c r="A77" s="733" t="s">
        <v>538</v>
      </c>
    </row>
    <row r="78" s="732" customFormat="true" ht="12.75" hidden="false" customHeight="false" outlineLevel="0" collapsed="false"/>
    <row r="79" s="737" customFormat="true" ht="35.25" hidden="false" customHeight="true" outlineLevel="0" collapsed="false">
      <c r="A79" s="732"/>
      <c r="B79" s="762" t="s">
        <v>539</v>
      </c>
      <c r="C79" s="762"/>
      <c r="D79" s="732"/>
      <c r="E79" s="763"/>
      <c r="F79" s="763"/>
      <c r="G79" s="732"/>
      <c r="H79" s="732"/>
      <c r="I79" s="732"/>
      <c r="J79" s="732"/>
      <c r="K79" s="732"/>
      <c r="L79" s="732"/>
      <c r="M79" s="732"/>
      <c r="N79" s="764"/>
      <c r="O79" s="764"/>
      <c r="P79" s="765"/>
      <c r="Q79" s="766"/>
      <c r="R79" s="766"/>
      <c r="S79" s="767"/>
      <c r="T79" s="732"/>
    </row>
    <row r="80" s="737" customFormat="true" ht="18.75" hidden="false" customHeight="true" outlineLevel="0" collapsed="false">
      <c r="A80" s="732"/>
      <c r="B80" s="768" t="e">
        <f aca="false">SUM(Z81:Z82,Z85:Z86,Z89)/Z92</f>
        <v>#VALUE!</v>
      </c>
      <c r="C80" s="768"/>
      <c r="D80" s="732"/>
      <c r="E80" s="767"/>
      <c r="F80" s="767"/>
      <c r="G80" s="732"/>
      <c r="H80" s="732"/>
      <c r="I80" s="732"/>
      <c r="J80" s="732"/>
      <c r="K80" s="732"/>
      <c r="L80" s="732"/>
      <c r="M80" s="732"/>
      <c r="N80" s="764"/>
      <c r="O80" s="764"/>
      <c r="P80" s="765"/>
      <c r="Q80" s="766"/>
      <c r="R80" s="766"/>
      <c r="S80" s="767"/>
      <c r="T80" s="732"/>
      <c r="Y80" s="746" t="s">
        <v>540</v>
      </c>
      <c r="Z80" s="747" t="e">
        <f aca="false">Z59</f>
        <v>#VALUE!</v>
      </c>
    </row>
    <row r="81" s="737" customFormat="true" ht="12.75" hidden="false" customHeight="false" outlineLevel="0" collapsed="false">
      <c r="A81" s="732"/>
      <c r="B81" s="732"/>
      <c r="C81" s="732"/>
      <c r="D81" s="732"/>
      <c r="E81" s="732"/>
      <c r="F81" s="732"/>
      <c r="G81" s="732"/>
      <c r="H81" s="732"/>
      <c r="I81" s="732"/>
      <c r="J81" s="732"/>
      <c r="K81" s="732"/>
      <c r="L81" s="732"/>
      <c r="M81" s="732"/>
      <c r="N81" s="764"/>
      <c r="O81" s="764"/>
      <c r="P81" s="765"/>
      <c r="Q81" s="766"/>
      <c r="R81" s="766"/>
      <c r="S81" s="767"/>
      <c r="T81" s="732"/>
      <c r="Y81" s="746" t="s">
        <v>541</v>
      </c>
      <c r="Z81" s="747" t="n">
        <f aca="false">'CO2-GHG emissions'!E102</f>
        <v>0</v>
      </c>
    </row>
    <row r="82" s="737" customFormat="true" ht="12.75" hidden="false" customHeight="false" outlineLevel="0" collapsed="false">
      <c r="A82" s="732"/>
      <c r="B82" s="732"/>
      <c r="C82" s="732"/>
      <c r="D82" s="732"/>
      <c r="E82" s="732"/>
      <c r="F82" s="732"/>
      <c r="G82" s="732"/>
      <c r="H82" s="732"/>
      <c r="I82" s="732"/>
      <c r="J82" s="732"/>
      <c r="K82" s="732"/>
      <c r="L82" s="732"/>
      <c r="M82" s="732"/>
      <c r="N82" s="764"/>
      <c r="O82" s="764"/>
      <c r="P82" s="765"/>
      <c r="Q82" s="766"/>
      <c r="R82" s="766"/>
      <c r="S82" s="767"/>
      <c r="T82" s="732"/>
      <c r="Y82" s="746" t="s">
        <v>542</v>
      </c>
      <c r="Z82" s="747" t="n">
        <f aca="false">SUM('CO2-GHG emissions'!D93,'CO2-GHG emissions'!D102)</f>
        <v>0</v>
      </c>
    </row>
    <row r="83" s="737" customFormat="true" ht="30.75" hidden="false" customHeight="true" outlineLevel="0" collapsed="false">
      <c r="A83" s="732"/>
      <c r="B83" s="732"/>
      <c r="C83" s="732"/>
      <c r="D83" s="732"/>
      <c r="E83" s="732"/>
      <c r="F83" s="732"/>
      <c r="G83" s="732"/>
      <c r="H83" s="732"/>
      <c r="I83" s="732"/>
      <c r="J83" s="732"/>
      <c r="K83" s="732"/>
      <c r="L83" s="732"/>
      <c r="M83" s="732"/>
      <c r="N83" s="764"/>
      <c r="O83" s="764"/>
      <c r="P83" s="765"/>
      <c r="Q83" s="766"/>
      <c r="R83" s="766"/>
      <c r="S83" s="767"/>
      <c r="T83" s="732"/>
    </row>
    <row r="84" s="737" customFormat="true" ht="14.25" hidden="false" customHeight="true" outlineLevel="0" collapsed="false">
      <c r="A84" s="732"/>
      <c r="B84" s="732"/>
      <c r="C84" s="732"/>
      <c r="D84" s="732"/>
      <c r="E84" s="732"/>
      <c r="F84" s="732"/>
      <c r="G84" s="732"/>
      <c r="H84" s="732"/>
      <c r="I84" s="764"/>
      <c r="J84" s="764"/>
      <c r="K84" s="765"/>
      <c r="L84" s="766"/>
      <c r="M84" s="766"/>
      <c r="N84" s="764"/>
      <c r="O84" s="764"/>
      <c r="P84" s="765"/>
      <c r="Q84" s="766"/>
      <c r="R84" s="766"/>
      <c r="S84" s="767"/>
      <c r="T84" s="732"/>
      <c r="Y84" s="746" t="s">
        <v>543</v>
      </c>
      <c r="Z84" s="747" t="e">
        <f aca="false">Z60</f>
        <v>#VALUE!</v>
      </c>
    </row>
    <row r="85" s="737" customFormat="true" ht="12.75" hidden="false" customHeight="false" outlineLevel="0" collapsed="false">
      <c r="A85" s="732"/>
      <c r="B85" s="732"/>
      <c r="C85" s="732"/>
      <c r="D85" s="732"/>
      <c r="E85" s="732"/>
      <c r="F85" s="732"/>
      <c r="G85" s="732"/>
      <c r="H85" s="732"/>
      <c r="I85" s="764"/>
      <c r="J85" s="764"/>
      <c r="K85" s="764"/>
      <c r="L85" s="764"/>
      <c r="M85" s="764"/>
      <c r="N85" s="764"/>
      <c r="O85" s="732"/>
      <c r="P85" s="767"/>
      <c r="Q85" s="767"/>
      <c r="R85" s="767"/>
      <c r="S85" s="767"/>
      <c r="T85" s="732"/>
      <c r="Y85" s="746" t="s">
        <v>544</v>
      </c>
      <c r="Z85" s="747" t="n">
        <f aca="false">'CO2-GHG emissions'!D112</f>
        <v>0</v>
      </c>
    </row>
    <row r="86" s="737" customFormat="true" ht="12.75" hidden="false" customHeight="false" outlineLevel="0" collapsed="false">
      <c r="A86" s="732"/>
      <c r="B86" s="732"/>
      <c r="C86" s="732"/>
      <c r="D86" s="732"/>
      <c r="E86" s="732"/>
      <c r="F86" s="732"/>
      <c r="G86" s="732"/>
      <c r="H86" s="732"/>
      <c r="I86" s="764"/>
      <c r="J86" s="764"/>
      <c r="K86" s="764"/>
      <c r="L86" s="764"/>
      <c r="M86" s="764"/>
      <c r="N86" s="732"/>
      <c r="O86" s="732"/>
      <c r="P86" s="767"/>
      <c r="Q86" s="767"/>
      <c r="R86" s="767"/>
      <c r="S86" s="767"/>
      <c r="T86" s="732"/>
      <c r="Y86" s="746" t="s">
        <v>545</v>
      </c>
      <c r="Z86" s="747" t="n">
        <f aca="false">'CO2-GHG emissions'!E112</f>
        <v>0</v>
      </c>
    </row>
    <row r="87" s="737" customFormat="true" ht="12.75" hidden="false" customHeight="false" outlineLevel="0" collapsed="false">
      <c r="A87" s="732"/>
      <c r="B87" s="732"/>
      <c r="C87" s="732"/>
      <c r="D87" s="732"/>
      <c r="E87" s="732"/>
      <c r="F87" s="732"/>
      <c r="G87" s="732"/>
      <c r="H87" s="732"/>
      <c r="I87" s="732"/>
      <c r="J87" s="732"/>
      <c r="K87" s="732"/>
      <c r="L87" s="732"/>
      <c r="M87" s="732"/>
      <c r="N87" s="732"/>
      <c r="O87" s="732"/>
      <c r="P87" s="767"/>
      <c r="Q87" s="767"/>
      <c r="R87" s="767"/>
      <c r="S87" s="767"/>
      <c r="T87" s="732"/>
    </row>
    <row r="88" s="737" customFormat="true" ht="12.75" hidden="false" customHeight="false" outlineLevel="0" collapsed="false">
      <c r="A88" s="732"/>
      <c r="B88" s="732"/>
      <c r="C88" s="732"/>
      <c r="D88" s="732"/>
      <c r="E88" s="732"/>
      <c r="F88" s="732"/>
      <c r="G88" s="732"/>
      <c r="H88" s="732"/>
      <c r="I88" s="732"/>
      <c r="J88" s="732"/>
      <c r="K88" s="732"/>
      <c r="L88" s="732"/>
      <c r="M88" s="732"/>
      <c r="N88" s="732"/>
      <c r="O88" s="732"/>
      <c r="P88" s="767"/>
      <c r="Q88" s="767"/>
      <c r="R88" s="767"/>
      <c r="S88" s="767"/>
      <c r="T88" s="732"/>
    </row>
    <row r="89" s="737" customFormat="true" ht="12.75" hidden="false" customHeight="false" outlineLevel="0" collapsed="false">
      <c r="A89" s="732"/>
      <c r="B89" s="732"/>
      <c r="C89" s="732"/>
      <c r="D89" s="732"/>
      <c r="E89" s="732"/>
      <c r="F89" s="732"/>
      <c r="G89" s="732"/>
      <c r="H89" s="732"/>
      <c r="I89" s="732"/>
      <c r="J89" s="732"/>
      <c r="K89" s="732"/>
      <c r="L89" s="732"/>
      <c r="M89" s="732"/>
      <c r="N89" s="732"/>
      <c r="O89" s="732"/>
      <c r="P89" s="732"/>
      <c r="Q89" s="732"/>
      <c r="R89" s="732"/>
      <c r="S89" s="732"/>
      <c r="T89" s="732"/>
      <c r="Y89" s="746" t="s">
        <v>546</v>
      </c>
      <c r="Z89" s="747" t="e">
        <f aca="false">SUM('CO2-GHG emissions'!O71:S71)</f>
        <v>#VALUE!</v>
      </c>
    </row>
    <row r="90" s="737" customFormat="true" ht="12.75" hidden="false" customHeight="false" outlineLevel="0" collapsed="false">
      <c r="A90" s="732"/>
      <c r="B90" s="732"/>
      <c r="C90" s="732"/>
      <c r="D90" s="732"/>
      <c r="E90" s="732"/>
      <c r="F90" s="732"/>
      <c r="G90" s="732"/>
      <c r="H90" s="732"/>
      <c r="I90" s="732"/>
      <c r="J90" s="732"/>
      <c r="K90" s="732"/>
      <c r="L90" s="732"/>
      <c r="M90" s="732"/>
      <c r="N90" s="732"/>
      <c r="O90" s="732"/>
      <c r="P90" s="732"/>
      <c r="Q90" s="732"/>
      <c r="R90" s="732"/>
      <c r="S90" s="732"/>
      <c r="T90" s="732"/>
    </row>
    <row r="91" s="737" customFormat="true" ht="12.75" hidden="false" customHeight="false" outlineLevel="0" collapsed="false">
      <c r="A91" s="732"/>
      <c r="B91" s="732"/>
      <c r="C91" s="732"/>
      <c r="D91" s="732"/>
      <c r="E91" s="732"/>
      <c r="F91" s="732"/>
      <c r="G91" s="732"/>
      <c r="H91" s="732"/>
      <c r="I91" s="732"/>
      <c r="J91" s="732"/>
      <c r="K91" s="732"/>
      <c r="L91" s="732"/>
      <c r="M91" s="732"/>
      <c r="N91" s="732"/>
      <c r="O91" s="732"/>
      <c r="P91" s="732"/>
      <c r="Q91" s="732"/>
      <c r="R91" s="732"/>
      <c r="S91" s="732"/>
      <c r="T91" s="732"/>
    </row>
    <row r="92" s="737" customFormat="true" ht="12.75" hidden="false" customHeight="false" outlineLevel="0" collapsed="false">
      <c r="A92" s="732"/>
      <c r="B92" s="732"/>
      <c r="C92" s="732"/>
      <c r="D92" s="732"/>
      <c r="E92" s="732"/>
      <c r="F92" s="732"/>
      <c r="G92" s="732"/>
      <c r="H92" s="732"/>
      <c r="I92" s="732"/>
      <c r="J92" s="732"/>
      <c r="K92" s="732"/>
      <c r="L92" s="732"/>
      <c r="M92" s="732"/>
      <c r="N92" s="732"/>
      <c r="O92" s="732"/>
      <c r="P92" s="732"/>
      <c r="Q92" s="732"/>
      <c r="R92" s="732"/>
      <c r="S92" s="732"/>
      <c r="T92" s="732"/>
      <c r="Y92" s="746" t="s">
        <v>547</v>
      </c>
      <c r="Z92" s="747" t="n">
        <f aca="false">'CO2-GHG emissions'!T71</f>
        <v>19234.5021837674</v>
      </c>
    </row>
    <row r="93" s="770" customFormat="true" ht="12.75" hidden="false" customHeight="false" outlineLevel="0" collapsed="false">
      <c r="A93" s="769"/>
      <c r="B93" s="769"/>
      <c r="C93" s="769"/>
      <c r="D93" s="769"/>
      <c r="E93" s="769"/>
      <c r="F93" s="769"/>
      <c r="G93" s="769"/>
      <c r="H93" s="769"/>
      <c r="I93" s="769"/>
      <c r="J93" s="769"/>
      <c r="K93" s="769"/>
      <c r="L93" s="769"/>
      <c r="M93" s="769"/>
      <c r="N93" s="769"/>
      <c r="O93" s="769"/>
      <c r="P93" s="769"/>
      <c r="Q93" s="769"/>
      <c r="R93" s="769"/>
      <c r="S93" s="769"/>
      <c r="T93" s="769"/>
    </row>
    <row r="94" s="737" customFormat="true" ht="12.75" hidden="false" customHeight="false" outlineLevel="0" collapsed="false">
      <c r="A94" s="732"/>
      <c r="B94" s="732"/>
      <c r="C94" s="732"/>
      <c r="D94" s="732"/>
      <c r="E94" s="732"/>
      <c r="F94" s="732"/>
      <c r="G94" s="732"/>
      <c r="H94" s="732"/>
      <c r="I94" s="732"/>
      <c r="J94" s="732"/>
      <c r="K94" s="732"/>
      <c r="L94" s="732"/>
      <c r="M94" s="732"/>
      <c r="N94" s="732"/>
      <c r="O94" s="732"/>
      <c r="P94" s="732"/>
      <c r="Q94" s="732"/>
      <c r="R94" s="732"/>
      <c r="S94" s="732"/>
      <c r="T94" s="732"/>
    </row>
    <row r="95" s="737" customFormat="true" ht="12.75" hidden="false" customHeight="false" outlineLevel="0" collapsed="false">
      <c r="A95" s="732"/>
      <c r="B95" s="732"/>
      <c r="C95" s="732"/>
      <c r="D95" s="732"/>
      <c r="E95" s="732"/>
      <c r="F95" s="732"/>
      <c r="G95" s="732"/>
      <c r="H95" s="732"/>
      <c r="I95" s="732"/>
      <c r="J95" s="732"/>
      <c r="K95" s="732"/>
      <c r="L95" s="732"/>
      <c r="M95" s="732"/>
      <c r="N95" s="732"/>
      <c r="O95" s="732"/>
      <c r="P95" s="732"/>
      <c r="Q95" s="732"/>
      <c r="R95" s="732"/>
      <c r="S95" s="732"/>
      <c r="T95" s="732"/>
    </row>
    <row r="96" s="737" customFormat="true" ht="12.75" hidden="false" customHeight="false" outlineLevel="0" collapsed="false">
      <c r="A96" s="771"/>
      <c r="B96" s="732"/>
      <c r="C96" s="732"/>
      <c r="D96" s="732"/>
      <c r="E96" s="732"/>
      <c r="F96" s="732"/>
      <c r="G96" s="732"/>
      <c r="H96" s="732"/>
      <c r="I96" s="732"/>
      <c r="J96" s="732"/>
      <c r="K96" s="732"/>
      <c r="L96" s="732"/>
      <c r="M96" s="732"/>
      <c r="N96" s="732"/>
      <c r="O96" s="732"/>
      <c r="P96" s="732"/>
      <c r="Q96" s="732"/>
      <c r="R96" s="732"/>
      <c r="S96" s="732"/>
      <c r="T96" s="732"/>
    </row>
    <row r="97" s="732" customFormat="true" ht="12.75" hidden="false" customHeight="false" outlineLevel="0" collapsed="false"/>
    <row r="98" s="772" customFormat="true" ht="12.75" hidden="false" customHeight="false" outlineLevel="0" collapsed="false"/>
    <row r="99" s="728" customFormat="true" ht="20.1" hidden="false" customHeight="true" outlineLevel="0" collapsed="false">
      <c r="A99" s="728" t="s">
        <v>548</v>
      </c>
    </row>
    <row r="100" s="743" customFormat="true" ht="13.5" hidden="false" customHeight="true" outlineLevel="0" collapsed="false"/>
    <row r="101" s="743" customFormat="true" ht="12.75" hidden="false" customHeight="false" outlineLevel="0" collapsed="false">
      <c r="A101" s="744" t="s">
        <v>549</v>
      </c>
    </row>
    <row r="102" s="743" customFormat="true" ht="12.75" hidden="false" customHeight="false" outlineLevel="0" collapsed="false"/>
    <row r="103" s="743" customFormat="true" ht="16.5" hidden="false" customHeight="true" outlineLevel="0" collapsed="false">
      <c r="B103" s="735" t="s">
        <v>550</v>
      </c>
      <c r="C103" s="735" t="s">
        <v>551</v>
      </c>
      <c r="D103" s="735" t="s">
        <v>552</v>
      </c>
      <c r="E103" s="745"/>
      <c r="F103" s="745"/>
      <c r="G103" s="745"/>
      <c r="H103" s="745"/>
      <c r="I103" s="745"/>
    </row>
    <row r="104" s="745" customFormat="true" ht="15.75" hidden="false" customHeight="true" outlineLevel="0" collapsed="false">
      <c r="B104" s="773" t="n">
        <v>2020</v>
      </c>
      <c r="C104" s="774" t="n">
        <f aca="false">Strategy!E15</f>
        <v>0</v>
      </c>
      <c r="D104" s="773" t="e">
        <f aca="false">'co2-ghg emissions'!#ref!*C104</f>
        <v>#VALUE!</v>
      </c>
    </row>
    <row r="105" s="745" customFormat="true" ht="15.75" hidden="false" customHeight="true" outlineLevel="0" collapsed="false">
      <c r="B105" s="773" t="n">
        <v>2030</v>
      </c>
      <c r="C105" s="774" t="n">
        <f aca="false">Strategy!E16</f>
        <v>0.55</v>
      </c>
      <c r="D105" s="773" t="e">
        <f aca="false">'co2-ghg emissions'!#ref!*C105</f>
        <v>#VALUE!</v>
      </c>
    </row>
    <row r="106" s="745" customFormat="true" ht="15.75" hidden="false" customHeight="true" outlineLevel="0" collapsed="false">
      <c r="B106" s="773" t="n">
        <f aca="false">Strategy!G17</f>
        <v>2050</v>
      </c>
      <c r="C106" s="774" t="n">
        <f aca="false">Strategy!E17</f>
        <v>0</v>
      </c>
      <c r="D106" s="773" t="e">
        <f aca="false">'co2-ghg emissions'!#ref!*C106</f>
        <v>#VALUE!</v>
      </c>
    </row>
    <row r="107" s="745" customFormat="true" ht="12.75" hidden="false" customHeight="false" outlineLevel="0" collapsed="false"/>
    <row r="108" s="732" customFormat="true" ht="12.75" hidden="false" customHeight="false" outlineLevel="0" collapsed="false"/>
    <row r="109" s="732" customFormat="true" ht="12.75" hidden="false" customHeight="false" outlineLevel="0" collapsed="false">
      <c r="A109" s="733" t="s">
        <v>553</v>
      </c>
      <c r="K109" s="733" t="s">
        <v>554</v>
      </c>
      <c r="Y109" s="733" t="s">
        <v>555</v>
      </c>
    </row>
    <row r="110" s="732" customFormat="true" ht="12.75" hidden="false" customHeight="false" outlineLevel="0" collapsed="false">
      <c r="P110" s="767"/>
      <c r="Q110" s="767"/>
      <c r="R110" s="767"/>
      <c r="S110" s="767"/>
      <c r="AO110" s="775"/>
    </row>
    <row r="111" s="737" customFormat="true" ht="12.75" hidden="false" customHeight="false" outlineLevel="0" collapsed="false">
      <c r="A111" s="732"/>
      <c r="B111" s="732"/>
      <c r="C111" s="732"/>
      <c r="D111" s="732"/>
      <c r="E111" s="732"/>
      <c r="F111" s="732"/>
      <c r="G111" s="732"/>
      <c r="H111" s="732"/>
      <c r="I111" s="732"/>
      <c r="J111" s="732"/>
      <c r="K111" s="732"/>
      <c r="L111" s="732"/>
      <c r="M111" s="732"/>
      <c r="N111" s="732"/>
      <c r="O111" s="732"/>
      <c r="P111" s="766"/>
      <c r="Q111" s="766"/>
      <c r="R111" s="767"/>
      <c r="S111" s="767"/>
      <c r="T111" s="732"/>
      <c r="U111" s="732"/>
      <c r="V111" s="732"/>
      <c r="W111" s="732"/>
      <c r="X111" s="732"/>
      <c r="Y111" s="732"/>
      <c r="Z111" s="732"/>
      <c r="AA111" s="732"/>
      <c r="AB111" s="732"/>
      <c r="AC111" s="732"/>
      <c r="AD111" s="732"/>
      <c r="AE111" s="732"/>
      <c r="AF111" s="732"/>
      <c r="AG111" s="732"/>
      <c r="AH111" s="732"/>
      <c r="AI111" s="732"/>
      <c r="AJ111" s="732"/>
      <c r="AK111" s="732"/>
      <c r="AN111" s="776"/>
      <c r="AO111" s="777" t="n">
        <v>2020</v>
      </c>
      <c r="AP111" s="777" t="n">
        <v>2030</v>
      </c>
      <c r="AQ111" s="777" t="n">
        <f aca="false">Strategy!G17</f>
        <v>2050</v>
      </c>
    </row>
    <row r="112" s="737" customFormat="true" ht="12.75" hidden="false" customHeight="false" outlineLevel="0" collapsed="false">
      <c r="A112" s="732"/>
      <c r="B112" s="732"/>
      <c r="C112" s="732"/>
      <c r="D112" s="732"/>
      <c r="E112" s="732"/>
      <c r="F112" s="732"/>
      <c r="G112" s="732"/>
      <c r="H112" s="732"/>
      <c r="I112" s="732"/>
      <c r="J112" s="732"/>
      <c r="K112" s="732"/>
      <c r="L112" s="732"/>
      <c r="M112" s="732"/>
      <c r="N112" s="732"/>
      <c r="O112" s="732"/>
      <c r="P112" s="767"/>
      <c r="Q112" s="767"/>
      <c r="R112" s="767"/>
      <c r="S112" s="767"/>
      <c r="T112" s="732"/>
      <c r="U112" s="732"/>
      <c r="V112" s="732"/>
      <c r="W112" s="732"/>
      <c r="X112" s="732"/>
      <c r="Y112" s="732"/>
      <c r="Z112" s="732"/>
      <c r="AA112" s="732"/>
      <c r="AB112" s="732"/>
      <c r="AC112" s="732"/>
      <c r="AD112" s="732"/>
      <c r="AE112" s="732"/>
      <c r="AF112" s="732"/>
      <c r="AG112" s="732"/>
      <c r="AH112" s="732"/>
      <c r="AI112" s="732"/>
      <c r="AJ112" s="732"/>
      <c r="AK112" s="732"/>
      <c r="AN112" s="778" t="s">
        <v>527</v>
      </c>
      <c r="AO112" s="777" t="e">
        <f aca="false">'action plan'!#ref!</f>
        <v>#VALUE!</v>
      </c>
      <c r="AP112" s="777" t="e">
        <f aca="false">'action plan'!#ref!</f>
        <v>#VALUE!</v>
      </c>
      <c r="AQ112" s="777" t="e">
        <f aca="false">'action plan'!#ref!</f>
        <v>#VALUE!</v>
      </c>
    </row>
    <row r="113" s="737" customFormat="true" ht="12.75" hidden="false" customHeight="false" outlineLevel="0" collapsed="false">
      <c r="A113" s="732"/>
      <c r="B113" s="732"/>
      <c r="C113" s="732"/>
      <c r="D113" s="732"/>
      <c r="E113" s="732"/>
      <c r="F113" s="732"/>
      <c r="G113" s="732"/>
      <c r="H113" s="732"/>
      <c r="I113" s="732"/>
      <c r="J113" s="732"/>
      <c r="K113" s="732"/>
      <c r="L113" s="732"/>
      <c r="M113" s="732"/>
      <c r="N113" s="732"/>
      <c r="O113" s="732"/>
      <c r="P113" s="767"/>
      <c r="Q113" s="767"/>
      <c r="R113" s="767"/>
      <c r="S113" s="767"/>
      <c r="T113" s="732"/>
      <c r="U113" s="732"/>
      <c r="V113" s="732"/>
      <c r="W113" s="732"/>
      <c r="X113" s="732"/>
      <c r="Y113" s="732"/>
      <c r="Z113" s="732"/>
      <c r="AA113" s="732"/>
      <c r="AB113" s="732"/>
      <c r="AC113" s="732"/>
      <c r="AD113" s="732"/>
      <c r="AE113" s="732"/>
      <c r="AF113" s="732"/>
      <c r="AG113" s="732"/>
      <c r="AH113" s="732"/>
      <c r="AI113" s="732"/>
      <c r="AJ113" s="732"/>
      <c r="AK113" s="732"/>
      <c r="AN113" s="778" t="s">
        <v>528</v>
      </c>
      <c r="AO113" s="777" t="e">
        <f aca="false">'action plan'!#ref!</f>
        <v>#VALUE!</v>
      </c>
      <c r="AP113" s="777" t="e">
        <f aca="false">'action plan'!#ref!</f>
        <v>#VALUE!</v>
      </c>
      <c r="AQ113" s="777" t="e">
        <f aca="false">'action plan'!#ref!</f>
        <v>#VALUE!</v>
      </c>
    </row>
    <row r="114" s="737" customFormat="true" ht="12.75" hidden="false" customHeight="false" outlineLevel="0" collapsed="false">
      <c r="A114" s="732"/>
      <c r="B114" s="732"/>
      <c r="C114" s="732"/>
      <c r="D114" s="732"/>
      <c r="E114" s="732"/>
      <c r="F114" s="732"/>
      <c r="G114" s="732"/>
      <c r="H114" s="732"/>
      <c r="I114" s="732"/>
      <c r="J114" s="732"/>
      <c r="K114" s="732"/>
      <c r="L114" s="732"/>
      <c r="M114" s="732"/>
      <c r="N114" s="732"/>
      <c r="O114" s="732"/>
      <c r="P114" s="767"/>
      <c r="Q114" s="767"/>
      <c r="R114" s="767"/>
      <c r="S114" s="767"/>
      <c r="T114" s="732"/>
      <c r="U114" s="732"/>
      <c r="V114" s="732"/>
      <c r="W114" s="732"/>
      <c r="X114" s="732"/>
      <c r="Y114" s="732"/>
      <c r="Z114" s="732"/>
      <c r="AA114" s="732"/>
      <c r="AB114" s="732"/>
      <c r="AC114" s="732"/>
      <c r="AD114" s="732"/>
      <c r="AE114" s="732"/>
      <c r="AF114" s="732"/>
      <c r="AG114" s="732"/>
      <c r="AH114" s="732"/>
      <c r="AI114" s="732"/>
      <c r="AJ114" s="732"/>
      <c r="AK114" s="732"/>
      <c r="AN114" s="778" t="s">
        <v>529</v>
      </c>
      <c r="AO114" s="777" t="e">
        <f aca="false">'action plan'!#ref!</f>
        <v>#VALUE!</v>
      </c>
      <c r="AP114" s="777" t="e">
        <f aca="false">'action plan'!#ref!</f>
        <v>#VALUE!</v>
      </c>
      <c r="AQ114" s="777" t="e">
        <f aca="false">'action plan'!#ref!</f>
        <v>#VALUE!</v>
      </c>
    </row>
    <row r="115" s="737" customFormat="true" ht="12.75" hidden="false" customHeight="false" outlineLevel="0" collapsed="false">
      <c r="A115" s="732"/>
      <c r="B115" s="732"/>
      <c r="C115" s="732"/>
      <c r="D115" s="732"/>
      <c r="E115" s="732"/>
      <c r="F115" s="732"/>
      <c r="G115" s="732"/>
      <c r="H115" s="732"/>
      <c r="I115" s="732"/>
      <c r="J115" s="732"/>
      <c r="K115" s="732"/>
      <c r="L115" s="732"/>
      <c r="M115" s="732"/>
      <c r="N115" s="732"/>
      <c r="O115" s="732"/>
      <c r="P115" s="767"/>
      <c r="Q115" s="767"/>
      <c r="R115" s="767"/>
      <c r="S115" s="767"/>
      <c r="T115" s="732"/>
      <c r="U115" s="732"/>
      <c r="V115" s="732"/>
      <c r="W115" s="732"/>
      <c r="X115" s="732"/>
      <c r="Y115" s="732"/>
      <c r="Z115" s="732"/>
      <c r="AA115" s="732"/>
      <c r="AB115" s="732"/>
      <c r="AC115" s="732"/>
      <c r="AD115" s="732"/>
      <c r="AE115" s="732"/>
      <c r="AF115" s="732"/>
      <c r="AG115" s="732"/>
      <c r="AH115" s="732"/>
      <c r="AI115" s="732"/>
      <c r="AJ115" s="732"/>
      <c r="AK115" s="732"/>
      <c r="AN115" s="778" t="s">
        <v>139</v>
      </c>
      <c r="AO115" s="777" t="e">
        <f aca="false">'action plan'!#ref!</f>
        <v>#VALUE!</v>
      </c>
      <c r="AP115" s="777" t="e">
        <f aca="false">'action plan'!#ref!</f>
        <v>#VALUE!</v>
      </c>
      <c r="AQ115" s="777" t="e">
        <f aca="false">'action plan'!#ref!</f>
        <v>#VALUE!</v>
      </c>
    </row>
    <row r="116" s="737" customFormat="true" ht="12.75" hidden="false" customHeight="false" outlineLevel="0" collapsed="false">
      <c r="A116" s="732"/>
      <c r="B116" s="732"/>
      <c r="C116" s="732"/>
      <c r="D116" s="732"/>
      <c r="E116" s="732"/>
      <c r="F116" s="732"/>
      <c r="G116" s="732"/>
      <c r="H116" s="732"/>
      <c r="I116" s="732"/>
      <c r="J116" s="732"/>
      <c r="K116" s="732"/>
      <c r="L116" s="732"/>
      <c r="M116" s="732"/>
      <c r="N116" s="732"/>
      <c r="O116" s="732"/>
      <c r="P116" s="767"/>
      <c r="Q116" s="767"/>
      <c r="R116" s="767"/>
      <c r="S116" s="767"/>
      <c r="T116" s="732"/>
      <c r="U116" s="732"/>
      <c r="V116" s="732"/>
      <c r="W116" s="732"/>
      <c r="X116" s="732"/>
      <c r="Y116" s="732"/>
      <c r="Z116" s="732"/>
      <c r="AA116" s="732"/>
      <c r="AB116" s="732"/>
      <c r="AC116" s="732"/>
      <c r="AD116" s="732"/>
      <c r="AE116" s="732"/>
      <c r="AF116" s="732"/>
      <c r="AG116" s="732"/>
      <c r="AH116" s="732"/>
      <c r="AI116" s="732"/>
      <c r="AJ116" s="732"/>
      <c r="AK116" s="732"/>
      <c r="AN116" s="778" t="s">
        <v>327</v>
      </c>
      <c r="AO116" s="777" t="e">
        <f aca="false">'action plan'!#ref!</f>
        <v>#VALUE!</v>
      </c>
      <c r="AP116" s="777" t="e">
        <f aca="false">'action plan'!#ref!</f>
        <v>#VALUE!</v>
      </c>
      <c r="AQ116" s="777" t="e">
        <f aca="false">'action plan'!#ref!</f>
        <v>#VALUE!</v>
      </c>
    </row>
    <row r="117" s="737" customFormat="true" ht="12.75" hidden="false" customHeight="false" outlineLevel="0" collapsed="false">
      <c r="A117" s="732"/>
      <c r="B117" s="732"/>
      <c r="C117" s="732"/>
      <c r="D117" s="732"/>
      <c r="E117" s="732"/>
      <c r="F117" s="732"/>
      <c r="G117" s="732"/>
      <c r="H117" s="732"/>
      <c r="I117" s="732"/>
      <c r="J117" s="732"/>
      <c r="K117" s="732"/>
      <c r="L117" s="732"/>
      <c r="M117" s="732"/>
      <c r="N117" s="732"/>
      <c r="O117" s="732"/>
      <c r="P117" s="767"/>
      <c r="Q117" s="767"/>
      <c r="R117" s="767"/>
      <c r="S117" s="767"/>
      <c r="T117" s="732"/>
      <c r="U117" s="732"/>
      <c r="V117" s="732"/>
      <c r="W117" s="732"/>
      <c r="X117" s="732"/>
      <c r="Y117" s="732"/>
      <c r="Z117" s="732"/>
      <c r="AA117" s="732"/>
      <c r="AB117" s="732"/>
      <c r="AC117" s="732"/>
      <c r="AD117" s="732"/>
      <c r="AE117" s="732"/>
      <c r="AF117" s="732"/>
      <c r="AG117" s="732"/>
      <c r="AH117" s="732"/>
      <c r="AI117" s="732"/>
      <c r="AJ117" s="732"/>
      <c r="AK117" s="732"/>
      <c r="AN117" s="778" t="s">
        <v>144</v>
      </c>
      <c r="AO117" s="777" t="e">
        <f aca="false">'action plan'!#ref!</f>
        <v>#VALUE!</v>
      </c>
      <c r="AP117" s="777" t="e">
        <f aca="false">'action plan'!#ref!</f>
        <v>#VALUE!</v>
      </c>
      <c r="AQ117" s="777" t="e">
        <f aca="false">'action plan'!#ref!</f>
        <v>#VALUE!</v>
      </c>
    </row>
    <row r="118" s="737" customFormat="true" ht="12.75" hidden="false" customHeight="false" outlineLevel="0" collapsed="false">
      <c r="A118" s="732"/>
      <c r="B118" s="732"/>
      <c r="C118" s="732"/>
      <c r="D118" s="732"/>
      <c r="E118" s="732"/>
      <c r="F118" s="732"/>
      <c r="G118" s="732"/>
      <c r="H118" s="732"/>
      <c r="I118" s="732"/>
      <c r="J118" s="732"/>
      <c r="K118" s="732"/>
      <c r="L118" s="732"/>
      <c r="M118" s="732"/>
      <c r="N118" s="732"/>
      <c r="O118" s="732"/>
      <c r="P118" s="767"/>
      <c r="Q118" s="767"/>
      <c r="R118" s="767"/>
      <c r="S118" s="767"/>
      <c r="T118" s="732"/>
      <c r="U118" s="732"/>
      <c r="V118" s="732"/>
      <c r="W118" s="732"/>
      <c r="X118" s="732"/>
      <c r="Y118" s="732"/>
      <c r="Z118" s="732"/>
      <c r="AA118" s="732"/>
      <c r="AB118" s="732"/>
      <c r="AC118" s="732"/>
      <c r="AD118" s="732"/>
      <c r="AE118" s="732"/>
      <c r="AF118" s="732"/>
      <c r="AG118" s="732"/>
      <c r="AH118" s="732"/>
      <c r="AI118" s="732"/>
      <c r="AJ118" s="732"/>
      <c r="AK118" s="732"/>
      <c r="AN118" s="778" t="s">
        <v>556</v>
      </c>
      <c r="AO118" s="777" t="e">
        <f aca="false">'action plan'!#ref!</f>
        <v>#VALUE!</v>
      </c>
      <c r="AP118" s="777" t="e">
        <f aca="false">'action plan'!#ref!</f>
        <v>#VALUE!</v>
      </c>
      <c r="AQ118" s="777" t="e">
        <f aca="false">'action plan'!#ref!</f>
        <v>#VALUE!</v>
      </c>
    </row>
    <row r="119" s="737" customFormat="true" ht="12.75" hidden="false" customHeight="false" outlineLevel="0" collapsed="false">
      <c r="A119" s="732"/>
      <c r="B119" s="732"/>
      <c r="C119" s="732"/>
      <c r="D119" s="732"/>
      <c r="E119" s="732"/>
      <c r="F119" s="732"/>
      <c r="G119" s="732"/>
      <c r="H119" s="732"/>
      <c r="I119" s="732"/>
      <c r="J119" s="732"/>
      <c r="K119" s="732"/>
      <c r="L119" s="732"/>
      <c r="M119" s="732"/>
      <c r="N119" s="732"/>
      <c r="O119" s="732"/>
      <c r="P119" s="767"/>
      <c r="Q119" s="767"/>
      <c r="R119" s="767"/>
      <c r="S119" s="767"/>
      <c r="T119" s="732"/>
      <c r="U119" s="732"/>
      <c r="V119" s="732"/>
      <c r="W119" s="732"/>
      <c r="X119" s="732"/>
      <c r="Y119" s="732"/>
      <c r="Z119" s="732"/>
      <c r="AA119" s="732"/>
      <c r="AB119" s="732"/>
      <c r="AC119" s="732"/>
      <c r="AD119" s="732"/>
      <c r="AE119" s="732"/>
      <c r="AF119" s="732"/>
      <c r="AG119" s="732"/>
      <c r="AH119" s="732"/>
      <c r="AI119" s="732"/>
      <c r="AJ119" s="732"/>
      <c r="AK119" s="732"/>
      <c r="AN119" s="778" t="s">
        <v>557</v>
      </c>
      <c r="AO119" s="777" t="e">
        <f aca="false">'action plan'!#ref!</f>
        <v>#VALUE!</v>
      </c>
      <c r="AP119" s="777" t="e">
        <f aca="false">'action plan'!#ref!</f>
        <v>#VALUE!</v>
      </c>
      <c r="AQ119" s="777" t="e">
        <f aca="false">'action plan'!#ref!</f>
        <v>#VALUE!</v>
      </c>
    </row>
    <row r="120" s="737" customFormat="true" ht="12.75" hidden="false" customHeight="false" outlineLevel="0" collapsed="false">
      <c r="A120" s="732"/>
      <c r="B120" s="732"/>
      <c r="C120" s="732"/>
      <c r="D120" s="732"/>
      <c r="E120" s="732"/>
      <c r="F120" s="732"/>
      <c r="G120" s="732"/>
      <c r="H120" s="732"/>
      <c r="I120" s="732"/>
      <c r="J120" s="732"/>
      <c r="K120" s="732"/>
      <c r="L120" s="732"/>
      <c r="M120" s="732"/>
      <c r="N120" s="732"/>
      <c r="O120" s="732"/>
      <c r="P120" s="767"/>
      <c r="Q120" s="767"/>
      <c r="R120" s="767"/>
      <c r="S120" s="767"/>
      <c r="T120" s="732"/>
      <c r="U120" s="732"/>
      <c r="V120" s="732"/>
      <c r="W120" s="732"/>
      <c r="X120" s="732"/>
      <c r="Y120" s="732"/>
      <c r="Z120" s="732"/>
      <c r="AA120" s="732"/>
      <c r="AB120" s="732"/>
      <c r="AC120" s="732"/>
      <c r="AD120" s="732"/>
      <c r="AE120" s="732"/>
      <c r="AF120" s="732"/>
      <c r="AG120" s="732"/>
      <c r="AH120" s="732"/>
      <c r="AI120" s="732"/>
      <c r="AJ120" s="732"/>
      <c r="AK120" s="732"/>
      <c r="AN120" s="778" t="s">
        <v>396</v>
      </c>
      <c r="AO120" s="777" t="e">
        <f aca="false">'action plan'!#ref!</f>
        <v>#VALUE!</v>
      </c>
      <c r="AP120" s="777" t="e">
        <f aca="false">'action plan'!#ref!</f>
        <v>#VALUE!</v>
      </c>
      <c r="AQ120" s="777" t="e">
        <f aca="false">'action plan'!#ref!</f>
        <v>#VALUE!</v>
      </c>
    </row>
    <row r="121" s="737" customFormat="true" ht="12.75" hidden="false" customHeight="false" outlineLevel="0" collapsed="false">
      <c r="A121" s="732"/>
      <c r="B121" s="732"/>
      <c r="C121" s="732"/>
      <c r="D121" s="732"/>
      <c r="E121" s="732"/>
      <c r="F121" s="732"/>
      <c r="G121" s="732"/>
      <c r="H121" s="732"/>
      <c r="I121" s="732"/>
      <c r="J121" s="732"/>
      <c r="K121" s="732"/>
      <c r="L121" s="732"/>
      <c r="M121" s="732"/>
      <c r="N121" s="732"/>
      <c r="O121" s="732"/>
      <c r="P121" s="767"/>
      <c r="Q121" s="767"/>
      <c r="R121" s="767"/>
      <c r="S121" s="767"/>
      <c r="T121" s="732"/>
      <c r="U121" s="732"/>
      <c r="V121" s="732"/>
      <c r="W121" s="732"/>
      <c r="X121" s="732"/>
      <c r="Y121" s="732"/>
      <c r="Z121" s="779"/>
      <c r="AA121" s="779"/>
      <c r="AB121" s="779"/>
      <c r="AC121" s="732"/>
      <c r="AD121" s="732"/>
      <c r="AE121" s="732"/>
      <c r="AF121" s="732"/>
      <c r="AG121" s="732"/>
      <c r="AH121" s="732"/>
      <c r="AI121" s="732"/>
      <c r="AJ121" s="732"/>
      <c r="AK121" s="732"/>
    </row>
    <row r="122" s="737" customFormat="true" ht="12.75" hidden="false" customHeight="false" outlineLevel="0" collapsed="false">
      <c r="A122" s="732"/>
      <c r="B122" s="732"/>
      <c r="C122" s="732"/>
      <c r="D122" s="732"/>
      <c r="E122" s="732"/>
      <c r="F122" s="732"/>
      <c r="G122" s="732"/>
      <c r="H122" s="732"/>
      <c r="I122" s="732"/>
      <c r="J122" s="732"/>
      <c r="K122" s="732"/>
      <c r="L122" s="732"/>
      <c r="M122" s="732"/>
      <c r="N122" s="732"/>
      <c r="O122" s="732"/>
      <c r="P122" s="767"/>
      <c r="Q122" s="767"/>
      <c r="R122" s="767"/>
      <c r="S122" s="767"/>
      <c r="T122" s="732"/>
      <c r="U122" s="732"/>
      <c r="V122" s="732"/>
      <c r="W122" s="732"/>
      <c r="X122" s="732"/>
      <c r="Y122" s="732"/>
      <c r="Z122" s="732"/>
      <c r="AA122" s="732"/>
      <c r="AB122" s="732"/>
      <c r="AC122" s="732"/>
      <c r="AD122" s="732"/>
      <c r="AE122" s="732"/>
      <c r="AF122" s="732"/>
      <c r="AG122" s="732"/>
      <c r="AH122" s="732"/>
      <c r="AI122" s="732"/>
      <c r="AJ122" s="732"/>
      <c r="AK122" s="732"/>
    </row>
    <row r="123" s="737" customFormat="true" ht="12.75" hidden="false" customHeight="false" outlineLevel="0" collapsed="false">
      <c r="A123" s="732"/>
      <c r="B123" s="732"/>
      <c r="C123" s="732"/>
      <c r="D123" s="732"/>
      <c r="E123" s="732"/>
      <c r="F123" s="732"/>
      <c r="G123" s="732"/>
      <c r="H123" s="732"/>
      <c r="I123" s="732"/>
      <c r="J123" s="732"/>
      <c r="K123" s="732"/>
      <c r="L123" s="732"/>
      <c r="M123" s="732"/>
      <c r="N123" s="732"/>
      <c r="O123" s="732"/>
      <c r="P123" s="767"/>
      <c r="Q123" s="767"/>
      <c r="R123" s="767"/>
      <c r="S123" s="767"/>
      <c r="T123" s="732"/>
      <c r="U123" s="732"/>
      <c r="V123" s="732"/>
      <c r="W123" s="732"/>
      <c r="X123" s="732"/>
      <c r="Y123" s="732"/>
      <c r="Z123" s="732"/>
      <c r="AA123" s="732"/>
      <c r="AB123" s="732"/>
      <c r="AC123" s="732"/>
      <c r="AD123" s="732"/>
      <c r="AE123" s="732"/>
      <c r="AF123" s="732"/>
      <c r="AG123" s="732"/>
      <c r="AH123" s="732"/>
      <c r="AI123" s="732"/>
      <c r="AJ123" s="732"/>
      <c r="AK123" s="732"/>
    </row>
    <row r="124" s="737" customFormat="true" ht="12.75" hidden="false" customHeight="false" outlineLevel="0" collapsed="false">
      <c r="A124" s="732"/>
      <c r="B124" s="732"/>
      <c r="C124" s="732"/>
      <c r="D124" s="732"/>
      <c r="E124" s="732"/>
      <c r="F124" s="732"/>
      <c r="G124" s="732"/>
      <c r="H124" s="732"/>
      <c r="I124" s="732"/>
      <c r="J124" s="732"/>
      <c r="K124" s="732"/>
      <c r="L124" s="732"/>
      <c r="M124" s="732"/>
      <c r="N124" s="732"/>
      <c r="O124" s="732"/>
      <c r="P124" s="732"/>
      <c r="Q124" s="732"/>
      <c r="R124" s="732"/>
      <c r="S124" s="732"/>
      <c r="T124" s="732"/>
      <c r="U124" s="732"/>
      <c r="V124" s="732"/>
      <c r="W124" s="732"/>
      <c r="X124" s="732"/>
      <c r="Y124" s="732"/>
      <c r="Z124" s="732"/>
      <c r="AA124" s="732"/>
      <c r="AB124" s="732"/>
      <c r="AC124" s="732"/>
      <c r="AD124" s="732"/>
      <c r="AE124" s="732"/>
      <c r="AF124" s="732"/>
      <c r="AG124" s="732"/>
      <c r="AH124" s="732"/>
      <c r="AI124" s="732"/>
      <c r="AJ124" s="732"/>
      <c r="AK124" s="732"/>
    </row>
    <row r="125" s="737" customFormat="true" ht="12.75" hidden="false" customHeight="false" outlineLevel="0" collapsed="false">
      <c r="A125" s="732"/>
      <c r="B125" s="732"/>
      <c r="C125" s="732"/>
      <c r="D125" s="732"/>
      <c r="E125" s="732"/>
      <c r="F125" s="732"/>
      <c r="G125" s="732"/>
      <c r="H125" s="732"/>
      <c r="I125" s="732"/>
      <c r="J125" s="732"/>
      <c r="K125" s="732"/>
      <c r="L125" s="732"/>
      <c r="M125" s="732"/>
      <c r="N125" s="732"/>
      <c r="O125" s="732"/>
      <c r="P125" s="732"/>
      <c r="Q125" s="732"/>
      <c r="R125" s="732"/>
      <c r="S125" s="732"/>
      <c r="T125" s="732"/>
      <c r="U125" s="732"/>
      <c r="V125" s="732"/>
      <c r="W125" s="732"/>
      <c r="X125" s="732"/>
      <c r="Y125" s="732"/>
      <c r="Z125" s="732"/>
      <c r="AA125" s="732"/>
      <c r="AB125" s="732"/>
      <c r="AC125" s="732"/>
      <c r="AD125" s="732"/>
      <c r="AE125" s="732"/>
      <c r="AF125" s="732"/>
      <c r="AG125" s="732"/>
      <c r="AH125" s="732"/>
      <c r="AI125" s="732"/>
      <c r="AJ125" s="732"/>
      <c r="AK125" s="732"/>
    </row>
    <row r="126" s="737" customFormat="true" ht="12.75" hidden="false" customHeight="false" outlineLevel="0" collapsed="false">
      <c r="A126" s="732"/>
      <c r="B126" s="732"/>
      <c r="C126" s="732"/>
      <c r="D126" s="732"/>
      <c r="E126" s="732"/>
      <c r="F126" s="732"/>
      <c r="G126" s="732"/>
      <c r="H126" s="732"/>
      <c r="I126" s="732"/>
      <c r="J126" s="732"/>
      <c r="K126" s="732"/>
      <c r="L126" s="732"/>
      <c r="M126" s="732"/>
      <c r="N126" s="732"/>
      <c r="O126" s="732"/>
      <c r="P126" s="732"/>
      <c r="Q126" s="732"/>
      <c r="R126" s="732"/>
      <c r="S126" s="732"/>
      <c r="T126" s="732"/>
      <c r="U126" s="732"/>
      <c r="V126" s="732"/>
      <c r="W126" s="732"/>
      <c r="X126" s="732"/>
      <c r="Y126" s="732"/>
      <c r="Z126" s="732"/>
      <c r="AA126" s="732"/>
      <c r="AB126" s="732"/>
      <c r="AC126" s="732"/>
      <c r="AD126" s="732"/>
      <c r="AE126" s="732"/>
      <c r="AF126" s="732"/>
      <c r="AG126" s="732"/>
      <c r="AH126" s="732"/>
      <c r="AI126" s="732"/>
      <c r="AJ126" s="732"/>
      <c r="AK126" s="732"/>
    </row>
    <row r="127" s="780" customFormat="true" ht="12.75" hidden="false" customHeight="false" outlineLevel="0" collapsed="false">
      <c r="A127" s="770"/>
    </row>
    <row r="128" s="743" customFormat="true" ht="12.75" hidden="false" customHeight="false" outlineLevel="0" collapsed="false"/>
    <row r="129" s="744" customFormat="true" ht="12.75" hidden="false" customHeight="false" outlineLevel="0" collapsed="false">
      <c r="A129" s="744" t="s">
        <v>558</v>
      </c>
      <c r="AB129" s="535"/>
      <c r="AC129" s="535"/>
    </row>
    <row r="130" s="743" customFormat="true" ht="12.75" hidden="false" customHeight="false" outlineLevel="0" collapsed="false">
      <c r="AA130" s="781"/>
      <c r="AB130" s="782"/>
      <c r="AC130" s="363"/>
    </row>
    <row r="131" s="745" customFormat="true" ht="12.75" hidden="false" customHeight="false" outlineLevel="0" collapsed="false">
      <c r="A131" s="743"/>
      <c r="B131" s="743"/>
      <c r="C131" s="743"/>
      <c r="D131" s="743"/>
      <c r="E131" s="743"/>
      <c r="F131" s="743"/>
      <c r="G131" s="743"/>
      <c r="H131" s="743"/>
      <c r="I131" s="743"/>
      <c r="J131" s="743"/>
      <c r="K131" s="743"/>
      <c r="L131" s="743"/>
      <c r="M131" s="743"/>
      <c r="N131" s="783"/>
      <c r="O131" s="743"/>
      <c r="P131" s="743"/>
      <c r="Q131" s="743"/>
      <c r="R131" s="743"/>
      <c r="S131" s="743"/>
      <c r="T131" s="743"/>
      <c r="U131" s="743"/>
      <c r="V131" s="743"/>
      <c r="W131" s="743"/>
      <c r="AB131" s="784"/>
      <c r="AC131" s="785"/>
    </row>
    <row r="132" s="745" customFormat="true" ht="14.25" hidden="false" customHeight="false" outlineLevel="0" collapsed="false">
      <c r="A132" s="743"/>
      <c r="B132" s="743"/>
      <c r="C132" s="743"/>
      <c r="D132" s="743"/>
      <c r="E132" s="743"/>
      <c r="F132" s="743"/>
      <c r="G132" s="743"/>
      <c r="H132" s="743"/>
      <c r="I132" s="743"/>
      <c r="J132" s="743"/>
      <c r="K132" s="743"/>
      <c r="L132" s="743"/>
      <c r="M132" s="786"/>
      <c r="N132" s="787"/>
      <c r="O132" s="786"/>
      <c r="P132" s="752"/>
      <c r="Q132" s="743"/>
      <c r="R132" s="743"/>
      <c r="S132" s="743"/>
      <c r="T132" s="743"/>
      <c r="U132" s="743"/>
      <c r="V132" s="743"/>
      <c r="W132" s="743"/>
      <c r="Y132" s="788" t="str">
        <f aca="false">Strategy!H15</f>
        <v>[drop -down]</v>
      </c>
      <c r="Z132" s="788"/>
      <c r="AA132" s="789" t="e">
        <f aca="false">'co2-ghg emissions'!#ref!</f>
        <v>#VALUE!</v>
      </c>
      <c r="AB132" s="790"/>
      <c r="AC132" s="785"/>
    </row>
    <row r="133" s="745" customFormat="true" ht="14.25" hidden="false" customHeight="false" outlineLevel="0" collapsed="false">
      <c r="A133" s="743"/>
      <c r="B133" s="743"/>
      <c r="C133" s="743"/>
      <c r="D133" s="743"/>
      <c r="E133" s="743"/>
      <c r="F133" s="743"/>
      <c r="G133" s="743"/>
      <c r="H133" s="743"/>
      <c r="I133" s="743"/>
      <c r="J133" s="743"/>
      <c r="K133" s="743"/>
      <c r="L133" s="743"/>
      <c r="M133" s="786"/>
      <c r="N133" s="787"/>
      <c r="O133" s="786"/>
      <c r="P133" s="786"/>
      <c r="Q133" s="743"/>
      <c r="R133" s="743"/>
      <c r="S133" s="743"/>
      <c r="T133" s="743"/>
      <c r="U133" s="743"/>
      <c r="V133" s="743"/>
      <c r="W133" s="743"/>
      <c r="Y133" s="791" t="s">
        <v>559</v>
      </c>
      <c r="Z133" s="792"/>
      <c r="AA133" s="789" t="n">
        <f aca="false">'Action plan'!H17</f>
        <v>0</v>
      </c>
      <c r="AB133" s="790"/>
      <c r="AC133" s="785"/>
    </row>
    <row r="134" s="745" customFormat="true" ht="14.25" hidden="false" customHeight="false" outlineLevel="0" collapsed="false">
      <c r="A134" s="743"/>
      <c r="B134" s="743"/>
      <c r="C134" s="743"/>
      <c r="D134" s="743"/>
      <c r="E134" s="743"/>
      <c r="F134" s="743"/>
      <c r="G134" s="743"/>
      <c r="H134" s="743"/>
      <c r="I134" s="743"/>
      <c r="J134" s="743"/>
      <c r="K134" s="743"/>
      <c r="L134" s="743"/>
      <c r="M134" s="743"/>
      <c r="N134" s="743"/>
      <c r="O134" s="743"/>
      <c r="P134" s="743"/>
      <c r="Q134" s="743"/>
      <c r="R134" s="743"/>
      <c r="S134" s="743"/>
      <c r="T134" s="743"/>
      <c r="U134" s="743"/>
      <c r="V134" s="743"/>
      <c r="W134" s="743"/>
      <c r="Y134" s="791" t="s">
        <v>560</v>
      </c>
      <c r="Z134" s="792"/>
      <c r="AA134" s="789" t="e">
        <f aca="false">'co2-ghg emissions'!#ref!-'co2-ghg emissions'!#ref!*Strategy!E15</f>
        <v>#VALUE!</v>
      </c>
      <c r="AB134" s="790"/>
      <c r="AC134" s="785"/>
    </row>
    <row r="135" s="745" customFormat="true" ht="12.75" hidden="false" customHeight="false" outlineLevel="0" collapsed="false">
      <c r="A135" s="743"/>
      <c r="B135" s="743"/>
      <c r="C135" s="743"/>
      <c r="D135" s="743"/>
      <c r="E135" s="743"/>
      <c r="F135" s="743"/>
      <c r="G135" s="743"/>
      <c r="H135" s="743"/>
      <c r="I135" s="743"/>
      <c r="J135" s="743"/>
      <c r="K135" s="743"/>
      <c r="L135" s="743"/>
      <c r="M135" s="743"/>
      <c r="N135" s="743"/>
      <c r="O135" s="743"/>
      <c r="P135" s="743"/>
      <c r="Q135" s="743"/>
      <c r="R135" s="743"/>
      <c r="S135" s="743"/>
      <c r="T135" s="743"/>
      <c r="U135" s="743"/>
      <c r="V135" s="743"/>
      <c r="W135" s="743"/>
      <c r="Y135" s="748"/>
      <c r="Z135" s="748"/>
      <c r="AA135" s="793"/>
      <c r="AB135" s="790"/>
      <c r="AC135" s="785"/>
    </row>
    <row r="136" s="745" customFormat="true" ht="14.25" hidden="false" customHeight="false" outlineLevel="0" collapsed="false">
      <c r="A136" s="743"/>
      <c r="B136" s="743"/>
      <c r="C136" s="743"/>
      <c r="D136" s="743"/>
      <c r="E136" s="743"/>
      <c r="F136" s="743"/>
      <c r="G136" s="743"/>
      <c r="H136" s="743"/>
      <c r="I136" s="743"/>
      <c r="J136" s="743"/>
      <c r="K136" s="743"/>
      <c r="L136" s="743"/>
      <c r="M136" s="743"/>
      <c r="N136" s="743"/>
      <c r="O136" s="743"/>
      <c r="P136" s="743"/>
      <c r="Q136" s="743"/>
      <c r="R136" s="743"/>
      <c r="S136" s="743"/>
      <c r="T136" s="743"/>
      <c r="U136" s="743"/>
      <c r="V136" s="743"/>
      <c r="W136" s="743"/>
      <c r="Y136" s="794" t="str">
        <f aca="false">Y132</f>
        <v>[drop -down]</v>
      </c>
      <c r="Z136" s="792"/>
      <c r="AA136" s="789" t="e">
        <f aca="false">AA132</f>
        <v>#VALUE!</v>
      </c>
      <c r="AB136" s="790"/>
      <c r="AC136" s="785"/>
    </row>
    <row r="137" s="745" customFormat="true" ht="14.25" hidden="false" customHeight="false" outlineLevel="0" collapsed="false">
      <c r="A137" s="743"/>
      <c r="B137" s="743"/>
      <c r="C137" s="743"/>
      <c r="D137" s="743"/>
      <c r="E137" s="743"/>
      <c r="F137" s="743"/>
      <c r="G137" s="743"/>
      <c r="H137" s="743"/>
      <c r="I137" s="743"/>
      <c r="J137" s="743"/>
      <c r="K137" s="743"/>
      <c r="L137" s="743"/>
      <c r="M137" s="743"/>
      <c r="N137" s="743"/>
      <c r="O137" s="743"/>
      <c r="P137" s="743"/>
      <c r="Q137" s="743"/>
      <c r="R137" s="743"/>
      <c r="S137" s="743"/>
      <c r="T137" s="743"/>
      <c r="U137" s="743"/>
      <c r="V137" s="743"/>
      <c r="W137" s="743"/>
      <c r="Y137" s="791" t="s">
        <v>561</v>
      </c>
      <c r="Z137" s="792"/>
      <c r="AA137" s="789" t="e">
        <f aca="false">'action plan'!#ref!</f>
        <v>#VALUE!</v>
      </c>
      <c r="AB137" s="793"/>
    </row>
    <row r="138" s="745" customFormat="true" ht="14.25" hidden="false" customHeight="false" outlineLevel="0" collapsed="false">
      <c r="A138" s="743"/>
      <c r="B138" s="743"/>
      <c r="C138" s="743"/>
      <c r="D138" s="743"/>
      <c r="E138" s="743"/>
      <c r="F138" s="743"/>
      <c r="G138" s="743"/>
      <c r="H138" s="743"/>
      <c r="I138" s="743"/>
      <c r="J138" s="743"/>
      <c r="K138" s="743"/>
      <c r="L138" s="743"/>
      <c r="M138" s="743"/>
      <c r="N138" s="743"/>
      <c r="O138" s="743"/>
      <c r="P138" s="743"/>
      <c r="Q138" s="743"/>
      <c r="R138" s="743"/>
      <c r="S138" s="743"/>
      <c r="T138" s="743"/>
      <c r="U138" s="743"/>
      <c r="V138" s="743"/>
      <c r="W138" s="743"/>
      <c r="Y138" s="791" t="s">
        <v>562</v>
      </c>
      <c r="Z138" s="792"/>
      <c r="AA138" s="789" t="e">
        <f aca="false">'co2-ghg emissions'!#ref!-'co2-ghg emissions'!#ref!*Strategy!E16</f>
        <v>#VALUE!</v>
      </c>
      <c r="AB138" s="793"/>
    </row>
    <row r="139" s="745" customFormat="true" ht="12.75" hidden="false" customHeight="false" outlineLevel="0" collapsed="false">
      <c r="A139" s="743"/>
      <c r="B139" s="743"/>
      <c r="C139" s="743"/>
      <c r="D139" s="743"/>
      <c r="E139" s="743"/>
      <c r="F139" s="743"/>
      <c r="G139" s="743"/>
      <c r="H139" s="743"/>
      <c r="I139" s="743"/>
      <c r="J139" s="743"/>
      <c r="K139" s="743"/>
      <c r="L139" s="743"/>
      <c r="M139" s="743"/>
      <c r="N139" s="743"/>
      <c r="O139" s="743"/>
      <c r="P139" s="743"/>
      <c r="Q139" s="743"/>
      <c r="R139" s="743"/>
      <c r="S139" s="743"/>
      <c r="T139" s="743"/>
      <c r="U139" s="743"/>
      <c r="V139" s="743"/>
      <c r="W139" s="743"/>
      <c r="Y139" s="748"/>
      <c r="Z139" s="748"/>
      <c r="AA139" s="793"/>
      <c r="AB139" s="793"/>
    </row>
    <row r="140" s="745" customFormat="true" ht="14.25" hidden="false" customHeight="false" outlineLevel="0" collapsed="false">
      <c r="A140" s="743"/>
      <c r="B140" s="743"/>
      <c r="C140" s="743"/>
      <c r="D140" s="743"/>
      <c r="E140" s="743"/>
      <c r="F140" s="743"/>
      <c r="G140" s="743"/>
      <c r="H140" s="743"/>
      <c r="I140" s="743"/>
      <c r="J140" s="743"/>
      <c r="K140" s="743"/>
      <c r="L140" s="743"/>
      <c r="M140" s="743"/>
      <c r="N140" s="743"/>
      <c r="O140" s="743"/>
      <c r="P140" s="743"/>
      <c r="Q140" s="743"/>
      <c r="R140" s="743"/>
      <c r="S140" s="743"/>
      <c r="T140" s="743"/>
      <c r="U140" s="743"/>
      <c r="V140" s="743"/>
      <c r="W140" s="743"/>
      <c r="Y140" s="794" t="str">
        <f aca="false">Y132</f>
        <v>[drop -down]</v>
      </c>
      <c r="Z140" s="792"/>
      <c r="AA140" s="789" t="e">
        <f aca="false">AA132</f>
        <v>#VALUE!</v>
      </c>
      <c r="AB140" s="793"/>
    </row>
    <row r="141" s="745" customFormat="true" ht="14.25" hidden="false" customHeight="false" outlineLevel="0" collapsed="false">
      <c r="A141" s="743"/>
      <c r="B141" s="743"/>
      <c r="C141" s="743"/>
      <c r="D141" s="743"/>
      <c r="E141" s="743"/>
      <c r="F141" s="743"/>
      <c r="G141" s="743"/>
      <c r="H141" s="743"/>
      <c r="I141" s="743"/>
      <c r="J141" s="743"/>
      <c r="K141" s="743"/>
      <c r="L141" s="743"/>
      <c r="M141" s="743"/>
      <c r="N141" s="743"/>
      <c r="O141" s="743"/>
      <c r="P141" s="743"/>
      <c r="Q141" s="743"/>
      <c r="R141" s="743"/>
      <c r="S141" s="743"/>
      <c r="T141" s="743"/>
      <c r="U141" s="743"/>
      <c r="V141" s="743"/>
      <c r="W141" s="743"/>
      <c r="Y141" s="791" t="s">
        <v>563</v>
      </c>
      <c r="Z141" s="792"/>
      <c r="AA141" s="789" t="e">
        <f aca="false">'action plan'!#ref!</f>
        <v>#VALUE!</v>
      </c>
      <c r="AB141" s="793"/>
    </row>
    <row r="142" s="745" customFormat="true" ht="14.25" hidden="false" customHeight="false" outlineLevel="0" collapsed="false">
      <c r="A142" s="743"/>
      <c r="B142" s="743"/>
      <c r="C142" s="743"/>
      <c r="D142" s="743"/>
      <c r="E142" s="743"/>
      <c r="F142" s="743"/>
      <c r="G142" s="743"/>
      <c r="H142" s="743"/>
      <c r="I142" s="743"/>
      <c r="J142" s="743"/>
      <c r="K142" s="743"/>
      <c r="L142" s="743"/>
      <c r="M142" s="743"/>
      <c r="N142" s="743"/>
      <c r="O142" s="743"/>
      <c r="P142" s="743"/>
      <c r="Q142" s="743"/>
      <c r="R142" s="743"/>
      <c r="S142" s="743"/>
      <c r="T142" s="743"/>
      <c r="U142" s="743"/>
      <c r="V142" s="743"/>
      <c r="W142" s="743"/>
      <c r="Y142" s="795" t="s">
        <v>564</v>
      </c>
      <c r="Z142" s="796"/>
      <c r="AA142" s="789" t="e">
        <f aca="false">'co2-ghg emissions'!#ref!-'co2-ghg emissions'!#ref!*Strategy!E17</f>
        <v>#VALUE!</v>
      </c>
      <c r="AB142" s="793"/>
    </row>
    <row r="143" s="745" customFormat="true" ht="12.75" hidden="false" customHeight="false" outlineLevel="0" collapsed="false">
      <c r="A143" s="743"/>
      <c r="B143" s="743"/>
      <c r="C143" s="743"/>
      <c r="D143" s="743"/>
      <c r="E143" s="743"/>
      <c r="F143" s="743"/>
      <c r="G143" s="743"/>
      <c r="H143" s="743"/>
      <c r="I143" s="743"/>
      <c r="J143" s="743"/>
      <c r="K143" s="743"/>
      <c r="L143" s="743"/>
      <c r="M143" s="743"/>
      <c r="N143" s="743"/>
      <c r="O143" s="743"/>
      <c r="P143" s="743"/>
      <c r="Q143" s="743"/>
      <c r="R143" s="743"/>
      <c r="S143" s="743"/>
      <c r="T143" s="743"/>
      <c r="U143" s="743"/>
      <c r="V143" s="743"/>
      <c r="W143" s="743"/>
      <c r="Y143" s="797" t="n">
        <v>2020</v>
      </c>
      <c r="AA143" s="793"/>
      <c r="AB143" s="793"/>
    </row>
    <row r="144" s="745" customFormat="true" ht="12.75" hidden="false" customHeight="false" outlineLevel="0" collapsed="false">
      <c r="A144" s="743"/>
      <c r="B144" s="743"/>
      <c r="C144" s="743"/>
      <c r="D144" s="743"/>
      <c r="E144" s="743"/>
      <c r="F144" s="743"/>
      <c r="G144" s="743"/>
      <c r="H144" s="743"/>
      <c r="I144" s="743"/>
      <c r="J144" s="743"/>
      <c r="K144" s="743"/>
      <c r="L144" s="743"/>
      <c r="M144" s="743"/>
      <c r="N144" s="743"/>
      <c r="O144" s="743"/>
      <c r="P144" s="743"/>
      <c r="Q144" s="743"/>
      <c r="R144" s="743"/>
      <c r="S144" s="743"/>
      <c r="T144" s="743"/>
      <c r="U144" s="743"/>
      <c r="V144" s="743"/>
      <c r="W144" s="743"/>
      <c r="Y144" s="797" t="n">
        <v>2030</v>
      </c>
    </row>
    <row r="145" s="745" customFormat="true" ht="12.75" hidden="false" customHeight="false" outlineLevel="0" collapsed="false">
      <c r="A145" s="743"/>
      <c r="B145" s="743"/>
      <c r="C145" s="743"/>
      <c r="D145" s="743"/>
      <c r="E145" s="743"/>
      <c r="F145" s="743"/>
      <c r="G145" s="743"/>
      <c r="H145" s="743"/>
      <c r="I145" s="743"/>
      <c r="J145" s="743"/>
      <c r="K145" s="743"/>
      <c r="L145" s="743"/>
      <c r="M145" s="743"/>
      <c r="N145" s="743"/>
      <c r="O145" s="743"/>
      <c r="P145" s="743"/>
      <c r="Q145" s="743"/>
      <c r="R145" s="743"/>
      <c r="S145" s="743"/>
      <c r="T145" s="743"/>
      <c r="U145" s="743"/>
      <c r="V145" s="743"/>
      <c r="W145" s="743"/>
      <c r="Y145" s="797" t="s">
        <v>272</v>
      </c>
    </row>
    <row r="146" s="745" customFormat="true" ht="12" hidden="false" customHeight="true" outlineLevel="0" collapsed="false">
      <c r="A146" s="743"/>
      <c r="B146" s="743"/>
      <c r="C146" s="743"/>
      <c r="D146" s="743"/>
      <c r="E146" s="743"/>
      <c r="F146" s="743"/>
      <c r="G146" s="743"/>
      <c r="H146" s="743"/>
      <c r="I146" s="743"/>
      <c r="J146" s="743"/>
      <c r="K146" s="743"/>
      <c r="L146" s="743"/>
      <c r="M146" s="743"/>
      <c r="N146" s="743"/>
      <c r="O146" s="743"/>
      <c r="P146" s="743"/>
      <c r="Q146" s="743"/>
      <c r="R146" s="743"/>
      <c r="S146" s="743"/>
      <c r="T146" s="743"/>
      <c r="U146" s="743"/>
      <c r="V146" s="743"/>
      <c r="W146" s="743"/>
    </row>
    <row r="147" s="737" customFormat="true" ht="12.75" hidden="false" customHeight="false" outlineLevel="0" collapsed="false"/>
    <row r="148" s="737" customFormat="true" ht="12.75" hidden="false" customHeight="false" outlineLevel="0" collapsed="false">
      <c r="A148" s="733" t="s">
        <v>565</v>
      </c>
    </row>
    <row r="149" s="737" customFormat="true" ht="12" hidden="false" customHeight="true" outlineLevel="0" collapsed="false">
      <c r="A149" s="798"/>
    </row>
    <row r="150" s="737" customFormat="true" ht="12.75" hidden="false" customHeight="false" outlineLevel="0" collapsed="false">
      <c r="B150" s="44"/>
      <c r="C150" s="44"/>
      <c r="D150" s="44"/>
      <c r="E150" s="44"/>
      <c r="F150" s="44"/>
      <c r="G150" s="44"/>
      <c r="H150" s="44"/>
      <c r="I150" s="44"/>
      <c r="J150" s="44"/>
      <c r="K150" s="44"/>
      <c r="L150" s="44"/>
      <c r="M150" s="44"/>
      <c r="N150" s="44"/>
      <c r="O150" s="44"/>
      <c r="P150" s="44"/>
    </row>
    <row r="151" s="737" customFormat="true" ht="12.75" hidden="false" customHeight="false" outlineLevel="0" collapsed="false">
      <c r="B151" s="44"/>
      <c r="C151" s="44"/>
      <c r="D151" s="44"/>
      <c r="E151" s="44"/>
      <c r="F151" s="44"/>
      <c r="G151" s="44"/>
      <c r="H151" s="44"/>
      <c r="I151" s="44"/>
      <c r="J151" s="44"/>
      <c r="K151" s="44"/>
      <c r="L151" s="44"/>
      <c r="M151" s="44"/>
      <c r="N151" s="44"/>
      <c r="O151" s="44"/>
      <c r="P151" s="44"/>
    </row>
    <row r="152" s="737" customFormat="true" ht="12.75" hidden="false" customHeight="false" outlineLevel="0" collapsed="false">
      <c r="B152" s="44"/>
      <c r="C152" s="44"/>
      <c r="D152" s="44"/>
      <c r="E152" s="44"/>
      <c r="F152" s="44"/>
      <c r="G152" s="44"/>
      <c r="H152" s="44"/>
      <c r="I152" s="44"/>
      <c r="J152" s="44"/>
      <c r="K152" s="44"/>
      <c r="L152" s="44"/>
      <c r="M152" s="44"/>
      <c r="N152" s="44"/>
      <c r="O152" s="44"/>
      <c r="P152" s="44"/>
    </row>
    <row r="153" s="737" customFormat="true" ht="12.75" hidden="false" customHeight="false" outlineLevel="0" collapsed="false">
      <c r="B153" s="44"/>
      <c r="C153" s="44"/>
      <c r="D153" s="44"/>
      <c r="E153" s="44"/>
      <c r="F153" s="44"/>
      <c r="G153" s="44"/>
      <c r="H153" s="44"/>
      <c r="I153" s="44"/>
      <c r="J153" s="44"/>
      <c r="K153" s="44"/>
      <c r="L153" s="44"/>
      <c r="M153" s="44"/>
      <c r="N153" s="44"/>
      <c r="O153" s="44"/>
      <c r="P153" s="44"/>
    </row>
    <row r="154" s="737" customFormat="true" ht="12.75" hidden="false" customHeight="false" outlineLevel="0" collapsed="false">
      <c r="B154" s="44"/>
      <c r="C154" s="44"/>
      <c r="D154" s="44"/>
      <c r="E154" s="44"/>
      <c r="F154" s="44"/>
      <c r="G154" s="44"/>
      <c r="H154" s="44"/>
      <c r="I154" s="44"/>
      <c r="J154" s="44"/>
      <c r="K154" s="44"/>
      <c r="L154" s="44"/>
      <c r="M154" s="44"/>
      <c r="N154" s="44"/>
      <c r="O154" s="44"/>
      <c r="P154" s="44"/>
    </row>
    <row r="155" s="737" customFormat="true" ht="12.75" hidden="false" customHeight="false" outlineLevel="0" collapsed="false">
      <c r="B155" s="44"/>
      <c r="C155" s="44"/>
      <c r="D155" s="44"/>
      <c r="E155" s="44"/>
      <c r="F155" s="44"/>
      <c r="G155" s="44"/>
      <c r="H155" s="44"/>
      <c r="I155" s="44"/>
      <c r="J155" s="44"/>
      <c r="K155" s="44"/>
      <c r="L155" s="44"/>
      <c r="M155" s="44"/>
      <c r="N155" s="44"/>
      <c r="O155" s="44"/>
      <c r="P155" s="44"/>
    </row>
    <row r="156" s="737" customFormat="true" ht="12.75" hidden="false" customHeight="false" outlineLevel="0" collapsed="false">
      <c r="B156" s="44"/>
      <c r="C156" s="44"/>
      <c r="D156" s="44"/>
      <c r="E156" s="44"/>
      <c r="F156" s="44"/>
      <c r="G156" s="44"/>
      <c r="H156" s="44"/>
      <c r="I156" s="44"/>
      <c r="J156" s="44"/>
      <c r="K156" s="44"/>
      <c r="L156" s="44"/>
      <c r="M156" s="44"/>
      <c r="N156" s="44"/>
      <c r="O156" s="44"/>
      <c r="P156" s="44"/>
    </row>
    <row r="157" s="737" customFormat="true" ht="12.75" hidden="false" customHeight="false" outlineLevel="0" collapsed="false">
      <c r="B157" s="44"/>
      <c r="C157" s="44"/>
      <c r="D157" s="44"/>
      <c r="E157" s="44"/>
      <c r="F157" s="44"/>
      <c r="G157" s="44"/>
      <c r="H157" s="44"/>
      <c r="I157" s="44"/>
      <c r="J157" s="44"/>
      <c r="K157" s="44"/>
      <c r="L157" s="44"/>
      <c r="M157" s="44"/>
      <c r="N157" s="44"/>
      <c r="O157" s="44"/>
      <c r="P157" s="44"/>
    </row>
    <row r="158" s="737" customFormat="true" ht="12.75" hidden="false" customHeight="false" outlineLevel="0" collapsed="false">
      <c r="B158" s="44"/>
      <c r="C158" s="44"/>
      <c r="D158" s="44"/>
      <c r="E158" s="44"/>
      <c r="F158" s="44"/>
      <c r="G158" s="44"/>
      <c r="H158" s="44"/>
      <c r="I158" s="44"/>
      <c r="J158" s="44"/>
      <c r="K158" s="44"/>
      <c r="L158" s="44"/>
      <c r="M158" s="44"/>
      <c r="N158" s="44"/>
      <c r="O158" s="44"/>
      <c r="P158" s="44"/>
      <c r="Q158" s="799" t="str">
        <f aca="false">CONCATENATE(TEXT(2000-LEN(B150), "#")," chars left")</f>
        <v>2000 chars left</v>
      </c>
    </row>
    <row r="159" s="737" customFormat="true" ht="12.75" hidden="false" customHeight="false" outlineLevel="0" collapsed="false"/>
  </sheetData>
  <mergeCells count="6">
    <mergeCell ref="A1:R1"/>
    <mergeCell ref="A8:B8"/>
    <mergeCell ref="B79:C79"/>
    <mergeCell ref="B80:C80"/>
    <mergeCell ref="Y132:Z132"/>
    <mergeCell ref="B150:P158"/>
  </mergeCells>
  <dataValidations count="2">
    <dataValidation allowBlank="true" operator="between" prompt="IPCC or LCA, according to your selection in the 'Emission Inventory' part." showDropDown="false" showErrorMessage="true" showInputMessage="true" sqref="B12" type="none">
      <formula1>0</formula1>
      <formula2>0</formula2>
    </dataValidation>
    <dataValidation allowBlank="true" operator="between" prompt="Tonnes CO2 or Tonnes CO2 equivalent, according to your selection in the 'Emission Inventory' part." showDropDown="false" showErrorMessage="true" showInputMessage="true" sqref="C12" type="none">
      <formula1>0</formula1>
      <formula2>0</formula2>
    </dataValidation>
  </dataValidations>
  <hyperlinks>
    <hyperlink ref="T1" location="Home!A1" display="y HOME"/>
  </hyperlinks>
  <printOptions headings="false" gridLines="false" gridLinesSet="true" horizontalCentered="false" verticalCentered="false"/>
  <pageMargins left="0.747916666666667" right="0.747916666666667" top="0.984027777777778" bottom="0.984027777777778" header="0.511805555555555" footer="0.511805555555555"/>
  <pageSetup paperSize="8"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1" manualBreakCount="1">
    <brk id="97" man="true" max="16383" min="0"/>
  </rowBreaks>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R10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 activeCellId="0" sqref="B1"/>
    </sheetView>
  </sheetViews>
  <sheetFormatPr defaultColWidth="10.9921875" defaultRowHeight="14.25" zeroHeight="false" outlineLevelRow="0" outlineLevelCol="0"/>
  <cols>
    <col collapsed="false" customWidth="true" hidden="false" outlineLevel="0" max="1" min="1" style="800" width="3.13"/>
    <col collapsed="false" customWidth="true" hidden="false" outlineLevel="0" max="2" min="2" style="800" width="11.62"/>
    <col collapsed="false" customWidth="true" hidden="false" outlineLevel="0" max="3" min="3" style="800" width="12.13"/>
    <col collapsed="false" customWidth="true" hidden="false" outlineLevel="0" max="4" min="4" style="800" width="13.63"/>
    <col collapsed="false" customWidth="true" hidden="false" outlineLevel="0" max="6" min="5" style="800" width="15.13"/>
    <col collapsed="false" customWidth="true" hidden="false" outlineLevel="0" max="7" min="7" style="800" width="10.5"/>
    <col collapsed="false" customWidth="true" hidden="false" outlineLevel="0" max="8" min="8" style="800" width="19.5"/>
    <col collapsed="false" customWidth="true" hidden="false" outlineLevel="0" max="9" min="9" style="800" width="16.62"/>
    <col collapsed="false" customWidth="true" hidden="false" outlineLevel="0" max="10" min="10" style="800" width="17.62"/>
    <col collapsed="false" customWidth="true" hidden="false" outlineLevel="0" max="11" min="11" style="800" width="16.62"/>
    <col collapsed="false" customWidth="false" hidden="false" outlineLevel="0" max="12" min="12" style="800" width="11"/>
    <col collapsed="false" customWidth="true" hidden="true" outlineLevel="0" max="13" min="13" style="800" width="13.13"/>
    <col collapsed="false" customWidth="true" hidden="true" outlineLevel="0" max="14" min="14" style="800" width="12"/>
    <col collapsed="false" customWidth="false" hidden="true" outlineLevel="0" max="18" min="15" style="800" width="11"/>
    <col collapsed="false" customWidth="false" hidden="false" outlineLevel="0" max="1024" min="19" style="800" width="11"/>
  </cols>
  <sheetData>
    <row r="1" s="804" customFormat="true" ht="32.1" hidden="false" customHeight="true" outlineLevel="0" collapsed="false">
      <c r="A1" s="425"/>
      <c r="B1" s="425" t="s">
        <v>566</v>
      </c>
      <c r="C1" s="801"/>
      <c r="D1" s="802"/>
      <c r="E1" s="802"/>
      <c r="F1" s="802"/>
      <c r="G1" s="803"/>
      <c r="H1" s="803"/>
      <c r="I1" s="803"/>
      <c r="J1" s="803"/>
      <c r="K1" s="803"/>
      <c r="L1" s="426" t="s">
        <v>4</v>
      </c>
    </row>
    <row r="2" s="416" customFormat="true" ht="3.6" hidden="false" customHeight="true" outlineLevel="0" collapsed="false">
      <c r="A2" s="421"/>
      <c r="B2" s="422"/>
      <c r="C2" s="422"/>
      <c r="D2" s="422"/>
      <c r="E2" s="422"/>
      <c r="F2" s="422"/>
      <c r="G2" s="422"/>
      <c r="H2" s="422"/>
      <c r="I2" s="422"/>
      <c r="J2" s="423"/>
      <c r="K2" s="423"/>
      <c r="L2" s="423"/>
    </row>
    <row r="3" s="416" customFormat="true" ht="6.75" hidden="false" customHeight="true" outlineLevel="0" collapsed="false">
      <c r="A3" s="424"/>
      <c r="B3" s="425"/>
      <c r="C3" s="425"/>
      <c r="D3" s="425"/>
      <c r="E3" s="425"/>
      <c r="F3" s="425"/>
      <c r="G3" s="425"/>
      <c r="H3" s="425"/>
      <c r="I3" s="425"/>
      <c r="J3" s="426"/>
      <c r="K3" s="426"/>
      <c r="L3" s="426"/>
    </row>
    <row r="4" s="416" customFormat="true" ht="3.6" hidden="false" customHeight="true" outlineLevel="0" collapsed="false">
      <c r="A4" s="427"/>
      <c r="B4" s="428"/>
      <c r="C4" s="428"/>
      <c r="D4" s="428"/>
      <c r="E4" s="428"/>
      <c r="F4" s="428"/>
      <c r="G4" s="428"/>
      <c r="H4" s="428"/>
      <c r="I4" s="428"/>
      <c r="J4" s="429"/>
      <c r="K4" s="429"/>
      <c r="L4" s="429"/>
    </row>
    <row r="5" s="416" customFormat="true" ht="3.75" hidden="false" customHeight="true" outlineLevel="0" collapsed="false">
      <c r="A5" s="430"/>
      <c r="B5" s="431"/>
      <c r="C5" s="431"/>
      <c r="D5" s="431"/>
      <c r="E5" s="431"/>
      <c r="F5" s="432"/>
      <c r="G5" s="432"/>
      <c r="H5" s="432"/>
      <c r="I5" s="432"/>
      <c r="J5" s="432"/>
      <c r="K5" s="432"/>
      <c r="L5" s="432"/>
    </row>
    <row r="6" s="804" customFormat="true" ht="6.75" hidden="false" customHeight="true" outlineLevel="0" collapsed="false">
      <c r="A6" s="805"/>
      <c r="B6" s="806"/>
      <c r="C6" s="806"/>
      <c r="D6" s="806"/>
      <c r="E6" s="806"/>
      <c r="F6" s="807"/>
      <c r="G6" s="807"/>
      <c r="H6" s="807"/>
      <c r="I6" s="807"/>
      <c r="J6" s="807"/>
      <c r="K6" s="807"/>
      <c r="L6" s="807"/>
    </row>
    <row r="7" s="804" customFormat="true" ht="18" hidden="false" customHeight="true" outlineLevel="0" collapsed="false">
      <c r="A7" s="805"/>
      <c r="B7" s="808" t="s">
        <v>567</v>
      </c>
      <c r="C7" s="806"/>
      <c r="D7" s="806"/>
      <c r="E7" s="806"/>
      <c r="F7" s="807"/>
      <c r="G7" s="807"/>
      <c r="H7" s="807"/>
      <c r="I7" s="807"/>
      <c r="J7" s="807"/>
      <c r="K7" s="807"/>
      <c r="L7" s="807"/>
    </row>
    <row r="8" customFormat="false" ht="12" hidden="false" customHeight="true" outlineLevel="0" collapsed="false">
      <c r="A8" s="809"/>
      <c r="B8" s="809"/>
      <c r="C8" s="809"/>
      <c r="D8" s="809"/>
      <c r="E8" s="809"/>
      <c r="F8" s="809"/>
      <c r="G8" s="809"/>
      <c r="H8" s="809"/>
      <c r="I8" s="809"/>
      <c r="J8" s="809"/>
      <c r="K8" s="809"/>
      <c r="L8" s="809"/>
    </row>
    <row r="9" customFormat="false" ht="15" hidden="false" customHeight="false" outlineLevel="0" collapsed="false">
      <c r="A9" s="810" t="s">
        <v>5</v>
      </c>
      <c r="B9" s="810" t="s">
        <v>568</v>
      </c>
      <c r="C9" s="809"/>
      <c r="D9" s="809"/>
      <c r="E9" s="809"/>
      <c r="F9" s="809"/>
      <c r="G9" s="809"/>
      <c r="H9" s="809"/>
      <c r="I9" s="809"/>
      <c r="J9" s="809"/>
      <c r="K9" s="809"/>
      <c r="L9" s="809"/>
    </row>
    <row r="10" customFormat="false" ht="14.25" hidden="false" customHeight="false" outlineLevel="0" collapsed="false">
      <c r="A10" s="809"/>
      <c r="B10" s="811" t="s">
        <v>569</v>
      </c>
      <c r="C10" s="809"/>
      <c r="D10" s="809"/>
      <c r="E10" s="809"/>
      <c r="F10" s="809"/>
      <c r="G10" s="809"/>
      <c r="H10" s="809"/>
      <c r="I10" s="809"/>
      <c r="J10" s="809"/>
      <c r="K10" s="809"/>
      <c r="L10" s="809"/>
    </row>
    <row r="11" customFormat="false" ht="14.25" hidden="false" customHeight="false" outlineLevel="0" collapsed="false">
      <c r="A11" s="809"/>
      <c r="B11" s="809"/>
      <c r="C11" s="809"/>
      <c r="D11" s="809"/>
      <c r="E11" s="809"/>
      <c r="F11" s="809"/>
      <c r="G11" s="809"/>
      <c r="H11" s="809"/>
      <c r="I11" s="809"/>
      <c r="J11" s="809"/>
      <c r="K11" s="809"/>
      <c r="L11" s="809"/>
    </row>
    <row r="12" customFormat="false" ht="14.25" hidden="false" customHeight="false" outlineLevel="0" collapsed="false">
      <c r="A12" s="809"/>
      <c r="B12" s="809"/>
      <c r="C12" s="809"/>
      <c r="D12" s="809"/>
      <c r="E12" s="809"/>
      <c r="F12" s="809"/>
      <c r="G12" s="809"/>
      <c r="H12" s="809"/>
      <c r="I12" s="812" t="s">
        <v>570</v>
      </c>
      <c r="J12" s="813"/>
      <c r="K12" s="809"/>
      <c r="L12" s="809"/>
    </row>
    <row r="13" customFormat="false" ht="14.25" hidden="false" customHeight="false" outlineLevel="0" collapsed="false">
      <c r="A13" s="809"/>
      <c r="B13" s="809"/>
      <c r="C13" s="809"/>
      <c r="D13" s="809"/>
      <c r="E13" s="809"/>
      <c r="F13" s="809"/>
      <c r="G13" s="809"/>
      <c r="H13" s="809"/>
      <c r="I13" s="814" t="s">
        <v>571</v>
      </c>
      <c r="J13" s="815"/>
      <c r="K13" s="809"/>
      <c r="L13" s="809"/>
    </row>
    <row r="14" customFormat="false" ht="14.25" hidden="false" customHeight="false" outlineLevel="0" collapsed="false">
      <c r="A14" s="809"/>
      <c r="B14" s="809"/>
      <c r="C14" s="809"/>
      <c r="D14" s="809"/>
      <c r="E14" s="809"/>
      <c r="F14" s="809"/>
      <c r="G14" s="809"/>
      <c r="H14" s="809"/>
      <c r="I14" s="814" t="s">
        <v>572</v>
      </c>
      <c r="J14" s="815"/>
      <c r="K14" s="809"/>
      <c r="L14" s="809"/>
    </row>
    <row r="15" customFormat="false" ht="14.25" hidden="false" customHeight="false" outlineLevel="0" collapsed="false">
      <c r="A15" s="809"/>
      <c r="B15" s="809"/>
      <c r="C15" s="809"/>
      <c r="D15" s="809"/>
      <c r="E15" s="809"/>
      <c r="F15" s="809"/>
      <c r="G15" s="809"/>
      <c r="H15" s="809"/>
      <c r="I15" s="816" t="s">
        <v>573</v>
      </c>
      <c r="J15" s="816"/>
      <c r="K15" s="809"/>
      <c r="L15" s="809"/>
    </row>
    <row r="16" customFormat="false" ht="14.25" hidden="false" customHeight="false" outlineLevel="0" collapsed="false">
      <c r="A16" s="809"/>
      <c r="B16" s="809"/>
      <c r="C16" s="809"/>
      <c r="D16" s="809"/>
      <c r="E16" s="809"/>
      <c r="F16" s="809"/>
      <c r="G16" s="809"/>
      <c r="H16" s="809"/>
      <c r="I16" s="809"/>
      <c r="J16" s="809"/>
      <c r="K16" s="809"/>
      <c r="L16" s="809"/>
    </row>
    <row r="17" customFormat="false" ht="14.25" hidden="false" customHeight="false" outlineLevel="0" collapsed="false">
      <c r="A17" s="809"/>
      <c r="B17" s="809"/>
      <c r="C17" s="809"/>
      <c r="D17" s="809"/>
      <c r="E17" s="809"/>
      <c r="F17" s="809"/>
      <c r="G17" s="809"/>
      <c r="H17" s="809"/>
      <c r="I17" s="809"/>
      <c r="J17" s="809"/>
      <c r="K17" s="809"/>
      <c r="L17" s="809"/>
    </row>
    <row r="18" customFormat="false" ht="14.25" hidden="false" customHeight="false" outlineLevel="0" collapsed="false">
      <c r="A18" s="809"/>
      <c r="B18" s="809"/>
      <c r="C18" s="809"/>
      <c r="D18" s="809"/>
      <c r="E18" s="809"/>
      <c r="F18" s="809"/>
      <c r="G18" s="809"/>
      <c r="H18" s="809"/>
      <c r="I18" s="809"/>
      <c r="J18" s="809"/>
      <c r="K18" s="809"/>
      <c r="L18" s="809"/>
    </row>
    <row r="19" customFormat="false" ht="14.25" hidden="false" customHeight="false" outlineLevel="0" collapsed="false">
      <c r="A19" s="809"/>
      <c r="B19" s="809"/>
      <c r="C19" s="809"/>
      <c r="D19" s="809"/>
      <c r="E19" s="809"/>
      <c r="F19" s="809"/>
      <c r="G19" s="809"/>
      <c r="H19" s="809"/>
      <c r="I19" s="809"/>
      <c r="J19" s="809"/>
      <c r="K19" s="809"/>
      <c r="L19" s="809"/>
    </row>
    <row r="20" customFormat="false" ht="14.25" hidden="false" customHeight="false" outlineLevel="0" collapsed="false">
      <c r="A20" s="809"/>
      <c r="B20" s="809"/>
      <c r="C20" s="809"/>
      <c r="D20" s="809"/>
      <c r="E20" s="809"/>
      <c r="F20" s="809"/>
      <c r="G20" s="809"/>
      <c r="H20" s="809"/>
      <c r="I20" s="809"/>
      <c r="J20" s="809"/>
      <c r="K20" s="809"/>
      <c r="L20" s="809"/>
    </row>
    <row r="21" customFormat="false" ht="14.25" hidden="false" customHeight="false" outlineLevel="0" collapsed="false">
      <c r="A21" s="809"/>
      <c r="B21" s="809"/>
      <c r="C21" s="809"/>
      <c r="D21" s="809"/>
      <c r="E21" s="809"/>
      <c r="F21" s="809"/>
      <c r="G21" s="809"/>
      <c r="H21" s="809"/>
      <c r="I21" s="809"/>
      <c r="J21" s="809"/>
      <c r="K21" s="809"/>
      <c r="L21" s="809"/>
    </row>
    <row r="22" customFormat="false" ht="14.25" hidden="false" customHeight="false" outlineLevel="0" collapsed="false">
      <c r="A22" s="809"/>
      <c r="B22" s="809"/>
      <c r="C22" s="809"/>
      <c r="D22" s="809"/>
      <c r="E22" s="809"/>
      <c r="F22" s="809"/>
      <c r="G22" s="809"/>
      <c r="H22" s="809"/>
      <c r="I22" s="809"/>
      <c r="J22" s="809"/>
      <c r="K22" s="809"/>
      <c r="L22" s="809"/>
    </row>
    <row r="23" customFormat="false" ht="14.25" hidden="false" customHeight="false" outlineLevel="0" collapsed="false">
      <c r="A23" s="809"/>
      <c r="B23" s="809"/>
      <c r="C23" s="809"/>
      <c r="D23" s="809"/>
      <c r="E23" s="809"/>
      <c r="F23" s="809"/>
      <c r="G23" s="809"/>
      <c r="H23" s="809"/>
      <c r="I23" s="809"/>
      <c r="J23" s="809"/>
      <c r="K23" s="809"/>
      <c r="L23" s="809"/>
    </row>
    <row r="24" customFormat="false" ht="14.25" hidden="false" customHeight="false" outlineLevel="0" collapsed="false">
      <c r="A24" s="809"/>
      <c r="B24" s="809"/>
      <c r="C24" s="809"/>
      <c r="D24" s="809"/>
      <c r="E24" s="809"/>
      <c r="F24" s="809"/>
      <c r="G24" s="809"/>
      <c r="H24" s="809"/>
      <c r="I24" s="809"/>
      <c r="J24" s="809"/>
      <c r="K24" s="809"/>
      <c r="L24" s="809"/>
    </row>
    <row r="25" customFormat="false" ht="14.25" hidden="false" customHeight="false" outlineLevel="0" collapsed="false">
      <c r="A25" s="809"/>
      <c r="B25" s="809"/>
      <c r="C25" s="809"/>
      <c r="D25" s="809"/>
      <c r="E25" s="809"/>
      <c r="F25" s="809"/>
      <c r="G25" s="809"/>
      <c r="H25" s="809"/>
      <c r="I25" s="809"/>
      <c r="J25" s="809"/>
      <c r="K25" s="809"/>
      <c r="L25" s="809"/>
    </row>
    <row r="26" customFormat="false" ht="9.75" hidden="false" customHeight="true" outlineLevel="0" collapsed="false">
      <c r="A26" s="809"/>
      <c r="B26" s="809"/>
      <c r="C26" s="809"/>
      <c r="D26" s="809"/>
      <c r="E26" s="809"/>
      <c r="F26" s="809"/>
      <c r="G26" s="809"/>
      <c r="H26" s="809"/>
      <c r="I26" s="809"/>
      <c r="J26" s="809"/>
      <c r="K26" s="809"/>
      <c r="L26" s="809"/>
    </row>
    <row r="27" customFormat="false" ht="14.25" hidden="false" customHeight="false" outlineLevel="0" collapsed="false">
      <c r="A27" s="817"/>
      <c r="B27" s="817"/>
      <c r="C27" s="817"/>
      <c r="D27" s="817"/>
      <c r="E27" s="817"/>
      <c r="F27" s="817"/>
      <c r="G27" s="817"/>
      <c r="H27" s="817"/>
      <c r="I27" s="817"/>
      <c r="J27" s="817"/>
      <c r="K27" s="817"/>
      <c r="L27" s="817"/>
    </row>
    <row r="28" customFormat="false" ht="15" hidden="false" customHeight="false" outlineLevel="0" collapsed="false">
      <c r="A28" s="453" t="s">
        <v>96</v>
      </c>
      <c r="B28" s="453" t="s">
        <v>574</v>
      </c>
      <c r="C28" s="817"/>
      <c r="D28" s="817"/>
      <c r="E28" s="817"/>
      <c r="F28" s="817"/>
      <c r="G28" s="817"/>
      <c r="H28" s="817"/>
      <c r="I28" s="817"/>
      <c r="J28" s="817"/>
      <c r="K28" s="817"/>
      <c r="L28" s="817"/>
    </row>
    <row r="29" customFormat="false" ht="14.25" hidden="false" customHeight="false" outlineLevel="0" collapsed="false">
      <c r="A29" s="817"/>
      <c r="B29" s="818" t="s">
        <v>575</v>
      </c>
      <c r="C29" s="817"/>
      <c r="D29" s="817"/>
      <c r="E29" s="817"/>
      <c r="F29" s="817"/>
      <c r="G29" s="817"/>
      <c r="H29" s="817"/>
      <c r="I29" s="817"/>
      <c r="J29" s="817"/>
      <c r="K29" s="817"/>
      <c r="L29" s="817"/>
    </row>
    <row r="30" customFormat="false" ht="14.25" hidden="false" customHeight="false" outlineLevel="0" collapsed="false">
      <c r="A30" s="817"/>
      <c r="B30" s="817"/>
      <c r="C30" s="817"/>
      <c r="D30" s="817"/>
      <c r="E30" s="817"/>
      <c r="F30" s="817"/>
      <c r="G30" s="817"/>
      <c r="H30" s="817"/>
      <c r="I30" s="817"/>
      <c r="J30" s="817"/>
      <c r="K30" s="817"/>
      <c r="L30" s="817"/>
    </row>
    <row r="31" customFormat="false" ht="39" hidden="false" customHeight="false" outlineLevel="0" collapsed="false">
      <c r="A31" s="817"/>
      <c r="B31" s="819" t="s">
        <v>576</v>
      </c>
      <c r="C31" s="819"/>
      <c r="D31" s="820" t="s">
        <v>577</v>
      </c>
      <c r="E31" s="820" t="s">
        <v>578</v>
      </c>
      <c r="F31" s="820" t="s">
        <v>579</v>
      </c>
      <c r="G31" s="820" t="s">
        <v>580</v>
      </c>
      <c r="H31" s="817"/>
      <c r="I31" s="817"/>
      <c r="J31" s="817"/>
      <c r="K31" s="817"/>
      <c r="L31" s="817"/>
      <c r="M31" s="821" t="s">
        <v>576</v>
      </c>
      <c r="N31" s="821"/>
      <c r="O31" s="822" t="s">
        <v>581</v>
      </c>
      <c r="P31" s="822" t="s">
        <v>578</v>
      </c>
      <c r="Q31" s="822" t="s">
        <v>579</v>
      </c>
      <c r="R31" s="822" t="s">
        <v>580</v>
      </c>
    </row>
    <row r="32" customFormat="false" ht="15.75" hidden="false" customHeight="true" outlineLevel="0" collapsed="false">
      <c r="A32" s="817"/>
      <c r="B32" s="823" t="s">
        <v>582</v>
      </c>
      <c r="C32" s="823"/>
      <c r="D32" s="824" t="e">
        <f aca="false">IF(O32="Low","!",IF(O32="Moderate","!!",IF(O32="High","!!!",IF(O32="Not Known","[?]",""))))</f>
        <v>#VALUE!</v>
      </c>
      <c r="E32" s="825" t="e">
        <f aca="false">IF(P32="No change","↔",IF(P32="Decrease","↓",IF(P32="Increase","↑",IF(P32="Not Known","[?]",""))))</f>
        <v>#VALUE!</v>
      </c>
      <c r="F32" s="825" t="e">
        <f aca="false">IF(Q32="No change","↔",IF(Q32="Decrease","↓",IF(Q32="Increase","↑",IF(Q32="Not Known","[?]",""))))</f>
        <v>#VALUE!</v>
      </c>
      <c r="G32" s="826" t="e">
        <f aca="false">IF(R32="Current","|",IF(R32="Short-term","►",IF(R32="Medium-term","►►",IF(R32="Long-term","►►►",IF(R32="Not Known","[?]","")))))</f>
        <v>#VALUE!</v>
      </c>
      <c r="H32" s="817"/>
      <c r="I32" s="812" t="s">
        <v>583</v>
      </c>
      <c r="J32" s="827" t="s">
        <v>584</v>
      </c>
      <c r="K32" s="828" t="s">
        <v>585</v>
      </c>
      <c r="L32" s="817"/>
      <c r="M32" s="829" t="s">
        <v>586</v>
      </c>
      <c r="N32" s="829"/>
      <c r="O32" s="830" t="e">
        <f aca="false">'risks &amp; vulnerabilities'!#ref!</f>
        <v>#VALUE!</v>
      </c>
      <c r="P32" s="830" t="e">
        <f aca="false">'risks &amp; vulnerabilities'!#ref!</f>
        <v>#VALUE!</v>
      </c>
      <c r="Q32" s="830" t="e">
        <f aca="false">'risks &amp; vulnerabilities'!#ref!</f>
        <v>#VALUE!</v>
      </c>
      <c r="R32" s="830" t="e">
        <f aca="false">'risks &amp; vulnerabilities'!#ref!</f>
        <v>#VALUE!</v>
      </c>
    </row>
    <row r="33" customFormat="false" ht="15.75" hidden="false" customHeight="true" outlineLevel="0" collapsed="false">
      <c r="A33" s="817"/>
      <c r="B33" s="831" t="s">
        <v>587</v>
      </c>
      <c r="C33" s="831"/>
      <c r="D33" s="824" t="str">
        <f aca="false">IF(O33="Low","!",IF(O33="Moderate","!!",IF(O33="High","!!!",IF(O33="Not Known","[?]",""))))</f>
        <v>!!!</v>
      </c>
      <c r="E33" s="824" t="str">
        <f aca="false">IF(P33="No change","↔",IF(P33="Decrease","↓",IF(P33="Increase","↑",IF(P33="Not Known","[?]",""))))</f>
        <v>↑</v>
      </c>
      <c r="F33" s="824" t="str">
        <f aca="false">IF(Q33="No change","↔",IF(Q33="Decrease","↓",IF(Q33="Increase","↑",IF(Q33="Not Known","[?]",""))))</f>
        <v>↑</v>
      </c>
      <c r="G33" s="832" t="str">
        <f aca="false">IF(R33="Current","|",IF(R33="Short-term","►",IF(R33="Medium-term","►►",IF(R33="Long-term","►►►",IF(R33="Not Known","[?]","")))))</f>
        <v>►►►</v>
      </c>
      <c r="H33" s="817"/>
      <c r="I33" s="814" t="s">
        <v>588</v>
      </c>
      <c r="J33" s="833" t="s">
        <v>589</v>
      </c>
      <c r="K33" s="815" t="s">
        <v>590</v>
      </c>
      <c r="L33" s="817"/>
      <c r="M33" s="829" t="s">
        <v>591</v>
      </c>
      <c r="N33" s="829"/>
      <c r="O33" s="830" t="str">
        <f aca="false">'Risks &amp; vulnerabilities'!F16</f>
        <v>High</v>
      </c>
      <c r="P33" s="830" t="str">
        <f aca="false">'Risks &amp; vulnerabilities'!G16</f>
        <v>Increase</v>
      </c>
      <c r="Q33" s="830" t="str">
        <f aca="false">'Risks &amp; vulnerabilities'!H16</f>
        <v>Increase</v>
      </c>
      <c r="R33" s="830" t="str">
        <f aca="false">'Risks &amp; vulnerabilities'!I16</f>
        <v>Long-term</v>
      </c>
    </row>
    <row r="34" customFormat="false" ht="15.75" hidden="false" customHeight="true" outlineLevel="0" collapsed="false">
      <c r="A34" s="817"/>
      <c r="B34" s="831" t="s">
        <v>592</v>
      </c>
      <c r="C34" s="831"/>
      <c r="D34" s="824" t="str">
        <f aca="false">IF(O34="Low","!",IF(O34="Moderate","!!",IF(O34="High","!!!",IF(O34="Not Known","[?]",""))))</f>
        <v>!!</v>
      </c>
      <c r="E34" s="824" t="str">
        <f aca="false">IF(P34="No change","↔",IF(P34="Decrease","↓",IF(P34="Increase","↑",IF(P34="Not Known","[?]",""))))</f>
        <v>↔</v>
      </c>
      <c r="F34" s="824" t="str">
        <f aca="false">IF(Q34="No change","↔",IF(Q34="Decrease","↓",IF(Q34="Increase","↑",IF(Q34="Not Known","[?]",""))))</f>
        <v>↔</v>
      </c>
      <c r="G34" s="832" t="str">
        <f aca="false">IF(R34="Current","|",IF(R34="Short-term","►",IF(R34="Medium-term","►►",IF(R34="Long-term","►►►",IF(R34="Not Known","[?]","")))))</f>
        <v/>
      </c>
      <c r="H34" s="817"/>
      <c r="I34" s="814" t="s">
        <v>593</v>
      </c>
      <c r="J34" s="833" t="s">
        <v>594</v>
      </c>
      <c r="K34" s="815" t="s">
        <v>595</v>
      </c>
      <c r="L34" s="817"/>
      <c r="M34" s="829" t="s">
        <v>592</v>
      </c>
      <c r="N34" s="829"/>
      <c r="O34" s="830" t="str">
        <f aca="false">'Risks &amp; vulnerabilities'!F18</f>
        <v>Moderate</v>
      </c>
      <c r="P34" s="830" t="str">
        <f aca="false">'Risks &amp; vulnerabilities'!G18</f>
        <v>No change</v>
      </c>
      <c r="Q34" s="830" t="str">
        <f aca="false">'Risks &amp; vulnerabilities'!H18</f>
        <v>No change</v>
      </c>
      <c r="R34" s="830" t="str">
        <f aca="false">'Risks &amp; vulnerabilities'!I18</f>
        <v>Mid-term</v>
      </c>
    </row>
    <row r="35" customFormat="false" ht="15.75" hidden="false" customHeight="true" outlineLevel="0" collapsed="false">
      <c r="A35" s="817"/>
      <c r="B35" s="831" t="s">
        <v>596</v>
      </c>
      <c r="C35" s="831"/>
      <c r="D35" s="824" t="str">
        <f aca="false">IF(O35="Low","!",IF(O35="Moderate","!!",IF(O35="High","!!!",IF(O35="Not Known","[?]",""))))</f>
        <v/>
      </c>
      <c r="E35" s="824" t="str">
        <f aca="false">IF(P35="No change","↔",IF(P35="Decrease","↓",IF(P35="Increase","↑",IF(P35="Not Known","[?]",""))))</f>
        <v/>
      </c>
      <c r="F35" s="824" t="str">
        <f aca="false">IF(Q35="No change","↔",IF(Q35="Decrease","↓",IF(Q35="Increase","↑",IF(Q35="Not Known","[?]",""))))</f>
        <v/>
      </c>
      <c r="G35" s="832" t="str">
        <f aca="false">IF(R35="Current","|",IF(R35="Short-term","►",IF(R35="Medium-term","►►",IF(R35="Long-term","►►►",IF(R35="Not Known","[?]","")))))</f>
        <v/>
      </c>
      <c r="H35" s="817"/>
      <c r="I35" s="814" t="s">
        <v>597</v>
      </c>
      <c r="J35" s="833" t="s">
        <v>598</v>
      </c>
      <c r="K35" s="815" t="s">
        <v>599</v>
      </c>
      <c r="L35" s="817"/>
      <c r="M35" s="829" t="s">
        <v>596</v>
      </c>
      <c r="N35" s="829"/>
      <c r="O35" s="830" t="str">
        <f aca="false">'Risks &amp; vulnerabilities'!F23</f>
        <v>[Please choose]</v>
      </c>
      <c r="P35" s="830" t="str">
        <f aca="false">'Risks &amp; vulnerabilities'!G23</f>
        <v>[Please choose]</v>
      </c>
      <c r="Q35" s="830" t="str">
        <f aca="false">'Risks &amp; vulnerabilities'!H23</f>
        <v>[Please choose]</v>
      </c>
      <c r="R35" s="830" t="str">
        <f aca="false">'Risks &amp; vulnerabilities'!I23</f>
        <v>[Please choose]</v>
      </c>
    </row>
    <row r="36" customFormat="false" ht="15.75" hidden="false" customHeight="true" outlineLevel="0" collapsed="false">
      <c r="A36" s="817"/>
      <c r="B36" s="831" t="s">
        <v>600</v>
      </c>
      <c r="C36" s="831"/>
      <c r="D36" s="824"/>
      <c r="E36" s="824"/>
      <c r="F36" s="824"/>
      <c r="G36" s="832"/>
      <c r="H36" s="817"/>
      <c r="I36" s="834"/>
      <c r="J36" s="835"/>
      <c r="K36" s="836" t="s">
        <v>598</v>
      </c>
      <c r="L36" s="817"/>
      <c r="M36" s="829"/>
      <c r="N36" s="829" t="s">
        <v>600</v>
      </c>
      <c r="O36" s="830" t="e">
        <f aca="false">'risks &amp; vulnerabilities'!#ref!</f>
        <v>#VALUE!</v>
      </c>
      <c r="P36" s="830" t="e">
        <f aca="false">'risks &amp; vulnerabilities'!#ref!</f>
        <v>#VALUE!</v>
      </c>
      <c r="Q36" s="830" t="e">
        <f aca="false">'risks &amp; vulnerabilities'!#ref!</f>
        <v>#VALUE!</v>
      </c>
      <c r="R36" s="830" t="e">
        <f aca="false">'risks &amp; vulnerabilities'!#ref!</f>
        <v>#VALUE!</v>
      </c>
    </row>
    <row r="37" customFormat="false" ht="15.75" hidden="false" customHeight="true" outlineLevel="0" collapsed="false">
      <c r="A37" s="817"/>
      <c r="B37" s="831" t="s">
        <v>601</v>
      </c>
      <c r="C37" s="831"/>
      <c r="D37" s="824" t="str">
        <f aca="false">IF(O37="Low","!",IF(O37="Moderate","!!",IF(O37="High","!!!",IF(O37="Not Known","[?]",""))))</f>
        <v/>
      </c>
      <c r="E37" s="824" t="str">
        <f aca="false">IF(P37="No change","↔",IF(P37="Decrease","↓",IF(P37="Increase","↑",IF(P37="Not Known","[?]",""))))</f>
        <v/>
      </c>
      <c r="F37" s="824" t="str">
        <f aca="false">IF(Q37="No change","↔",IF(Q37="Decrease","↓",IF(Q37="Increase","↑",IF(Q37="Not Known","[?]",""))))</f>
        <v/>
      </c>
      <c r="G37" s="832" t="str">
        <f aca="false">IF(R37="Current","|",IF(R37="Short-term","►",IF(R37="Medium-term","►►",IF(R37="Long-term","►►►",IF(R37="Not Known","[?]","")))))</f>
        <v/>
      </c>
      <c r="H37" s="817"/>
      <c r="I37" s="817"/>
      <c r="J37" s="817"/>
      <c r="K37" s="817"/>
      <c r="L37" s="817"/>
      <c r="M37" s="829" t="s">
        <v>601</v>
      </c>
      <c r="N37" s="829"/>
      <c r="O37" s="830" t="str">
        <f aca="false">'Risks &amp; vulnerabilities'!F29</f>
        <v>[Please choose]</v>
      </c>
      <c r="P37" s="830" t="str">
        <f aca="false">'Risks &amp; vulnerabilities'!G29</f>
        <v>[Please choose]</v>
      </c>
      <c r="Q37" s="830" t="str">
        <f aca="false">'Risks &amp; vulnerabilities'!H29</f>
        <v>[Please choose]</v>
      </c>
      <c r="R37" s="830" t="str">
        <f aca="false">'Risks &amp; vulnerabilities'!I29</f>
        <v>[Please choose]</v>
      </c>
    </row>
    <row r="38" customFormat="false" ht="15.75" hidden="false" customHeight="true" outlineLevel="0" collapsed="false">
      <c r="A38" s="817"/>
      <c r="B38" s="831" t="s">
        <v>289</v>
      </c>
      <c r="C38" s="831"/>
      <c r="D38" s="824" t="str">
        <f aca="false">IF(O38="Low","!",IF(O38="Moderate","!!",IF(O38="High","!!!",IF(O38="Not Known","[?]",""))))</f>
        <v/>
      </c>
      <c r="E38" s="824" t="str">
        <f aca="false">IF(P38="No change","↔",IF(P38="Decrease","↓",IF(P38="Increase","↑",IF(P38="Not Known","[?]",""))))</f>
        <v/>
      </c>
      <c r="F38" s="824" t="str">
        <f aca="false">IF(Q38="No change","↔",IF(Q38="Decrease","↓",IF(Q38="Increase","↑",IF(Q38="Not Known","[?]",""))))</f>
        <v/>
      </c>
      <c r="G38" s="832" t="str">
        <f aca="false">IF(R38="Current","|",IF(R38="Short-term","►",IF(R38="Medium-term","►►",IF(R38="Long-term","►►►",IF(R38="Not Known","[?]","")))))</f>
        <v/>
      </c>
      <c r="H38" s="817"/>
      <c r="I38" s="817"/>
      <c r="J38" s="817"/>
      <c r="K38" s="817"/>
      <c r="L38" s="817"/>
      <c r="M38" s="829" t="s">
        <v>289</v>
      </c>
      <c r="N38" s="829"/>
      <c r="O38" s="830" t="str">
        <f aca="false">'Risks &amp; vulnerabilities'!F30</f>
        <v>[Please choose]</v>
      </c>
      <c r="P38" s="830" t="str">
        <f aca="false">'Risks &amp; vulnerabilities'!G30</f>
        <v>[Please choose]</v>
      </c>
      <c r="Q38" s="830" t="str">
        <f aca="false">'Risks &amp; vulnerabilities'!H30</f>
        <v>[Please choose]</v>
      </c>
      <c r="R38" s="830" t="str">
        <f aca="false">'Risks &amp; vulnerabilities'!I30</f>
        <v>[Please choose]</v>
      </c>
    </row>
    <row r="39" customFormat="false" ht="15.75" hidden="false" customHeight="true" outlineLevel="0" collapsed="false">
      <c r="A39" s="817"/>
      <c r="B39" s="831" t="s">
        <v>602</v>
      </c>
      <c r="C39" s="831"/>
      <c r="D39" s="824" t="str">
        <f aca="false">IF(O39="Low","!",IF(O39="Moderate","!!",IF(O39="High","!!!",IF(O39="Not Known","[?]",""))))</f>
        <v/>
      </c>
      <c r="E39" s="824" t="str">
        <f aca="false">IF(P39="No change","↔",IF(P39="Decrease","↓",IF(P39="Increase","↑",IF(P39="Not Known","[?]",""))))</f>
        <v/>
      </c>
      <c r="F39" s="824" t="str">
        <f aca="false">IF(Q39="No change","↔",IF(Q39="Decrease","↓",IF(Q39="Increase","↑",IF(Q39="Not Known","[?]",""))))</f>
        <v/>
      </c>
      <c r="G39" s="832" t="str">
        <f aca="false">IF(R39="Current","|",IF(R39="Short-term","►",IF(R39="Medium-term","►►",IF(R39="Long-term","►►►",IF(R39="Not Known","[?]","")))))</f>
        <v/>
      </c>
      <c r="H39" s="817"/>
      <c r="I39" s="817"/>
      <c r="J39" s="817"/>
      <c r="K39" s="817"/>
      <c r="L39" s="817"/>
      <c r="M39" s="829" t="s">
        <v>602</v>
      </c>
      <c r="N39" s="829"/>
      <c r="O39" s="830" t="str">
        <f aca="false">'Risks &amp; vulnerabilities'!F38</f>
        <v>[Please choose]</v>
      </c>
      <c r="P39" s="830" t="str">
        <f aca="false">'Risks &amp; vulnerabilities'!G38</f>
        <v>[Please choose]</v>
      </c>
      <c r="Q39" s="830" t="str">
        <f aca="false">'Risks &amp; vulnerabilities'!H38</f>
        <v>[Please choose]</v>
      </c>
      <c r="R39" s="830" t="str">
        <f aca="false">'Risks &amp; vulnerabilities'!I38</f>
        <v>[Please choose]</v>
      </c>
    </row>
    <row r="40" customFormat="false" ht="15.75" hidden="false" customHeight="true" outlineLevel="0" collapsed="false">
      <c r="A40" s="817"/>
      <c r="B40" s="831" t="s">
        <v>603</v>
      </c>
      <c r="C40" s="831"/>
      <c r="D40" s="824" t="e">
        <f aca="false">IF(O40="Low","!",IF(O40="Moderate","!!",IF(O40="High","!!!",IF(O40="Not Known","[?]",""))))</f>
        <v>#VALUE!</v>
      </c>
      <c r="E40" s="824" t="e">
        <f aca="false">IF(P40="No change","↔",IF(P40="Decrease","↓",IF(P40="Increase","↑",IF(P40="Not Known","[?]",""))))</f>
        <v>#VALUE!</v>
      </c>
      <c r="F40" s="824" t="e">
        <f aca="false">IF(Q40="No change","↔",IF(Q40="Decrease","↓",IF(Q40="Increase","↑",IF(Q40="Not Known","[?]",""))))</f>
        <v>#VALUE!</v>
      </c>
      <c r="G40" s="832" t="e">
        <f aca="false">IF(R40="Current","|",IF(R40="Short-term","►",IF(R40="Medium-term","►►",IF(R40="Long-term","►►►",IF(R40="Not Known","[?]","")))))</f>
        <v>#VALUE!</v>
      </c>
      <c r="H40" s="817"/>
      <c r="I40" s="817"/>
      <c r="J40" s="817"/>
      <c r="K40" s="817"/>
      <c r="L40" s="817"/>
      <c r="M40" s="829" t="s">
        <v>603</v>
      </c>
      <c r="N40" s="829"/>
      <c r="O40" s="830" t="e">
        <f aca="false">'risks &amp; vulnerabilities'!#ref!</f>
        <v>#VALUE!</v>
      </c>
      <c r="P40" s="830" t="e">
        <f aca="false">'risks &amp; vulnerabilities'!#ref!</f>
        <v>#VALUE!</v>
      </c>
      <c r="Q40" s="830" t="e">
        <f aca="false">'risks &amp; vulnerabilities'!#ref!</f>
        <v>#VALUE!</v>
      </c>
      <c r="R40" s="830" t="e">
        <f aca="false">'risks &amp; vulnerabilities'!#ref!</f>
        <v>#VALUE!</v>
      </c>
    </row>
    <row r="41" customFormat="false" ht="15.75" hidden="false" customHeight="true" outlineLevel="0" collapsed="false">
      <c r="A41" s="817"/>
      <c r="B41" s="837" t="s">
        <v>48</v>
      </c>
      <c r="C41" s="838" t="str">
        <f aca="false">'Risks &amp; vulnerabilities'!D55</f>
        <v>[please specify]</v>
      </c>
      <c r="D41" s="824" t="str">
        <f aca="false">IF(O41="Low","!",IF(O41="Moderate","!!",IF(O41="High","!!!",IF(O41="Not Known","[?]",""))))</f>
        <v/>
      </c>
      <c r="E41" s="824" t="str">
        <f aca="false">IF(P41="No change","↔",IF(P41="Decrease","↓",IF(P41="Increase","↑",IF(P41="Not Known","[?]",""))))</f>
        <v/>
      </c>
      <c r="F41" s="824" t="str">
        <f aca="false">IF(Q41="No change","↔",IF(Q41="Decrease","↓",IF(Q41="Increase","↑",IF(Q41="Not Known","[?]",""))))</f>
        <v/>
      </c>
      <c r="G41" s="832" t="str">
        <f aca="false">IF(R41="Current","|",IF(R41="Short-term","►",IF(R41="Medium-term","►►",IF(R41="Long-term","►►►",IF(R41="Not Known","[?]","")))))</f>
        <v/>
      </c>
      <c r="H41" s="817"/>
      <c r="I41" s="817"/>
      <c r="J41" s="817"/>
      <c r="K41" s="817"/>
      <c r="L41" s="817"/>
      <c r="M41" s="829" t="s">
        <v>604</v>
      </c>
      <c r="N41" s="829"/>
      <c r="O41" s="830" t="str">
        <f aca="false">'Risks &amp; vulnerabilities'!F55</f>
        <v>[Please choose]</v>
      </c>
      <c r="P41" s="830" t="str">
        <f aca="false">'Risks &amp; vulnerabilities'!G55</f>
        <v>[Please choose]</v>
      </c>
      <c r="Q41" s="830" t="str">
        <f aca="false">'Risks &amp; vulnerabilities'!H55</f>
        <v>[Please choose]</v>
      </c>
      <c r="R41" s="830" t="str">
        <f aca="false">'Risks &amp; vulnerabilities'!I55</f>
        <v>[Please choose]</v>
      </c>
    </row>
    <row r="42" customFormat="false" ht="14.25" hidden="false" customHeight="false" outlineLevel="0" collapsed="false">
      <c r="A42" s="817"/>
      <c r="B42" s="817"/>
      <c r="C42" s="817"/>
      <c r="D42" s="817"/>
      <c r="E42" s="817"/>
      <c r="F42" s="817"/>
      <c r="G42" s="817"/>
      <c r="H42" s="817"/>
      <c r="I42" s="817"/>
      <c r="J42" s="817"/>
      <c r="K42" s="817"/>
      <c r="L42" s="817"/>
    </row>
    <row r="43" customFormat="false" ht="14.25" hidden="false" customHeight="false" outlineLevel="0" collapsed="false">
      <c r="A43" s="809"/>
      <c r="B43" s="809"/>
      <c r="C43" s="809"/>
      <c r="D43" s="809"/>
      <c r="E43" s="809"/>
      <c r="F43" s="809"/>
      <c r="G43" s="809"/>
      <c r="H43" s="809"/>
      <c r="I43" s="809"/>
      <c r="J43" s="809"/>
      <c r="K43" s="809"/>
      <c r="L43" s="809"/>
    </row>
    <row r="44" customFormat="false" ht="15" hidden="false" customHeight="false" outlineLevel="0" collapsed="false">
      <c r="A44" s="810" t="s">
        <v>29</v>
      </c>
      <c r="B44" s="810" t="s">
        <v>605</v>
      </c>
      <c r="C44" s="809"/>
      <c r="D44" s="809"/>
      <c r="E44" s="809"/>
      <c r="F44" s="809"/>
      <c r="G44" s="809"/>
      <c r="H44" s="809"/>
      <c r="I44" s="809"/>
      <c r="J44" s="809"/>
      <c r="K44" s="809"/>
      <c r="L44" s="809"/>
    </row>
    <row r="45" customFormat="false" ht="14.25" hidden="false" customHeight="false" outlineLevel="0" collapsed="false">
      <c r="A45" s="809"/>
      <c r="B45" s="811" t="s">
        <v>575</v>
      </c>
      <c r="C45" s="809"/>
      <c r="D45" s="809"/>
      <c r="E45" s="809"/>
      <c r="F45" s="809"/>
      <c r="G45" s="809"/>
      <c r="H45" s="809"/>
      <c r="I45" s="809"/>
      <c r="J45" s="809"/>
      <c r="K45" s="809"/>
      <c r="L45" s="809"/>
    </row>
    <row r="46" customFormat="false" ht="14.25" hidden="false" customHeight="false" outlineLevel="0" collapsed="false">
      <c r="A46" s="809"/>
      <c r="B46" s="809"/>
      <c r="C46" s="809"/>
      <c r="D46" s="809"/>
      <c r="E46" s="809"/>
      <c r="F46" s="809"/>
      <c r="G46" s="809"/>
      <c r="H46" s="809"/>
      <c r="I46" s="809"/>
      <c r="J46" s="809"/>
      <c r="K46" s="809"/>
      <c r="L46" s="809"/>
    </row>
    <row r="47" customFormat="false" ht="38.25" hidden="false" customHeight="true" outlineLevel="0" collapsed="false">
      <c r="A47" s="809"/>
      <c r="B47" s="819" t="s">
        <v>606</v>
      </c>
      <c r="C47" s="819"/>
      <c r="D47" s="820" t="s">
        <v>607</v>
      </c>
      <c r="E47" s="820" t="s">
        <v>608</v>
      </c>
      <c r="F47" s="820" t="s">
        <v>580</v>
      </c>
      <c r="G47" s="809"/>
      <c r="H47" s="809"/>
      <c r="I47" s="809"/>
      <c r="J47" s="809"/>
      <c r="K47" s="809"/>
      <c r="L47" s="809"/>
      <c r="M47" s="821" t="s">
        <v>606</v>
      </c>
      <c r="N47" s="821"/>
      <c r="O47" s="822" t="s">
        <v>607</v>
      </c>
      <c r="P47" s="822" t="s">
        <v>608</v>
      </c>
      <c r="Q47" s="822" t="s">
        <v>580</v>
      </c>
    </row>
    <row r="48" customFormat="false" ht="14.25" hidden="false" customHeight="true" outlineLevel="0" collapsed="false">
      <c r="A48" s="839"/>
      <c r="B48" s="823" t="s">
        <v>328</v>
      </c>
      <c r="C48" s="823" t="s">
        <v>328</v>
      </c>
      <c r="D48" s="840" t="e">
        <f aca="false">IF(O48="[Drop-Down]","",O48)</f>
        <v>#VALUE!</v>
      </c>
      <c r="E48" s="824" t="e">
        <f aca="false">IF(P48="Low","!",IF(P48="Moderate","!!",IF(P48="High","!!!",IF(P48="Not Known","[?]",""))))</f>
        <v>#VALUE!</v>
      </c>
      <c r="F48" s="826" t="e">
        <f aca="false">IF(Q48="Current","|",IF(Q48="Short-term","►",IF(Q48="Medium-term","►►",IF(Q48="Long-term","►►►",IF(Q48="Not Known","[?]","")))))</f>
        <v>#VALUE!</v>
      </c>
      <c r="G48" s="809"/>
      <c r="H48" s="809"/>
      <c r="I48" s="812" t="s">
        <v>583</v>
      </c>
      <c r="J48" s="828" t="s">
        <v>585</v>
      </c>
      <c r="K48" s="809"/>
      <c r="L48" s="809"/>
      <c r="M48" s="829" t="s">
        <v>328</v>
      </c>
      <c r="N48" s="829" t="s">
        <v>328</v>
      </c>
      <c r="O48" s="830" t="e">
        <f aca="false">'risks &amp; vulnerabilities'!#ref!</f>
        <v>#VALUE!</v>
      </c>
      <c r="P48" s="830" t="e">
        <f aca="false">'risks &amp; vulnerabilities'!#ref!</f>
        <v>#VALUE!</v>
      </c>
      <c r="Q48" s="830" t="e">
        <f aca="false">'risks &amp; vulnerabilities'!#ref!</f>
        <v>#VALUE!</v>
      </c>
    </row>
    <row r="49" customFormat="false" ht="14.25" hidden="false" customHeight="true" outlineLevel="0" collapsed="false">
      <c r="A49" s="839"/>
      <c r="B49" s="831" t="s">
        <v>327</v>
      </c>
      <c r="C49" s="831" t="s">
        <v>327</v>
      </c>
      <c r="D49" s="841" t="e">
        <f aca="false">IF(O49="[Drop-Down]","",O49)</f>
        <v>#VALUE!</v>
      </c>
      <c r="E49" s="824" t="e">
        <f aca="false">IF(P49="Low","!",IF(P49="Moderate","!!",IF(P49="High","!!!",IF(P49="Not Known","[?]",""))))</f>
        <v>#VALUE!</v>
      </c>
      <c r="F49" s="832" t="e">
        <f aca="false">IF(Q49="Current","|",IF(Q49="Short-term","►",IF(Q49="Medium-term","►►",IF(Q49="Long-term","►►►",IF(Q49="Not Known","[?]","")))))</f>
        <v>#VALUE!</v>
      </c>
      <c r="G49" s="809"/>
      <c r="H49" s="809"/>
      <c r="I49" s="814" t="s">
        <v>588</v>
      </c>
      <c r="J49" s="815" t="s">
        <v>590</v>
      </c>
      <c r="K49" s="809"/>
      <c r="L49" s="809"/>
      <c r="M49" s="829" t="s">
        <v>327</v>
      </c>
      <c r="N49" s="829" t="s">
        <v>327</v>
      </c>
      <c r="O49" s="830" t="e">
        <f aca="false">'risks &amp; vulnerabilities'!#ref!</f>
        <v>#VALUE!</v>
      </c>
      <c r="P49" s="830" t="e">
        <f aca="false">'risks &amp; vulnerabilities'!#ref!</f>
        <v>#VALUE!</v>
      </c>
      <c r="Q49" s="830" t="e">
        <f aca="false">'risks &amp; vulnerabilities'!#ref!</f>
        <v>#VALUE!</v>
      </c>
    </row>
    <row r="50" customFormat="false" ht="14.25" hidden="false" customHeight="true" outlineLevel="0" collapsed="false">
      <c r="A50" s="839"/>
      <c r="B50" s="831" t="s">
        <v>329</v>
      </c>
      <c r="C50" s="831" t="s">
        <v>329</v>
      </c>
      <c r="D50" s="841" t="e">
        <f aca="false">IF(O50="[Drop-Down]","",O50)</f>
        <v>#VALUE!</v>
      </c>
      <c r="E50" s="824" t="e">
        <f aca="false">IF(P50="Low","!",IF(P50="Moderate","!!",IF(P50="High","!!!",IF(P50="Not Known","[?]",""))))</f>
        <v>#VALUE!</v>
      </c>
      <c r="F50" s="832" t="e">
        <f aca="false">IF(Q50="Current","|",IF(Q50="Short-term","►",IF(Q50="Medium-term","►►",IF(Q50="Long-term","►►►",IF(Q50="Not Known","[?]","")))))</f>
        <v>#VALUE!</v>
      </c>
      <c r="G50" s="809"/>
      <c r="H50" s="809"/>
      <c r="I50" s="814" t="s">
        <v>593</v>
      </c>
      <c r="J50" s="815" t="s">
        <v>595</v>
      </c>
      <c r="K50" s="809"/>
      <c r="L50" s="809"/>
      <c r="M50" s="829" t="s">
        <v>329</v>
      </c>
      <c r="N50" s="829" t="s">
        <v>329</v>
      </c>
      <c r="O50" s="830" t="e">
        <f aca="false">'risks &amp; vulnerabilities'!#ref!</f>
        <v>#VALUE!</v>
      </c>
      <c r="P50" s="830" t="e">
        <f aca="false">'risks &amp; vulnerabilities'!#ref!</f>
        <v>#VALUE!</v>
      </c>
      <c r="Q50" s="830" t="e">
        <f aca="false">'risks &amp; vulnerabilities'!#ref!</f>
        <v>#VALUE!</v>
      </c>
    </row>
    <row r="51" customFormat="false" ht="14.25" hidden="false" customHeight="true" outlineLevel="0" collapsed="false">
      <c r="A51" s="839"/>
      <c r="B51" s="831" t="s">
        <v>326</v>
      </c>
      <c r="C51" s="831" t="s">
        <v>326</v>
      </c>
      <c r="D51" s="841" t="e">
        <f aca="false">IF(O51="[Drop-Down]","",O51)</f>
        <v>#VALUE!</v>
      </c>
      <c r="E51" s="824" t="e">
        <f aca="false">IF(P51="Low","!",IF(P51="Moderate","!!",IF(P51="High","!!!",IF(P51="Not Known","[?]",""))))</f>
        <v>#VALUE!</v>
      </c>
      <c r="F51" s="832" t="e">
        <f aca="false">IF(Q51="Current","|",IF(Q51="Short-term","►",IF(Q51="Medium-term","►►",IF(Q51="Long-term","►►►",IF(Q51="Not Known","[?]","")))))</f>
        <v>#VALUE!</v>
      </c>
      <c r="G51" s="809"/>
      <c r="H51" s="809"/>
      <c r="I51" s="814" t="s">
        <v>597</v>
      </c>
      <c r="J51" s="815" t="s">
        <v>599</v>
      </c>
      <c r="K51" s="809"/>
      <c r="L51" s="809"/>
      <c r="M51" s="829" t="s">
        <v>326</v>
      </c>
      <c r="N51" s="829" t="s">
        <v>326</v>
      </c>
      <c r="O51" s="830" t="e">
        <f aca="false">'risks &amp; vulnerabilities'!#ref!</f>
        <v>#VALUE!</v>
      </c>
      <c r="P51" s="830" t="e">
        <f aca="false">'risks &amp; vulnerabilities'!#ref!</f>
        <v>#VALUE!</v>
      </c>
      <c r="Q51" s="830" t="e">
        <f aca="false">'risks &amp; vulnerabilities'!#ref!</f>
        <v>#VALUE!</v>
      </c>
    </row>
    <row r="52" customFormat="false" ht="14.25" hidden="false" customHeight="true" outlineLevel="0" collapsed="false">
      <c r="A52" s="839"/>
      <c r="B52" s="831" t="s">
        <v>184</v>
      </c>
      <c r="C52" s="831" t="s">
        <v>184</v>
      </c>
      <c r="D52" s="841" t="e">
        <f aca="false">IF(O52="[Drop-Down]","",O52)</f>
        <v>#VALUE!</v>
      </c>
      <c r="E52" s="824" t="e">
        <f aca="false">IF(P52="Low","!",IF(P52="Moderate","!!",IF(P52="High","!!!",IF(P52="Not Known","[?]",""))))</f>
        <v>#VALUE!</v>
      </c>
      <c r="F52" s="832" t="e">
        <f aca="false">IF(Q52="Current","|",IF(Q52="Short-term","►",IF(Q52="Medium-term","►►",IF(Q52="Long-term","►►►",IF(Q52="Not Known","[?]","")))))</f>
        <v>#VALUE!</v>
      </c>
      <c r="G52" s="809"/>
      <c r="H52" s="809"/>
      <c r="I52" s="834"/>
      <c r="J52" s="836" t="s">
        <v>598</v>
      </c>
      <c r="K52" s="809"/>
      <c r="L52" s="809"/>
      <c r="M52" s="829" t="s">
        <v>184</v>
      </c>
      <c r="N52" s="829" t="s">
        <v>184</v>
      </c>
      <c r="O52" s="830" t="e">
        <f aca="false">'risks &amp; vulnerabilities'!#ref!</f>
        <v>#VALUE!</v>
      </c>
      <c r="P52" s="830" t="e">
        <f aca="false">'risks &amp; vulnerabilities'!#ref!</f>
        <v>#VALUE!</v>
      </c>
      <c r="Q52" s="830" t="e">
        <f aca="false">'risks &amp; vulnerabilities'!#ref!</f>
        <v>#VALUE!</v>
      </c>
    </row>
    <row r="53" customFormat="false" ht="14.25" hidden="false" customHeight="true" outlineLevel="0" collapsed="false">
      <c r="A53" s="839"/>
      <c r="B53" s="831" t="s">
        <v>400</v>
      </c>
      <c r="C53" s="831" t="s">
        <v>400</v>
      </c>
      <c r="D53" s="841" t="e">
        <f aca="false">IF(O53="[Drop-Down]","",O53)</f>
        <v>#VALUE!</v>
      </c>
      <c r="E53" s="824" t="e">
        <f aca="false">IF(P53="Low","!",IF(P53="Moderate","!!",IF(P53="High","!!!",IF(P53="Not Known","[?]",""))))</f>
        <v>#VALUE!</v>
      </c>
      <c r="F53" s="832" t="e">
        <f aca="false">IF(Q53="Current","|",IF(Q53="Short-term","►",IF(Q53="Medium-term","►►",IF(Q53="Long-term","►►►",IF(Q53="Not Known","[?]","")))))</f>
        <v>#VALUE!</v>
      </c>
      <c r="G53" s="809"/>
      <c r="H53" s="809"/>
      <c r="I53" s="809"/>
      <c r="J53" s="809"/>
      <c r="K53" s="809"/>
      <c r="L53" s="809"/>
      <c r="M53" s="829" t="s">
        <v>400</v>
      </c>
      <c r="N53" s="829" t="s">
        <v>400</v>
      </c>
      <c r="O53" s="830" t="e">
        <f aca="false">'risks &amp; vulnerabilities'!#ref!</f>
        <v>#VALUE!</v>
      </c>
      <c r="P53" s="830" t="e">
        <f aca="false">'risks &amp; vulnerabilities'!#ref!</f>
        <v>#VALUE!</v>
      </c>
      <c r="Q53" s="830" t="e">
        <f aca="false">'risks &amp; vulnerabilities'!#ref!</f>
        <v>#VALUE!</v>
      </c>
    </row>
    <row r="54" customFormat="false" ht="14.25" hidden="false" customHeight="true" outlineLevel="0" collapsed="false">
      <c r="A54" s="839"/>
      <c r="B54" s="831" t="s">
        <v>401</v>
      </c>
      <c r="C54" s="831"/>
      <c r="D54" s="841" t="e">
        <f aca="false">IF(O54="[Drop-Down]","",O54)</f>
        <v>#VALUE!</v>
      </c>
      <c r="E54" s="824" t="e">
        <f aca="false">IF(P54="Low","!",IF(P54="Moderate","!!",IF(P54="High","!!!",IF(P54="Not Known","[?]",""))))</f>
        <v>#VALUE!</v>
      </c>
      <c r="F54" s="832" t="e">
        <f aca="false">IF(Q54="Current","|",IF(Q54="Short-term","►",IF(Q54="Medium-term","►►",IF(Q54="Long-term","►►►",IF(Q54="Not Known","[?]","")))))</f>
        <v>#VALUE!</v>
      </c>
      <c r="G54" s="809"/>
      <c r="H54" s="809"/>
      <c r="I54" s="809"/>
      <c r="J54" s="809"/>
      <c r="K54" s="809"/>
      <c r="L54" s="809"/>
      <c r="M54" s="829" t="s">
        <v>401</v>
      </c>
      <c r="N54" s="829"/>
      <c r="O54" s="830" t="e">
        <f aca="false">'risks &amp; vulnerabilities'!#ref!</f>
        <v>#VALUE!</v>
      </c>
      <c r="P54" s="830" t="e">
        <f aca="false">'risks &amp; vulnerabilities'!#ref!</f>
        <v>#VALUE!</v>
      </c>
      <c r="Q54" s="830" t="e">
        <f aca="false">'risks &amp; vulnerabilities'!#ref!</f>
        <v>#VALUE!</v>
      </c>
    </row>
    <row r="55" customFormat="false" ht="14.25" hidden="false" customHeight="true" outlineLevel="0" collapsed="false">
      <c r="A55" s="839"/>
      <c r="B55" s="831" t="s">
        <v>402</v>
      </c>
      <c r="C55" s="831"/>
      <c r="D55" s="841" t="e">
        <f aca="false">IF(O55="[Drop-Down]","",O55)</f>
        <v>#VALUE!</v>
      </c>
      <c r="E55" s="824" t="e">
        <f aca="false">IF(P55="Low","!",IF(P55="Moderate","!!",IF(P55="High","!!!",IF(P55="Not Known","[?]",""))))</f>
        <v>#VALUE!</v>
      </c>
      <c r="F55" s="832" t="e">
        <f aca="false">IF(Q55="Current","|",IF(Q55="Short-term","►",IF(Q55="Medium-term","►►",IF(Q55="Long-term","►►►",IF(Q55="Not Known","[?]","")))))</f>
        <v>#VALUE!</v>
      </c>
      <c r="G55" s="809"/>
      <c r="H55" s="809"/>
      <c r="I55" s="809"/>
      <c r="J55" s="809"/>
      <c r="K55" s="809"/>
      <c r="L55" s="809"/>
      <c r="M55" s="829" t="s">
        <v>402</v>
      </c>
      <c r="N55" s="829"/>
      <c r="O55" s="830" t="e">
        <f aca="false">'risks &amp; vulnerabilities'!#ref!</f>
        <v>#VALUE!</v>
      </c>
      <c r="P55" s="830" t="e">
        <f aca="false">'risks &amp; vulnerabilities'!#ref!</f>
        <v>#VALUE!</v>
      </c>
      <c r="Q55" s="830" t="e">
        <f aca="false">'risks &amp; vulnerabilities'!#ref!</f>
        <v>#VALUE!</v>
      </c>
    </row>
    <row r="56" customFormat="false" ht="14.25" hidden="false" customHeight="true" outlineLevel="0" collapsed="false">
      <c r="A56" s="839"/>
      <c r="B56" s="831" t="s">
        <v>324</v>
      </c>
      <c r="C56" s="831"/>
      <c r="D56" s="841" t="e">
        <f aca="false">IF(O56="[Drop-Down]","",O56)</f>
        <v>#VALUE!</v>
      </c>
      <c r="E56" s="824" t="e">
        <f aca="false">IF(P56="Low","!",IF(P56="Moderate","!!",IF(P56="High","!!!",IF(P56="Not Known","[?]",""))))</f>
        <v>#VALUE!</v>
      </c>
      <c r="F56" s="832" t="e">
        <f aca="false">IF(Q56="Current","|",IF(Q56="Short-term","►",IF(Q56="Medium-term","►►",IF(Q56="Long-term","►►►",IF(Q56="Not Known","[?]","")))))</f>
        <v>#VALUE!</v>
      </c>
      <c r="G56" s="809"/>
      <c r="H56" s="809"/>
      <c r="I56" s="809"/>
      <c r="J56" s="809"/>
      <c r="K56" s="809"/>
      <c r="L56" s="809"/>
      <c r="M56" s="829" t="s">
        <v>324</v>
      </c>
      <c r="N56" s="829"/>
      <c r="O56" s="830" t="e">
        <f aca="false">'risks &amp; vulnerabilities'!#ref!</f>
        <v>#VALUE!</v>
      </c>
      <c r="P56" s="830" t="e">
        <f aca="false">'risks &amp; vulnerabilities'!#ref!</f>
        <v>#VALUE!</v>
      </c>
      <c r="Q56" s="830" t="e">
        <f aca="false">'risks &amp; vulnerabilities'!#ref!</f>
        <v>#VALUE!</v>
      </c>
    </row>
    <row r="57" customFormat="false" ht="14.25" hidden="false" customHeight="true" outlineLevel="0" collapsed="false">
      <c r="A57" s="839"/>
      <c r="B57" s="831" t="s">
        <v>403</v>
      </c>
      <c r="C57" s="831"/>
      <c r="D57" s="841" t="e">
        <f aca="false">IF(O57="[Drop-Down]","",O57)</f>
        <v>#VALUE!</v>
      </c>
      <c r="E57" s="824" t="e">
        <f aca="false">IF(P57="Low","!",IF(P57="Moderate","!!",IF(P57="High","!!!",IF(P57="Not Known","[?]",""))))</f>
        <v>#VALUE!</v>
      </c>
      <c r="F57" s="832" t="e">
        <f aca="false">IF(Q57="Current","|",IF(Q57="Short-term","►",IF(Q57="Medium-term","►►",IF(Q57="Long-term","►►►",IF(Q57="Not Known","[?]","")))))</f>
        <v>#VALUE!</v>
      </c>
      <c r="G57" s="809"/>
      <c r="H57" s="809"/>
      <c r="I57" s="809"/>
      <c r="J57" s="809"/>
      <c r="K57" s="809"/>
      <c r="L57" s="809"/>
      <c r="M57" s="829" t="s">
        <v>403</v>
      </c>
      <c r="N57" s="829"/>
      <c r="O57" s="830" t="e">
        <f aca="false">'risks &amp; vulnerabilities'!#ref!</f>
        <v>#VALUE!</v>
      </c>
      <c r="P57" s="830" t="e">
        <f aca="false">'risks &amp; vulnerabilities'!#ref!</f>
        <v>#VALUE!</v>
      </c>
      <c r="Q57" s="830" t="e">
        <f aca="false">'risks &amp; vulnerabilities'!#ref!</f>
        <v>#VALUE!</v>
      </c>
    </row>
    <row r="58" customFormat="false" ht="14.25" hidden="false" customHeight="true" outlineLevel="0" collapsed="false">
      <c r="A58" s="839"/>
      <c r="B58" s="831" t="s">
        <v>330</v>
      </c>
      <c r="C58" s="831"/>
      <c r="D58" s="841" t="e">
        <f aca="false">IF(O58="[Drop-Down]","",O58)</f>
        <v>#VALUE!</v>
      </c>
      <c r="E58" s="824" t="e">
        <f aca="false">IF(P58="Low","!",IF(P58="Moderate","!!",IF(P58="High","!!!",IF(P58="Not Known","[?]",""))))</f>
        <v>#VALUE!</v>
      </c>
      <c r="F58" s="832" t="e">
        <f aca="false">IF(Q58="Current","|",IF(Q58="Short-term","►",IF(Q58="Medium-term","►►",IF(Q58="Long-term","►►►",IF(Q58="Not Known","[?]","")))))</f>
        <v>#VALUE!</v>
      </c>
      <c r="G58" s="809"/>
      <c r="H58" s="809"/>
      <c r="I58" s="809"/>
      <c r="J58" s="809"/>
      <c r="K58" s="809"/>
      <c r="L58" s="809"/>
      <c r="M58" s="829" t="s">
        <v>330</v>
      </c>
      <c r="N58" s="829"/>
      <c r="O58" s="830" t="e">
        <f aca="false">'risks &amp; vulnerabilities'!#ref!</f>
        <v>#VALUE!</v>
      </c>
      <c r="P58" s="830" t="e">
        <f aca="false">'risks &amp; vulnerabilities'!#ref!</f>
        <v>#VALUE!</v>
      </c>
      <c r="Q58" s="830" t="e">
        <f aca="false">'risks &amp; vulnerabilities'!#ref!</f>
        <v>#VALUE!</v>
      </c>
    </row>
    <row r="59" customFormat="false" ht="14.25" hidden="false" customHeight="true" outlineLevel="0" collapsed="false">
      <c r="A59" s="839"/>
      <c r="B59" s="837" t="s">
        <v>48</v>
      </c>
      <c r="C59" s="838" t="e">
        <f aca="false">'risks &amp; vulnerabilities'!#ref!</f>
        <v>#VALUE!</v>
      </c>
      <c r="D59" s="841" t="e">
        <f aca="false">IF(O59="[Drop-Down]","",O59)</f>
        <v>#VALUE!</v>
      </c>
      <c r="E59" s="824" t="e">
        <f aca="false">IF(P59="Low","!",IF(P59="Moderate","!!",IF(P59="High","!!!",IF(P59="Not Known","[?]",""))))</f>
        <v>#VALUE!</v>
      </c>
      <c r="F59" s="832" t="e">
        <f aca="false">IF(Q59="Current","|",IF(Q59="Short-term","►",IF(Q59="Medium-term","►►",IF(Q59="Long-term","►►►",IF(Q59="Not Known","[?]","")))))</f>
        <v>#VALUE!</v>
      </c>
      <c r="G59" s="809"/>
      <c r="H59" s="809"/>
      <c r="I59" s="809"/>
      <c r="J59" s="809"/>
      <c r="K59" s="809"/>
      <c r="L59" s="809"/>
      <c r="M59" s="829" t="s">
        <v>48</v>
      </c>
      <c r="N59" s="829"/>
      <c r="O59" s="830" t="e">
        <f aca="false">'risks &amp; vulnerabilities'!#ref!</f>
        <v>#VALUE!</v>
      </c>
      <c r="P59" s="830" t="e">
        <f aca="false">'risks &amp; vulnerabilities'!#ref!</f>
        <v>#VALUE!</v>
      </c>
      <c r="Q59" s="830" t="e">
        <f aca="false">'risks &amp; vulnerabilities'!#ref!</f>
        <v>#VALUE!</v>
      </c>
    </row>
    <row r="60" customFormat="false" ht="14.25" hidden="false" customHeight="false" outlineLevel="0" collapsed="false">
      <c r="A60" s="809"/>
      <c r="B60" s="809"/>
      <c r="C60" s="809"/>
      <c r="D60" s="809"/>
      <c r="E60" s="809"/>
      <c r="F60" s="839"/>
      <c r="G60" s="809"/>
      <c r="H60" s="809"/>
      <c r="I60" s="809"/>
      <c r="J60" s="809"/>
      <c r="K60" s="809"/>
      <c r="L60" s="809"/>
    </row>
    <row r="61" customFormat="false" ht="14.25" hidden="false" customHeight="false" outlineLevel="0" collapsed="false">
      <c r="A61" s="817"/>
      <c r="B61" s="817"/>
      <c r="C61" s="817"/>
      <c r="D61" s="817"/>
      <c r="E61" s="817"/>
      <c r="F61" s="817"/>
      <c r="G61" s="817"/>
      <c r="H61" s="817"/>
      <c r="I61" s="817"/>
      <c r="J61" s="817"/>
      <c r="K61" s="817"/>
      <c r="L61" s="817"/>
    </row>
    <row r="62" customFormat="false" ht="15" hidden="false" customHeight="false" outlineLevel="0" collapsed="false">
      <c r="A62" s="453" t="s">
        <v>37</v>
      </c>
      <c r="B62" s="453" t="s">
        <v>609</v>
      </c>
      <c r="C62" s="817"/>
      <c r="D62" s="817"/>
      <c r="E62" s="817"/>
      <c r="F62" s="817"/>
      <c r="G62" s="817"/>
      <c r="H62" s="817"/>
      <c r="I62" s="817"/>
      <c r="J62" s="817"/>
      <c r="K62" s="817"/>
      <c r="L62" s="817"/>
    </row>
    <row r="63" customFormat="false" ht="14.25" hidden="false" customHeight="false" outlineLevel="0" collapsed="false">
      <c r="A63" s="817"/>
      <c r="B63" s="818" t="s">
        <v>610</v>
      </c>
      <c r="C63" s="817"/>
      <c r="D63" s="817"/>
      <c r="E63" s="817"/>
      <c r="F63" s="817"/>
      <c r="G63" s="817"/>
      <c r="H63" s="817"/>
      <c r="I63" s="817"/>
      <c r="J63" s="817"/>
      <c r="K63" s="817"/>
      <c r="L63" s="817"/>
    </row>
    <row r="64" customFormat="false" ht="14.25" hidden="false" customHeight="false" outlineLevel="0" collapsed="false">
      <c r="A64" s="817"/>
      <c r="B64" s="817"/>
      <c r="C64" s="817"/>
      <c r="D64" s="817"/>
      <c r="E64" s="817"/>
      <c r="F64" s="817"/>
      <c r="G64" s="817"/>
      <c r="H64" s="817"/>
      <c r="I64" s="817"/>
      <c r="J64" s="817"/>
      <c r="K64" s="817"/>
      <c r="L64" s="817"/>
    </row>
    <row r="65" customFormat="false" ht="27.75" hidden="false" customHeight="true" outlineLevel="0" collapsed="false">
      <c r="A65" s="817"/>
      <c r="B65" s="817"/>
      <c r="C65" s="817"/>
      <c r="D65" s="817"/>
      <c r="E65" s="817"/>
      <c r="F65" s="817"/>
      <c r="G65" s="817"/>
      <c r="H65" s="842" t="s">
        <v>113</v>
      </c>
      <c r="I65" s="842"/>
      <c r="J65" s="820" t="s">
        <v>611</v>
      </c>
      <c r="K65" s="817"/>
      <c r="L65" s="817"/>
      <c r="M65" s="843" t="s">
        <v>113</v>
      </c>
      <c r="N65" s="822" t="s">
        <v>612</v>
      </c>
    </row>
    <row r="66" customFormat="false" ht="14.25" hidden="false" customHeight="true" outlineLevel="0" collapsed="false">
      <c r="A66" s="817"/>
      <c r="B66" s="817"/>
      <c r="C66" s="817"/>
      <c r="D66" s="817"/>
      <c r="E66" s="817"/>
      <c r="F66" s="817"/>
      <c r="G66" s="817"/>
      <c r="H66" s="823" t="s">
        <v>328</v>
      </c>
      <c r="I66" s="823" t="s">
        <v>328</v>
      </c>
      <c r="J66" s="844" t="n">
        <f aca="false">COUNTIF('(Adaptation Actions)'!B24:B38,"Buildings")</f>
        <v>0</v>
      </c>
      <c r="K66" s="817"/>
      <c r="L66" s="817"/>
      <c r="M66" s="845" t="s">
        <v>328</v>
      </c>
      <c r="N66" s="830" t="n">
        <f aca="false">J66</f>
        <v>0</v>
      </c>
    </row>
    <row r="67" customFormat="false" ht="14.25" hidden="false" customHeight="false" outlineLevel="0" collapsed="false">
      <c r="A67" s="817"/>
      <c r="B67" s="817"/>
      <c r="C67" s="817"/>
      <c r="D67" s="817"/>
      <c r="E67" s="817"/>
      <c r="F67" s="817"/>
      <c r="G67" s="817"/>
      <c r="H67" s="831" t="s">
        <v>327</v>
      </c>
      <c r="I67" s="831" t="s">
        <v>327</v>
      </c>
      <c r="J67" s="844" t="n">
        <f aca="false">COUNTIF('(Adaptation Actions)'!B24:B38,"Transport")</f>
        <v>0</v>
      </c>
      <c r="K67" s="817"/>
      <c r="L67" s="817"/>
      <c r="M67" s="845" t="s">
        <v>327</v>
      </c>
      <c r="N67" s="830" t="n">
        <f aca="false">J67</f>
        <v>0</v>
      </c>
    </row>
    <row r="68" customFormat="false" ht="14.25" hidden="false" customHeight="false" outlineLevel="0" collapsed="false">
      <c r="A68" s="817"/>
      <c r="B68" s="817"/>
      <c r="C68" s="817"/>
      <c r="D68" s="817"/>
      <c r="E68" s="817"/>
      <c r="F68" s="817"/>
      <c r="G68" s="817"/>
      <c r="H68" s="831" t="s">
        <v>329</v>
      </c>
      <c r="I68" s="831" t="s">
        <v>329</v>
      </c>
      <c r="J68" s="844" t="n">
        <f aca="false">COUNTIF('(Adaptation Actions)'!B24:B38,"Energy")</f>
        <v>0</v>
      </c>
      <c r="K68" s="817"/>
      <c r="L68" s="817"/>
      <c r="M68" s="845" t="s">
        <v>329</v>
      </c>
      <c r="N68" s="830" t="n">
        <f aca="false">J68</f>
        <v>0</v>
      </c>
    </row>
    <row r="69" customFormat="false" ht="14.25" hidden="false" customHeight="false" outlineLevel="0" collapsed="false">
      <c r="A69" s="817"/>
      <c r="B69" s="817"/>
      <c r="C69" s="817"/>
      <c r="D69" s="817"/>
      <c r="E69" s="817"/>
      <c r="F69" s="817"/>
      <c r="G69" s="817"/>
      <c r="H69" s="831" t="s">
        <v>326</v>
      </c>
      <c r="I69" s="831" t="s">
        <v>326</v>
      </c>
      <c r="J69" s="844" t="n">
        <f aca="false">COUNTIF('(Adaptation Actions)'!B24:B38,"Water")</f>
        <v>0</v>
      </c>
      <c r="K69" s="817"/>
      <c r="L69" s="817"/>
      <c r="M69" s="845" t="s">
        <v>326</v>
      </c>
      <c r="N69" s="830" t="n">
        <f aca="false">J69</f>
        <v>0</v>
      </c>
    </row>
    <row r="70" customFormat="false" ht="14.25" hidden="false" customHeight="false" outlineLevel="0" collapsed="false">
      <c r="A70" s="817"/>
      <c r="B70" s="817"/>
      <c r="C70" s="817"/>
      <c r="D70" s="817"/>
      <c r="E70" s="817"/>
      <c r="F70" s="817"/>
      <c r="G70" s="817"/>
      <c r="H70" s="831" t="s">
        <v>184</v>
      </c>
      <c r="I70" s="831" t="s">
        <v>184</v>
      </c>
      <c r="J70" s="844" t="n">
        <f aca="false">COUNTIF('(Adaptation Actions)'!B24:B38,"Waste")</f>
        <v>0</v>
      </c>
      <c r="K70" s="817"/>
      <c r="L70" s="817"/>
      <c r="M70" s="845" t="s">
        <v>184</v>
      </c>
      <c r="N70" s="830" t="n">
        <f aca="false">J70</f>
        <v>0</v>
      </c>
    </row>
    <row r="71" customFormat="false" ht="14.25" hidden="false" customHeight="false" outlineLevel="0" collapsed="false">
      <c r="A71" s="817"/>
      <c r="B71" s="817"/>
      <c r="C71" s="817"/>
      <c r="D71" s="817"/>
      <c r="E71" s="817"/>
      <c r="F71" s="817"/>
      <c r="G71" s="817"/>
      <c r="H71" s="831" t="s">
        <v>400</v>
      </c>
      <c r="I71" s="831" t="s">
        <v>400</v>
      </c>
      <c r="J71" s="844" t="n">
        <f aca="false">COUNTIF('(Adaptation Actions)'!B24:B38,"Land Use Planning")</f>
        <v>0</v>
      </c>
      <c r="K71" s="817"/>
      <c r="L71" s="817"/>
      <c r="M71" s="845" t="s">
        <v>400</v>
      </c>
      <c r="N71" s="830" t="n">
        <f aca="false">J71</f>
        <v>0</v>
      </c>
    </row>
    <row r="72" customFormat="false" ht="14.25" hidden="false" customHeight="false" outlineLevel="0" collapsed="false">
      <c r="A72" s="817"/>
      <c r="B72" s="817"/>
      <c r="C72" s="817"/>
      <c r="D72" s="817"/>
      <c r="E72" s="817"/>
      <c r="F72" s="817"/>
      <c r="G72" s="817"/>
      <c r="H72" s="831" t="s">
        <v>401</v>
      </c>
      <c r="I72" s="831"/>
      <c r="J72" s="844" t="n">
        <f aca="false">COUNTIF('(Adaptation Actions)'!B24:B38,"Agriculture &amp; Forestry")</f>
        <v>0</v>
      </c>
      <c r="K72" s="817"/>
      <c r="L72" s="817"/>
      <c r="M72" s="845" t="s">
        <v>401</v>
      </c>
      <c r="N72" s="830" t="n">
        <f aca="false">J72</f>
        <v>0</v>
      </c>
    </row>
    <row r="73" customFormat="false" ht="14.25" hidden="false" customHeight="false" outlineLevel="0" collapsed="false">
      <c r="A73" s="817"/>
      <c r="B73" s="817"/>
      <c r="C73" s="817"/>
      <c r="D73" s="817"/>
      <c r="E73" s="817"/>
      <c r="F73" s="817"/>
      <c r="G73" s="817"/>
      <c r="H73" s="831" t="s">
        <v>402</v>
      </c>
      <c r="I73" s="831"/>
      <c r="J73" s="844" t="n">
        <f aca="false">COUNTIF('(Adaptation Actions)'!B24:B38,"Environment &amp; Biodiversity")</f>
        <v>0</v>
      </c>
      <c r="K73" s="817"/>
      <c r="L73" s="817"/>
      <c r="M73" s="845" t="s">
        <v>402</v>
      </c>
      <c r="N73" s="830" t="n">
        <f aca="false">J73</f>
        <v>0</v>
      </c>
    </row>
    <row r="74" customFormat="false" ht="14.25" hidden="false" customHeight="false" outlineLevel="0" collapsed="false">
      <c r="A74" s="817"/>
      <c r="B74" s="817"/>
      <c r="C74" s="817"/>
      <c r="D74" s="817"/>
      <c r="E74" s="817"/>
      <c r="F74" s="817"/>
      <c r="G74" s="817"/>
      <c r="H74" s="831" t="s">
        <v>324</v>
      </c>
      <c r="I74" s="831"/>
      <c r="J74" s="844" t="n">
        <f aca="false">COUNTIF('(Adaptation Actions)'!B24:B38,"Health")</f>
        <v>0</v>
      </c>
      <c r="K74" s="817"/>
      <c r="L74" s="817"/>
      <c r="M74" s="845" t="s">
        <v>324</v>
      </c>
      <c r="N74" s="830" t="n">
        <f aca="false">J74</f>
        <v>0</v>
      </c>
    </row>
    <row r="75" customFormat="false" ht="14.25" hidden="false" customHeight="false" outlineLevel="0" collapsed="false">
      <c r="A75" s="817"/>
      <c r="B75" s="817"/>
      <c r="C75" s="817"/>
      <c r="D75" s="817"/>
      <c r="E75" s="817"/>
      <c r="F75" s="817"/>
      <c r="G75" s="817"/>
      <c r="H75" s="831" t="s">
        <v>403</v>
      </c>
      <c r="I75" s="831"/>
      <c r="J75" s="844" t="n">
        <f aca="false">COUNTIF('(Adaptation Actions)'!B24:B38,"Civil Protection &amp; Emergency")</f>
        <v>0</v>
      </c>
      <c r="K75" s="817"/>
      <c r="L75" s="817"/>
      <c r="M75" s="845" t="s">
        <v>403</v>
      </c>
      <c r="N75" s="830" t="n">
        <f aca="false">J75</f>
        <v>0</v>
      </c>
    </row>
    <row r="76" customFormat="false" ht="14.25" hidden="false" customHeight="false" outlineLevel="0" collapsed="false">
      <c r="A76" s="817"/>
      <c r="B76" s="817"/>
      <c r="C76" s="817"/>
      <c r="D76" s="817"/>
      <c r="E76" s="817"/>
      <c r="F76" s="817"/>
      <c r="G76" s="817"/>
      <c r="H76" s="831" t="s">
        <v>330</v>
      </c>
      <c r="I76" s="831"/>
      <c r="J76" s="844" t="n">
        <f aca="false">COUNTIF('(Adaptation Actions)'!B24:B38,"Tourism")</f>
        <v>0</v>
      </c>
      <c r="K76" s="817"/>
      <c r="L76" s="817"/>
      <c r="M76" s="845" t="s">
        <v>330</v>
      </c>
      <c r="N76" s="830" t="n">
        <f aca="false">J76</f>
        <v>0</v>
      </c>
    </row>
    <row r="77" customFormat="false" ht="14.25" hidden="false" customHeight="false" outlineLevel="0" collapsed="false">
      <c r="A77" s="817"/>
      <c r="B77" s="817"/>
      <c r="C77" s="817"/>
      <c r="D77" s="817"/>
      <c r="E77" s="817"/>
      <c r="F77" s="817"/>
      <c r="G77" s="817"/>
      <c r="H77" s="846" t="s">
        <v>48</v>
      </c>
      <c r="I77" s="846"/>
      <c r="J77" s="844" t="n">
        <f aca="false">COUNTIF('(Adaptation Actions)'!B24:B38,"Other")</f>
        <v>0</v>
      </c>
      <c r="K77" s="817"/>
      <c r="L77" s="817"/>
      <c r="M77" s="845" t="s">
        <v>48</v>
      </c>
      <c r="N77" s="830" t="n">
        <f aca="false">J77</f>
        <v>0</v>
      </c>
    </row>
    <row r="78" customFormat="false" ht="14.25" hidden="false" customHeight="false" outlineLevel="0" collapsed="false">
      <c r="A78" s="817"/>
      <c r="B78" s="817"/>
      <c r="C78" s="817"/>
      <c r="D78" s="817"/>
      <c r="E78" s="817"/>
      <c r="F78" s="817"/>
      <c r="G78" s="817"/>
      <c r="H78" s="817"/>
      <c r="I78" s="817"/>
      <c r="J78" s="817"/>
      <c r="K78" s="817"/>
      <c r="L78" s="817"/>
    </row>
    <row r="79" customFormat="false" ht="14.25" hidden="false" customHeight="false" outlineLevel="0" collapsed="false">
      <c r="A79" s="817"/>
      <c r="B79" s="817"/>
      <c r="C79" s="817"/>
      <c r="D79" s="817"/>
      <c r="E79" s="817"/>
      <c r="F79" s="817"/>
      <c r="G79" s="817"/>
      <c r="H79" s="817"/>
      <c r="I79" s="817"/>
      <c r="J79" s="817"/>
      <c r="K79" s="817"/>
      <c r="L79" s="817"/>
    </row>
    <row r="80" customFormat="false" ht="14.25" hidden="false" customHeight="false" outlineLevel="0" collapsed="false">
      <c r="A80" s="817"/>
      <c r="B80" s="817"/>
      <c r="C80" s="817"/>
      <c r="D80" s="817"/>
      <c r="E80" s="817"/>
      <c r="F80" s="817"/>
      <c r="G80" s="817"/>
      <c r="H80" s="817"/>
      <c r="I80" s="817"/>
      <c r="J80" s="817"/>
      <c r="K80" s="817"/>
      <c r="L80" s="817"/>
    </row>
    <row r="81" customFormat="false" ht="18" hidden="false" customHeight="true" outlineLevel="0" collapsed="false">
      <c r="A81" s="817"/>
      <c r="B81" s="817"/>
      <c r="C81" s="817"/>
      <c r="D81" s="817"/>
      <c r="E81" s="817"/>
      <c r="F81" s="817"/>
      <c r="G81" s="817"/>
      <c r="H81" s="817"/>
      <c r="I81" s="817"/>
      <c r="J81" s="817"/>
      <c r="K81" s="817"/>
      <c r="L81" s="817"/>
    </row>
    <row r="82" customFormat="false" ht="14.25" hidden="false" customHeight="false" outlineLevel="0" collapsed="false">
      <c r="A82" s="809"/>
      <c r="B82" s="809"/>
      <c r="C82" s="809"/>
      <c r="D82" s="809"/>
      <c r="E82" s="809"/>
      <c r="F82" s="809"/>
      <c r="G82" s="809"/>
      <c r="H82" s="809"/>
      <c r="I82" s="809"/>
      <c r="J82" s="809"/>
      <c r="K82" s="809"/>
      <c r="L82" s="809"/>
    </row>
    <row r="83" customFormat="false" ht="15" hidden="false" customHeight="false" outlineLevel="0" collapsed="false">
      <c r="A83" s="810" t="s">
        <v>37</v>
      </c>
      <c r="B83" s="810" t="s">
        <v>613</v>
      </c>
      <c r="C83" s="809"/>
      <c r="D83" s="809"/>
      <c r="E83" s="809"/>
      <c r="F83" s="809"/>
      <c r="G83" s="809"/>
      <c r="H83" s="809"/>
      <c r="I83" s="809"/>
      <c r="J83" s="809"/>
      <c r="K83" s="809"/>
      <c r="L83" s="809"/>
    </row>
    <row r="84" customFormat="false" ht="14.25" hidden="false" customHeight="true" outlineLevel="0" collapsed="false">
      <c r="A84" s="809"/>
      <c r="B84" s="811" t="s">
        <v>614</v>
      </c>
      <c r="C84" s="809"/>
      <c r="D84" s="809"/>
      <c r="E84" s="809"/>
      <c r="F84" s="809"/>
      <c r="G84" s="809"/>
      <c r="H84" s="809"/>
      <c r="I84" s="809"/>
      <c r="J84" s="809"/>
      <c r="K84" s="809"/>
      <c r="L84" s="809"/>
    </row>
    <row r="85" customFormat="false" ht="14.25" hidden="false" customHeight="false" outlineLevel="0" collapsed="false">
      <c r="A85" s="809"/>
      <c r="B85" s="809"/>
      <c r="C85" s="809"/>
      <c r="D85" s="809"/>
      <c r="E85" s="809"/>
      <c r="F85" s="809"/>
      <c r="G85" s="809"/>
      <c r="H85" s="809"/>
      <c r="I85" s="809"/>
      <c r="J85" s="809"/>
      <c r="K85" s="809"/>
      <c r="L85" s="809"/>
    </row>
    <row r="86" customFormat="false" ht="24" hidden="false" customHeight="true" outlineLevel="0" collapsed="false">
      <c r="A86" s="809"/>
      <c r="B86" s="809"/>
      <c r="C86" s="809"/>
      <c r="D86" s="809"/>
      <c r="E86" s="809"/>
      <c r="F86" s="809"/>
      <c r="G86" s="809"/>
      <c r="H86" s="809"/>
      <c r="I86" s="819" t="s">
        <v>615</v>
      </c>
      <c r="J86" s="842" t="s">
        <v>611</v>
      </c>
      <c r="K86" s="842"/>
      <c r="L86" s="809"/>
    </row>
    <row r="87" customFormat="false" ht="14.25" hidden="false" customHeight="true" outlineLevel="0" collapsed="false">
      <c r="A87" s="809"/>
      <c r="B87" s="809"/>
      <c r="C87" s="809"/>
      <c r="D87" s="809"/>
      <c r="E87" s="809"/>
      <c r="F87" s="809"/>
      <c r="G87" s="809"/>
      <c r="H87" s="809"/>
      <c r="I87" s="846" t="s">
        <v>616</v>
      </c>
      <c r="J87" s="847" t="n">
        <f aca="false">COUNTIF('(Adaptation Actions)'!H24:H38,"Not started")</f>
        <v>0</v>
      </c>
      <c r="K87" s="848" t="n">
        <f aca="false">J87/J92</f>
        <v>0</v>
      </c>
      <c r="L87" s="809"/>
    </row>
    <row r="88" customFormat="false" ht="15.75" hidden="false" customHeight="false" outlineLevel="0" collapsed="false">
      <c r="A88" s="809"/>
      <c r="B88" s="809"/>
      <c r="C88" s="809"/>
      <c r="D88" s="809"/>
      <c r="E88" s="809"/>
      <c r="F88" s="809"/>
      <c r="G88" s="809"/>
      <c r="H88" s="809"/>
      <c r="I88" s="846" t="s">
        <v>424</v>
      </c>
      <c r="J88" s="849" t="n">
        <f aca="false">COUNTIF('(Adaptation Actions)'!H24:H38,"Ongoing")</f>
        <v>0</v>
      </c>
      <c r="K88" s="850" t="n">
        <f aca="false">J88/J92</f>
        <v>0</v>
      </c>
      <c r="L88" s="809"/>
    </row>
    <row r="89" customFormat="false" ht="15.75" hidden="false" customHeight="false" outlineLevel="0" collapsed="false">
      <c r="A89" s="809"/>
      <c r="B89" s="809"/>
      <c r="C89" s="809"/>
      <c r="D89" s="809"/>
      <c r="E89" s="809"/>
      <c r="F89" s="809"/>
      <c r="G89" s="809"/>
      <c r="H89" s="809"/>
      <c r="I89" s="846" t="s">
        <v>514</v>
      </c>
      <c r="J89" s="849" t="n">
        <f aca="false">COUNTIF('(Adaptation Actions)'!H24:H38,"Completed")</f>
        <v>0</v>
      </c>
      <c r="K89" s="850" t="n">
        <f aca="false">J89/J92</f>
        <v>0</v>
      </c>
      <c r="L89" s="809"/>
    </row>
    <row r="90" customFormat="false" ht="15.75" hidden="false" customHeight="false" outlineLevel="0" collapsed="false">
      <c r="A90" s="809"/>
      <c r="B90" s="809"/>
      <c r="C90" s="809"/>
      <c r="D90" s="809"/>
      <c r="E90" s="809"/>
      <c r="F90" s="809"/>
      <c r="G90" s="809"/>
      <c r="H90" s="809"/>
      <c r="I90" s="846" t="s">
        <v>617</v>
      </c>
      <c r="J90" s="849" t="n">
        <f aca="false">COUNTIF('(Adaptation Actions)'!H24:H38,"Cancelled")</f>
        <v>0</v>
      </c>
      <c r="K90" s="850" t="n">
        <f aca="false">J90/J92</f>
        <v>0</v>
      </c>
      <c r="L90" s="809"/>
    </row>
    <row r="91" customFormat="false" ht="15.75" hidden="false" customHeight="false" outlineLevel="0" collapsed="false">
      <c r="A91" s="809"/>
      <c r="B91" s="809"/>
      <c r="C91" s="809"/>
      <c r="D91" s="809"/>
      <c r="E91" s="809"/>
      <c r="F91" s="809"/>
      <c r="G91" s="809"/>
      <c r="H91" s="809"/>
      <c r="I91" s="846" t="s">
        <v>618</v>
      </c>
      <c r="J91" s="849" t="n">
        <f aca="false">COUNTIF('(Adaptation Actions)'!H24:H38,"[Drop-Down]")</f>
        <v>15</v>
      </c>
      <c r="K91" s="850" t="n">
        <f aca="false">J91/J92</f>
        <v>1</v>
      </c>
      <c r="L91" s="809"/>
    </row>
    <row r="92" customFormat="false" ht="14.25" hidden="false" customHeight="false" outlineLevel="0" collapsed="false">
      <c r="A92" s="809"/>
      <c r="B92" s="809"/>
      <c r="C92" s="809"/>
      <c r="D92" s="809"/>
      <c r="E92" s="809"/>
      <c r="F92" s="809"/>
      <c r="G92" s="809"/>
      <c r="H92" s="809"/>
      <c r="I92" s="851" t="s">
        <v>619</v>
      </c>
      <c r="J92" s="852" t="n">
        <f aca="false">SUM(J87:J91)</f>
        <v>15</v>
      </c>
      <c r="K92" s="853"/>
      <c r="L92" s="809"/>
    </row>
    <row r="93" customFormat="false" ht="14.25" hidden="false" customHeight="false" outlineLevel="0" collapsed="false">
      <c r="A93" s="809"/>
      <c r="B93" s="809"/>
      <c r="C93" s="809"/>
      <c r="D93" s="809"/>
      <c r="E93" s="809"/>
      <c r="F93" s="809"/>
      <c r="G93" s="809"/>
      <c r="H93" s="809"/>
      <c r="I93" s="809"/>
      <c r="J93" s="809"/>
      <c r="K93" s="809"/>
      <c r="L93" s="809"/>
    </row>
    <row r="94" customFormat="false" ht="14.25" hidden="false" customHeight="false" outlineLevel="0" collapsed="false">
      <c r="A94" s="817"/>
      <c r="B94" s="817"/>
      <c r="C94" s="817"/>
      <c r="D94" s="817"/>
      <c r="E94" s="817"/>
      <c r="F94" s="817"/>
      <c r="G94" s="817"/>
      <c r="H94" s="817"/>
      <c r="I94" s="817"/>
      <c r="J94" s="817"/>
      <c r="K94" s="817"/>
      <c r="L94" s="817"/>
    </row>
    <row r="95" customFormat="false" ht="15" hidden="false" customHeight="false" outlineLevel="0" collapsed="false">
      <c r="A95" s="453" t="s">
        <v>51</v>
      </c>
      <c r="B95" s="453" t="s">
        <v>620</v>
      </c>
      <c r="C95" s="817"/>
      <c r="D95" s="817"/>
      <c r="E95" s="817"/>
      <c r="F95" s="817"/>
      <c r="G95" s="817"/>
      <c r="H95" s="817"/>
      <c r="I95" s="817"/>
      <c r="J95" s="817"/>
      <c r="K95" s="817"/>
      <c r="L95" s="817"/>
    </row>
    <row r="96" customFormat="false" ht="14.25" hidden="false" customHeight="false" outlineLevel="0" collapsed="false">
      <c r="A96" s="817"/>
      <c r="B96" s="817"/>
      <c r="C96" s="817"/>
      <c r="D96" s="817"/>
      <c r="E96" s="817"/>
      <c r="F96" s="817"/>
      <c r="G96" s="817"/>
      <c r="H96" s="817"/>
      <c r="I96" s="817"/>
      <c r="J96" s="817"/>
      <c r="K96" s="817"/>
      <c r="L96" s="817"/>
    </row>
    <row r="97" customFormat="false" ht="14.25" hidden="false" customHeight="false" outlineLevel="0" collapsed="false">
      <c r="A97" s="817"/>
      <c r="B97" s="854"/>
      <c r="C97" s="854"/>
      <c r="D97" s="854"/>
      <c r="E97" s="854"/>
      <c r="F97" s="854"/>
      <c r="G97" s="854"/>
      <c r="H97" s="854"/>
      <c r="I97" s="854"/>
      <c r="J97" s="854"/>
      <c r="K97" s="854"/>
      <c r="L97" s="817"/>
    </row>
    <row r="98" customFormat="false" ht="14.25" hidden="false" customHeight="false" outlineLevel="0" collapsed="false">
      <c r="A98" s="817"/>
      <c r="B98" s="854"/>
      <c r="C98" s="854"/>
      <c r="D98" s="854"/>
      <c r="E98" s="854"/>
      <c r="F98" s="854"/>
      <c r="G98" s="854"/>
      <c r="H98" s="854"/>
      <c r="I98" s="854"/>
      <c r="J98" s="854"/>
      <c r="K98" s="854"/>
      <c r="L98" s="817"/>
    </row>
    <row r="99" customFormat="false" ht="14.25" hidden="false" customHeight="false" outlineLevel="0" collapsed="false">
      <c r="A99" s="817"/>
      <c r="B99" s="854"/>
      <c r="C99" s="854"/>
      <c r="D99" s="854"/>
      <c r="E99" s="854"/>
      <c r="F99" s="854"/>
      <c r="G99" s="854"/>
      <c r="H99" s="854"/>
      <c r="I99" s="854"/>
      <c r="J99" s="854"/>
      <c r="K99" s="854"/>
      <c r="L99" s="817"/>
    </row>
    <row r="100" customFormat="false" ht="14.25" hidden="false" customHeight="false" outlineLevel="0" collapsed="false">
      <c r="A100" s="817"/>
      <c r="B100" s="854"/>
      <c r="C100" s="854"/>
      <c r="D100" s="854"/>
      <c r="E100" s="854"/>
      <c r="F100" s="854"/>
      <c r="G100" s="854"/>
      <c r="H100" s="854"/>
      <c r="I100" s="854"/>
      <c r="J100" s="854"/>
      <c r="K100" s="854"/>
      <c r="L100" s="817"/>
    </row>
    <row r="101" customFormat="false" ht="39.75" hidden="false" customHeight="true" outlineLevel="0" collapsed="false">
      <c r="A101" s="817"/>
      <c r="B101" s="854"/>
      <c r="C101" s="854"/>
      <c r="D101" s="854"/>
      <c r="E101" s="854"/>
      <c r="F101" s="854"/>
      <c r="G101" s="854"/>
      <c r="H101" s="854"/>
      <c r="I101" s="854"/>
      <c r="J101" s="854"/>
      <c r="K101" s="854"/>
      <c r="L101" s="817"/>
    </row>
    <row r="102" customFormat="false" ht="14.25" hidden="false" customHeight="false" outlineLevel="0" collapsed="false">
      <c r="A102" s="817"/>
      <c r="B102" s="817"/>
      <c r="C102" s="817"/>
      <c r="D102" s="817"/>
      <c r="E102" s="817"/>
      <c r="F102" s="817"/>
      <c r="G102" s="817"/>
      <c r="H102" s="817"/>
      <c r="I102" s="817"/>
      <c r="J102" s="817"/>
      <c r="K102" s="817"/>
      <c r="L102" s="817"/>
    </row>
    <row r="103" s="416" customFormat="true" ht="24.75" hidden="false" customHeight="true" outlineLevel="0" collapsed="false">
      <c r="A103" s="424"/>
      <c r="B103" s="424"/>
      <c r="C103" s="424"/>
      <c r="D103" s="424"/>
      <c r="E103" s="424"/>
      <c r="F103" s="424"/>
      <c r="G103" s="855"/>
      <c r="H103" s="424"/>
      <c r="I103" s="855"/>
      <c r="J103" s="856"/>
      <c r="K103" s="856"/>
      <c r="L103" s="856"/>
    </row>
  </sheetData>
  <sheetProtection sheet="true" password="dc3e"/>
  <mergeCells count="61">
    <mergeCell ref="I15:J15"/>
    <mergeCell ref="B31:C31"/>
    <mergeCell ref="M31:N31"/>
    <mergeCell ref="B32:C32"/>
    <mergeCell ref="M32:N32"/>
    <mergeCell ref="B33:C33"/>
    <mergeCell ref="M33:N33"/>
    <mergeCell ref="B34:C34"/>
    <mergeCell ref="M34:N34"/>
    <mergeCell ref="B35:C35"/>
    <mergeCell ref="M35:N35"/>
    <mergeCell ref="B36:C36"/>
    <mergeCell ref="B37:C37"/>
    <mergeCell ref="M37:N37"/>
    <mergeCell ref="B38:C38"/>
    <mergeCell ref="M38:N38"/>
    <mergeCell ref="B39:C39"/>
    <mergeCell ref="M39:N39"/>
    <mergeCell ref="B40:C40"/>
    <mergeCell ref="M40:N40"/>
    <mergeCell ref="M41:N41"/>
    <mergeCell ref="B47:C47"/>
    <mergeCell ref="M47:N47"/>
    <mergeCell ref="B48:C48"/>
    <mergeCell ref="M48:N48"/>
    <mergeCell ref="B49:C49"/>
    <mergeCell ref="M49:N49"/>
    <mergeCell ref="B50:C50"/>
    <mergeCell ref="M50:N50"/>
    <mergeCell ref="B51:C51"/>
    <mergeCell ref="M51:N51"/>
    <mergeCell ref="B52:C52"/>
    <mergeCell ref="M52:N52"/>
    <mergeCell ref="B53:C53"/>
    <mergeCell ref="M53:N53"/>
    <mergeCell ref="B54:C54"/>
    <mergeCell ref="M54:N54"/>
    <mergeCell ref="B55:C55"/>
    <mergeCell ref="M55:N55"/>
    <mergeCell ref="B56:C56"/>
    <mergeCell ref="M56:N56"/>
    <mergeCell ref="B57:C57"/>
    <mergeCell ref="M57:N57"/>
    <mergeCell ref="B58:C58"/>
    <mergeCell ref="M58:N58"/>
    <mergeCell ref="M59:N59"/>
    <mergeCell ref="H65:I65"/>
    <mergeCell ref="H66:I66"/>
    <mergeCell ref="H67:I67"/>
    <mergeCell ref="H68:I68"/>
    <mergeCell ref="H69:I69"/>
    <mergeCell ref="H70:I70"/>
    <mergeCell ref="H71:I71"/>
    <mergeCell ref="H72:I72"/>
    <mergeCell ref="H73:I73"/>
    <mergeCell ref="H74:I74"/>
    <mergeCell ref="H75:I75"/>
    <mergeCell ref="H76:I76"/>
    <mergeCell ref="H77:I77"/>
    <mergeCell ref="J86:K86"/>
    <mergeCell ref="B97:K101"/>
  </mergeCells>
  <dataValidations count="1">
    <dataValidation allowBlank="true" operator="between" showDropDown="false" showErrorMessage="true" showInputMessage="true" sqref="G31 R31 B32:C34 M32:N34 B41:C41 M41:N41 B59:C59" type="none">
      <formula1>0</formula1>
      <formula2>0</formula2>
    </dataValidation>
  </dataValidations>
  <hyperlinks>
    <hyperlink ref="L1" location="Home!A1" display="y HOME"/>
  </hyperlinks>
  <printOptions headings="false" gridLines="false" gridLinesSet="true" horizontalCentered="true" verticalCentered="false"/>
  <pageMargins left="0.708333333333333" right="0.708333333333333" top="0.354166666666667" bottom="0.354166666666667"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3" manualBreakCount="3">
    <brk id="42" man="true" max="16383" min="0"/>
    <brk id="81" man="true" max="16383" min="0"/>
    <brk id="103" man="true" max="16383" min="0"/>
  </rowBreaks>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D500"/>
    <pageSetUpPr fitToPage="false"/>
  </sheetPr>
  <dimension ref="A1:AF51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S1" activeCellId="0" sqref="S1"/>
    </sheetView>
  </sheetViews>
  <sheetFormatPr defaultColWidth="9.1171875" defaultRowHeight="14.25" zeroHeight="false" outlineLevelRow="0" outlineLevelCol="0"/>
  <cols>
    <col collapsed="false" customWidth="true" hidden="false" outlineLevel="0" max="1" min="1" style="0" width="23.51"/>
    <col collapsed="false" customWidth="true" hidden="false" outlineLevel="0" max="2" min="2" style="0" width="12.13"/>
    <col collapsed="false" customWidth="true" hidden="false" outlineLevel="0" max="3" min="3" style="0" width="11.62"/>
    <col collapsed="false" customWidth="true" hidden="false" outlineLevel="0" max="4" min="4" style="0" width="12.5"/>
    <col collapsed="false" customWidth="true" hidden="false" outlineLevel="0" max="6" min="6" style="0" width="11"/>
    <col collapsed="false" customWidth="true" hidden="false" outlineLevel="0" max="8" min="8" style="0" width="11.13"/>
    <col collapsed="false" customWidth="true" hidden="false" outlineLevel="0" max="12" min="12" style="0" width="14.51"/>
    <col collapsed="false" customWidth="true" hidden="false" outlineLevel="0" max="13" min="13" style="0" width="10.62"/>
    <col collapsed="false" customWidth="true" hidden="false" outlineLevel="0" max="18" min="18" style="0" width="13.63"/>
    <col collapsed="false" customWidth="true" hidden="false" outlineLevel="0" max="29" min="29" style="0" width="11.38"/>
  </cols>
  <sheetData>
    <row r="1" s="727" customFormat="true" ht="54" hidden="false" customHeight="true" outlineLevel="0" collapsed="false">
      <c r="A1" s="29" t="s">
        <v>621</v>
      </c>
      <c r="B1" s="29"/>
      <c r="C1" s="29"/>
      <c r="D1" s="29"/>
      <c r="E1" s="29"/>
      <c r="F1" s="29"/>
      <c r="G1" s="29"/>
      <c r="H1" s="29"/>
      <c r="I1" s="29"/>
      <c r="J1" s="29"/>
      <c r="K1" s="29"/>
      <c r="L1" s="29"/>
      <c r="M1" s="29"/>
      <c r="N1" s="29"/>
      <c r="O1" s="29"/>
      <c r="P1" s="29"/>
      <c r="Q1" s="29"/>
      <c r="R1" s="29"/>
      <c r="S1" s="726" t="s">
        <v>4</v>
      </c>
      <c r="T1" s="217"/>
      <c r="U1" s="217"/>
      <c r="V1" s="217"/>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860" customFormat="true" ht="20.1" hidden="false" customHeight="true" outlineLevel="0" collapsed="false">
      <c r="A6" s="857" t="s">
        <v>622</v>
      </c>
      <c r="B6" s="858"/>
      <c r="C6" s="858"/>
      <c r="D6" s="859"/>
      <c r="E6" s="858"/>
      <c r="F6" s="858"/>
      <c r="G6" s="858"/>
      <c r="H6" s="858"/>
      <c r="I6" s="858"/>
      <c r="J6" s="858"/>
      <c r="K6" s="858"/>
      <c r="L6" s="858"/>
      <c r="M6" s="858"/>
      <c r="N6" s="858"/>
      <c r="O6" s="858"/>
      <c r="P6" s="858"/>
      <c r="Q6" s="858"/>
      <c r="R6" s="858"/>
    </row>
    <row r="7" s="817" customFormat="true" ht="21" hidden="false" customHeight="true" outlineLevel="0" collapsed="false">
      <c r="A7" s="369" t="s">
        <v>623</v>
      </c>
      <c r="B7" s="861"/>
      <c r="C7" s="861"/>
      <c r="D7" s="861"/>
      <c r="E7" s="861"/>
    </row>
    <row r="8" s="817" customFormat="true" ht="9" hidden="false" customHeight="true" outlineLevel="0" collapsed="false">
      <c r="A8" s="861"/>
      <c r="B8" s="861"/>
      <c r="C8" s="861"/>
      <c r="D8" s="861"/>
      <c r="E8" s="861"/>
    </row>
    <row r="9" s="817" customFormat="true" ht="14.25" hidden="false" customHeight="false" outlineLevel="0" collapsed="false">
      <c r="A9" s="862" t="s">
        <v>624</v>
      </c>
      <c r="B9" s="861"/>
      <c r="C9" s="861"/>
      <c r="D9" s="861"/>
      <c r="E9" s="861"/>
      <c r="H9" s="863"/>
      <c r="I9" s="863"/>
      <c r="J9" s="863"/>
      <c r="K9" s="863"/>
      <c r="L9" s="863"/>
      <c r="M9" s="863"/>
      <c r="N9" s="863"/>
      <c r="O9" s="863"/>
      <c r="P9" s="863"/>
      <c r="Q9" s="863"/>
      <c r="R9" s="863"/>
      <c r="S9" s="863"/>
      <c r="T9" s="863"/>
      <c r="U9" s="863"/>
      <c r="V9" s="863"/>
      <c r="W9" s="863"/>
      <c r="X9" s="863"/>
      <c r="Y9" s="863"/>
    </row>
    <row r="10" s="817" customFormat="true" ht="14.25" hidden="false" customHeight="false" outlineLevel="0" collapsed="false">
      <c r="A10" s="864"/>
      <c r="B10" s="865"/>
      <c r="C10" s="865"/>
      <c r="D10" s="861"/>
      <c r="E10" s="861"/>
      <c r="H10" s="863"/>
      <c r="I10" s="863"/>
      <c r="J10" s="863"/>
      <c r="K10" s="863"/>
      <c r="L10" s="863"/>
      <c r="M10" s="863"/>
      <c r="N10" s="863"/>
      <c r="O10" s="863"/>
      <c r="P10" s="863"/>
      <c r="Q10" s="863"/>
      <c r="R10" s="863"/>
      <c r="S10" s="863"/>
      <c r="T10" s="863"/>
      <c r="U10" s="863"/>
      <c r="V10" s="863"/>
      <c r="W10" s="863"/>
      <c r="X10" s="863"/>
      <c r="Y10" s="863"/>
    </row>
    <row r="11" s="817" customFormat="true" ht="14.25" hidden="false" customHeight="false" outlineLevel="0" collapsed="false">
      <c r="A11" s="864"/>
      <c r="B11" s="866"/>
      <c r="C11" s="865"/>
      <c r="D11" s="861"/>
      <c r="E11" s="861"/>
      <c r="H11" s="863"/>
      <c r="I11" s="863"/>
      <c r="J11" s="867"/>
      <c r="K11" s="868"/>
      <c r="L11" s="863"/>
      <c r="M11" s="863"/>
      <c r="N11" s="863"/>
      <c r="O11" s="863"/>
      <c r="P11" s="863"/>
      <c r="Q11" s="863"/>
      <c r="R11" s="863"/>
      <c r="S11" s="863"/>
      <c r="T11" s="863"/>
      <c r="U11" s="863"/>
      <c r="V11" s="863"/>
      <c r="W11" s="863"/>
      <c r="X11" s="863"/>
      <c r="Y11" s="863"/>
    </row>
    <row r="12" s="817" customFormat="true" ht="14.25" hidden="false" customHeight="false" outlineLevel="0" collapsed="false">
      <c r="A12" s="869"/>
      <c r="B12" s="866"/>
      <c r="C12" s="870"/>
      <c r="D12" s="861"/>
      <c r="E12" s="861"/>
      <c r="H12" s="863"/>
      <c r="I12" s="863"/>
      <c r="J12" s="863"/>
      <c r="K12" s="863"/>
      <c r="L12" s="863"/>
      <c r="M12" s="863"/>
      <c r="N12" s="863"/>
      <c r="O12" s="863"/>
      <c r="P12" s="863"/>
      <c r="Q12" s="863"/>
      <c r="R12" s="863"/>
      <c r="S12" s="863"/>
      <c r="T12" s="863"/>
      <c r="U12" s="863"/>
      <c r="V12" s="863"/>
      <c r="W12" s="863"/>
      <c r="X12" s="863"/>
      <c r="Y12" s="863"/>
    </row>
    <row r="13" s="817" customFormat="true" ht="14.25" hidden="false" customHeight="false" outlineLevel="0" collapsed="false">
      <c r="A13" s="871"/>
      <c r="B13" s="866"/>
      <c r="C13" s="870"/>
      <c r="D13" s="861"/>
      <c r="E13" s="861"/>
      <c r="H13" s="863"/>
      <c r="I13" s="863"/>
      <c r="J13" s="863"/>
      <c r="K13" s="863"/>
      <c r="L13" s="863"/>
      <c r="M13" s="863"/>
      <c r="N13" s="863"/>
      <c r="O13" s="863"/>
      <c r="P13" s="863"/>
      <c r="Q13" s="863"/>
      <c r="R13" s="863"/>
      <c r="S13" s="863"/>
      <c r="T13" s="863"/>
      <c r="U13" s="863"/>
      <c r="V13" s="863"/>
      <c r="W13" s="863"/>
      <c r="X13" s="863"/>
      <c r="Y13" s="863"/>
    </row>
    <row r="14" s="817" customFormat="true" ht="14.25" hidden="false" customHeight="false" outlineLevel="0" collapsed="false">
      <c r="A14" s="871"/>
      <c r="B14" s="866"/>
      <c r="C14" s="870"/>
      <c r="D14" s="861"/>
      <c r="E14" s="861"/>
      <c r="H14" s="863"/>
      <c r="I14" s="863"/>
      <c r="J14" s="863"/>
      <c r="K14" s="863"/>
      <c r="L14" s="863"/>
      <c r="M14" s="863"/>
      <c r="N14" s="863"/>
      <c r="O14" s="863"/>
      <c r="P14" s="863"/>
      <c r="Q14" s="863"/>
      <c r="R14" s="863"/>
      <c r="S14" s="863"/>
      <c r="T14" s="863"/>
      <c r="U14" s="863"/>
      <c r="V14" s="863"/>
      <c r="W14" s="863"/>
      <c r="X14" s="863"/>
      <c r="Y14" s="863"/>
    </row>
    <row r="15" s="817" customFormat="true" ht="24" hidden="false" customHeight="false" outlineLevel="0" collapsed="false">
      <c r="A15" s="871"/>
      <c r="B15" s="866"/>
      <c r="C15" s="870"/>
      <c r="D15" s="861"/>
      <c r="E15" s="861"/>
      <c r="H15" s="863"/>
      <c r="I15" s="863"/>
      <c r="J15" s="863"/>
      <c r="K15" s="863"/>
      <c r="L15" s="872"/>
      <c r="M15" s="873" t="s">
        <v>527</v>
      </c>
      <c r="N15" s="874" t="s">
        <v>528</v>
      </c>
      <c r="O15" s="874" t="s">
        <v>529</v>
      </c>
      <c r="P15" s="874" t="s">
        <v>139</v>
      </c>
      <c r="Q15" s="874" t="s">
        <v>144</v>
      </c>
      <c r="R15" s="875" t="s">
        <v>327</v>
      </c>
      <c r="S15" s="874" t="s">
        <v>625</v>
      </c>
      <c r="T15" s="874" t="s">
        <v>626</v>
      </c>
      <c r="U15" s="876" t="s">
        <v>396</v>
      </c>
      <c r="V15" s="863"/>
      <c r="W15" s="863"/>
      <c r="X15" s="863"/>
      <c r="Y15" s="863"/>
    </row>
    <row r="16" s="817" customFormat="true" ht="14.25" hidden="false" customHeight="false" outlineLevel="0" collapsed="false">
      <c r="A16" s="871"/>
      <c r="B16" s="866"/>
      <c r="C16" s="870"/>
      <c r="D16" s="861"/>
      <c r="E16" s="861"/>
      <c r="H16" s="863"/>
      <c r="I16" s="863"/>
      <c r="J16" s="863"/>
      <c r="K16" s="863"/>
      <c r="L16" s="872" t="s">
        <v>514</v>
      </c>
      <c r="M16" s="877" t="e">
        <f aca="false">SUMIF('action plan'!#ref!,"completed")</f>
        <v>#VALUE!</v>
      </c>
      <c r="N16" s="878" t="e">
        <f aca="false">COUNTIF('action plan'!#ref!,"completed")</f>
        <v>#VALUE!</v>
      </c>
      <c r="O16" s="878" t="e">
        <f aca="false">COUNTIF('action plan'!#ref!,"completed")</f>
        <v>#VALUE!</v>
      </c>
      <c r="P16" s="878" t="e">
        <f aca="false">COUNTIF('action plan'!#ref!,"completed")</f>
        <v>#VALUE!</v>
      </c>
      <c r="Q16" s="878" t="e">
        <f aca="false">COUNTIF('action plan'!#ref!,"completed")</f>
        <v>#VALUE!</v>
      </c>
      <c r="R16" s="878" t="e">
        <f aca="false">COUNTIF('action plan'!#ref!,"completed")</f>
        <v>#VALUE!</v>
      </c>
      <c r="S16" s="878" t="e">
        <f aca="false">COUNTIF('action plan'!#ref!,"completed")</f>
        <v>#VALUE!</v>
      </c>
      <c r="T16" s="878" t="e">
        <f aca="false">COUNTIF('action plan'!#ref!,"completed")</f>
        <v>#VALUE!</v>
      </c>
      <c r="U16" s="878" t="e">
        <f aca="false">COUNTIF('action plan'!#ref!,"completed")</f>
        <v>#VALUE!</v>
      </c>
      <c r="V16" s="863"/>
      <c r="W16" s="863"/>
      <c r="X16" s="863"/>
      <c r="Y16" s="863"/>
    </row>
    <row r="17" s="817" customFormat="true" ht="14.25" hidden="false" customHeight="false" outlineLevel="0" collapsed="false">
      <c r="A17" s="871"/>
      <c r="B17" s="866"/>
      <c r="C17" s="220"/>
      <c r="D17" s="861"/>
      <c r="E17" s="861"/>
      <c r="H17" s="863"/>
      <c r="I17" s="863"/>
      <c r="J17" s="879"/>
      <c r="K17" s="880"/>
      <c r="L17" s="872" t="s">
        <v>424</v>
      </c>
      <c r="M17" s="878" t="e">
        <f aca="false">COUNTIF('action plan'!#ref!,"completed")</f>
        <v>#VALUE!</v>
      </c>
      <c r="N17" s="878" t="e">
        <f aca="false">COUNTIF('action plan'!#ref!,"completed")</f>
        <v>#VALUE!</v>
      </c>
      <c r="O17" s="878" t="e">
        <f aca="false">COUNTIF('action plan'!#ref!,"completed")</f>
        <v>#VALUE!</v>
      </c>
      <c r="P17" s="878" t="e">
        <f aca="false">COUNTIF('action plan'!#ref!,"completed")</f>
        <v>#VALUE!</v>
      </c>
      <c r="Q17" s="878" t="e">
        <f aca="false">COUNTIF('action plan'!#ref!,"completed")</f>
        <v>#VALUE!</v>
      </c>
      <c r="R17" s="878" t="e">
        <f aca="false">COUNTIF('action plan'!#ref!,"completed")</f>
        <v>#VALUE!</v>
      </c>
      <c r="S17" s="878" t="e">
        <f aca="false">COUNTIF('action plan'!#ref!,"completed")</f>
        <v>#VALUE!</v>
      </c>
      <c r="T17" s="878" t="e">
        <f aca="false">COUNTIF('action plan'!#ref!,"completed")</f>
        <v>#VALUE!</v>
      </c>
      <c r="U17" s="878" t="e">
        <f aca="false">COUNTIF('action plan'!#ref!,"completed")</f>
        <v>#VALUE!</v>
      </c>
      <c r="V17" s="863"/>
      <c r="W17" s="863"/>
      <c r="X17" s="863"/>
      <c r="Y17" s="863"/>
    </row>
    <row r="18" s="817" customFormat="true" ht="14.25" hidden="false" customHeight="false" outlineLevel="0" collapsed="false">
      <c r="A18" s="881"/>
      <c r="B18" s="220"/>
      <c r="C18" s="220"/>
      <c r="D18" s="861"/>
      <c r="E18" s="861"/>
      <c r="H18" s="863"/>
      <c r="I18" s="863"/>
      <c r="J18" s="882"/>
      <c r="K18" s="883"/>
      <c r="L18" s="872" t="s">
        <v>616</v>
      </c>
      <c r="M18" s="878" t="e">
        <f aca="false">COUNTIF('action plan'!#ref!,"completed")+M19</f>
        <v>#VALUE!</v>
      </c>
      <c r="N18" s="878" t="e">
        <f aca="false">COUNTIF('action plan'!#ref!,"completed")+N19</f>
        <v>#VALUE!</v>
      </c>
      <c r="O18" s="878" t="e">
        <f aca="false">COUNTIF('action plan'!#ref!,"completed")+O19</f>
        <v>#VALUE!</v>
      </c>
      <c r="P18" s="878" t="e">
        <f aca="false">COUNTIF('action plan'!#ref!,"completed")+P19</f>
        <v>#VALUE!</v>
      </c>
      <c r="Q18" s="878" t="e">
        <f aca="false">COUNTIF('action plan'!#ref!,"completed")+Q19</f>
        <v>#VALUE!</v>
      </c>
      <c r="R18" s="878" t="e">
        <f aca="false">COUNTIF('action plan'!#ref!,"completed")+R19</f>
        <v>#VALUE!</v>
      </c>
      <c r="S18" s="878" t="e">
        <f aca="false">COUNTIF('action plan'!#ref!,"completed")+S19</f>
        <v>#VALUE!</v>
      </c>
      <c r="T18" s="878" t="e">
        <f aca="false">COUNTIF('action plan'!#ref!,"completed")+T19</f>
        <v>#VALUE!</v>
      </c>
      <c r="U18" s="878" t="e">
        <f aca="false">COUNTIF('action plan'!#ref!,"completed")+U19</f>
        <v>#VALUE!</v>
      </c>
      <c r="V18" s="863"/>
      <c r="W18" s="863"/>
      <c r="X18" s="863"/>
      <c r="Y18" s="863"/>
    </row>
    <row r="19" s="817" customFormat="true" ht="14.25" hidden="false" customHeight="false" outlineLevel="0" collapsed="false">
      <c r="A19" s="881"/>
      <c r="B19" s="220"/>
      <c r="C19" s="220"/>
      <c r="D19" s="861"/>
      <c r="E19" s="861"/>
      <c r="H19" s="863"/>
      <c r="I19" s="863"/>
      <c r="J19" s="882"/>
      <c r="K19" s="883"/>
      <c r="L19" s="872" t="s">
        <v>627</v>
      </c>
      <c r="M19" s="878" t="e">
        <f aca="false">COUNTIF('action plan'!#ref!,"completed")</f>
        <v>#VALUE!</v>
      </c>
      <c r="N19" s="878" t="e">
        <f aca="false">COUNTIF('action plan'!#ref!,"completed")</f>
        <v>#VALUE!</v>
      </c>
      <c r="O19" s="878" t="e">
        <f aca="false">COUNTIF('action plan'!#ref!,"completed")</f>
        <v>#VALUE!</v>
      </c>
      <c r="P19" s="878" t="e">
        <f aca="false">COUNTIF('action plan'!#ref!,"completed")</f>
        <v>#VALUE!</v>
      </c>
      <c r="Q19" s="878" t="e">
        <f aca="false">COUNTIF('action plan'!#ref!,"completed")</f>
        <v>#VALUE!</v>
      </c>
      <c r="R19" s="878" t="e">
        <f aca="false">COUNTIF('action plan'!#ref!,"completed")</f>
        <v>#VALUE!</v>
      </c>
      <c r="S19" s="878" t="e">
        <f aca="false">COUNTIF('action plan'!#ref!,"completed")</f>
        <v>#VALUE!</v>
      </c>
      <c r="T19" s="878" t="e">
        <f aca="false">COUNTIF('action plan'!#ref!,"completed")</f>
        <v>#VALUE!</v>
      </c>
      <c r="U19" s="878" t="e">
        <f aca="false">COUNTIF('action plan'!#ref!,"completed")</f>
        <v>#VALUE!</v>
      </c>
      <c r="V19" s="863"/>
      <c r="W19" s="863"/>
      <c r="X19" s="863"/>
      <c r="Y19" s="863"/>
    </row>
    <row r="20" s="817" customFormat="true" ht="14.25" hidden="false" customHeight="false" outlineLevel="0" collapsed="false">
      <c r="A20" s="881"/>
      <c r="B20" s="220"/>
      <c r="C20" s="220"/>
      <c r="D20" s="861"/>
      <c r="E20" s="861"/>
      <c r="H20" s="863"/>
      <c r="I20" s="863"/>
      <c r="J20" s="882"/>
      <c r="K20" s="883"/>
      <c r="L20" s="863"/>
      <c r="M20" s="863"/>
      <c r="N20" s="863"/>
      <c r="O20" s="863"/>
      <c r="P20" s="863"/>
      <c r="Q20" s="863"/>
      <c r="R20" s="863"/>
      <c r="S20" s="863"/>
      <c r="T20" s="863"/>
      <c r="U20" s="863"/>
      <c r="V20" s="863"/>
      <c r="W20" s="863"/>
      <c r="X20" s="863"/>
      <c r="Y20" s="863"/>
    </row>
    <row r="21" s="817" customFormat="true" ht="14.25" hidden="false" customHeight="false" outlineLevel="0" collapsed="false">
      <c r="A21" s="881"/>
      <c r="B21" s="220"/>
      <c r="C21" s="220"/>
      <c r="D21" s="861"/>
      <c r="E21" s="861"/>
      <c r="H21" s="863"/>
      <c r="I21" s="863"/>
      <c r="J21" s="882"/>
      <c r="K21" s="883"/>
      <c r="L21" s="863"/>
      <c r="M21" s="863"/>
      <c r="N21" s="863"/>
      <c r="O21" s="863"/>
      <c r="P21" s="863"/>
      <c r="Q21" s="863"/>
      <c r="R21" s="863"/>
      <c r="S21" s="863"/>
      <c r="T21" s="863"/>
      <c r="U21" s="863"/>
      <c r="V21" s="863"/>
      <c r="W21" s="863"/>
      <c r="X21" s="863"/>
      <c r="Y21" s="863"/>
    </row>
    <row r="22" s="817" customFormat="true" ht="14.25" hidden="false" customHeight="false" outlineLevel="0" collapsed="false">
      <c r="A22" s="881"/>
      <c r="B22" s="220"/>
      <c r="C22" s="220"/>
      <c r="D22" s="861"/>
      <c r="E22" s="861"/>
      <c r="H22" s="863"/>
      <c r="I22" s="863"/>
      <c r="J22" s="882"/>
      <c r="K22" s="883"/>
      <c r="L22" s="863"/>
      <c r="M22" s="863"/>
      <c r="N22" s="863"/>
      <c r="O22" s="863"/>
      <c r="P22" s="863"/>
      <c r="Q22" s="863"/>
      <c r="R22" s="863"/>
      <c r="S22" s="863"/>
      <c r="T22" s="863"/>
      <c r="U22" s="863"/>
      <c r="V22" s="863"/>
      <c r="W22" s="863"/>
      <c r="X22" s="863"/>
      <c r="Y22" s="863"/>
    </row>
    <row r="23" s="817" customFormat="true" ht="14.25" hidden="false" customHeight="false" outlineLevel="0" collapsed="false">
      <c r="A23" s="881"/>
      <c r="B23" s="220"/>
      <c r="C23" s="220"/>
      <c r="D23" s="861"/>
      <c r="E23" s="861"/>
      <c r="H23" s="863"/>
      <c r="I23" s="863"/>
      <c r="J23" s="882"/>
      <c r="K23" s="883"/>
      <c r="L23" s="863"/>
      <c r="M23" s="863"/>
      <c r="N23" s="863"/>
      <c r="O23" s="863"/>
      <c r="P23" s="863"/>
      <c r="Q23" s="863"/>
      <c r="R23" s="863"/>
      <c r="S23" s="863"/>
      <c r="T23" s="863"/>
      <c r="U23" s="863"/>
      <c r="V23" s="863"/>
      <c r="W23" s="863"/>
      <c r="X23" s="863"/>
      <c r="Y23" s="863"/>
    </row>
    <row r="24" s="817" customFormat="true" ht="14.25" hidden="false" customHeight="false" outlineLevel="0" collapsed="false">
      <c r="A24" s="881"/>
      <c r="B24" s="220"/>
      <c r="C24" s="220"/>
      <c r="D24" s="861"/>
      <c r="E24" s="861"/>
      <c r="H24" s="863"/>
      <c r="I24" s="863"/>
      <c r="J24" s="882"/>
      <c r="K24" s="883"/>
      <c r="L24" s="863"/>
      <c r="M24" s="863"/>
      <c r="N24" s="863"/>
      <c r="O24" s="863"/>
      <c r="P24" s="863"/>
      <c r="Q24" s="863"/>
      <c r="R24" s="863"/>
      <c r="S24" s="863"/>
      <c r="T24" s="863"/>
      <c r="U24" s="863"/>
      <c r="V24" s="863"/>
      <c r="W24" s="863"/>
      <c r="X24" s="863"/>
      <c r="Y24" s="863"/>
    </row>
    <row r="25" s="817" customFormat="true" ht="16.5" hidden="false" customHeight="true" outlineLevel="0" collapsed="false">
      <c r="A25" s="884"/>
      <c r="B25" s="865"/>
      <c r="C25" s="865"/>
      <c r="D25" s="861"/>
      <c r="E25" s="861"/>
      <c r="H25" s="863"/>
      <c r="I25" s="863"/>
      <c r="J25" s="885"/>
      <c r="K25" s="886"/>
      <c r="L25" s="863"/>
      <c r="M25" s="863"/>
      <c r="N25" s="863"/>
      <c r="O25" s="863"/>
      <c r="P25" s="863"/>
      <c r="Q25" s="863"/>
      <c r="R25" s="863"/>
      <c r="S25" s="863"/>
      <c r="T25" s="863"/>
      <c r="U25" s="863"/>
      <c r="V25" s="863"/>
      <c r="W25" s="863"/>
      <c r="X25" s="863"/>
      <c r="Y25" s="863"/>
    </row>
    <row r="26" s="817" customFormat="true" ht="16.5" hidden="false" customHeight="true" outlineLevel="0" collapsed="false">
      <c r="A26" s="884"/>
      <c r="B26" s="865"/>
      <c r="C26" s="865"/>
      <c r="D26" s="861"/>
      <c r="E26" s="861"/>
      <c r="H26" s="863"/>
      <c r="I26" s="863"/>
      <c r="J26" s="885"/>
      <c r="K26" s="886"/>
      <c r="L26" s="863"/>
      <c r="M26" s="863"/>
      <c r="N26" s="863"/>
      <c r="O26" s="863"/>
      <c r="P26" s="863"/>
      <c r="Q26" s="863"/>
      <c r="R26" s="863"/>
      <c r="S26" s="863"/>
      <c r="T26" s="863"/>
      <c r="U26" s="863"/>
      <c r="V26" s="863"/>
      <c r="W26" s="863"/>
      <c r="X26" s="863"/>
      <c r="Y26" s="863"/>
    </row>
    <row r="27" s="817" customFormat="true" ht="16.5" hidden="false" customHeight="true" outlineLevel="0" collapsed="false">
      <c r="A27" s="884"/>
      <c r="B27" s="865"/>
      <c r="C27" s="865"/>
      <c r="D27" s="861"/>
      <c r="E27" s="861"/>
      <c r="H27" s="863"/>
      <c r="I27" s="863"/>
      <c r="J27" s="885"/>
      <c r="K27" s="886"/>
      <c r="L27" s="863"/>
      <c r="M27" s="863"/>
      <c r="N27" s="863"/>
      <c r="O27" s="863"/>
      <c r="P27" s="863"/>
      <c r="Q27" s="863"/>
      <c r="R27" s="863"/>
      <c r="S27" s="863"/>
      <c r="T27" s="863"/>
      <c r="U27" s="863"/>
      <c r="V27" s="863"/>
      <c r="W27" s="863"/>
      <c r="X27" s="863"/>
      <c r="Y27" s="863"/>
    </row>
    <row r="28" s="887" customFormat="true" ht="9" hidden="false" customHeight="true" outlineLevel="0" collapsed="false">
      <c r="H28" s="888"/>
      <c r="I28" s="888"/>
      <c r="J28" s="888"/>
      <c r="K28" s="888"/>
      <c r="L28" s="888"/>
      <c r="M28" s="888"/>
      <c r="N28" s="888"/>
      <c r="O28" s="888"/>
      <c r="P28" s="888"/>
      <c r="Q28" s="888"/>
      <c r="R28" s="888"/>
      <c r="S28" s="888"/>
      <c r="T28" s="888"/>
      <c r="U28" s="888"/>
      <c r="V28" s="888"/>
      <c r="W28" s="888"/>
      <c r="X28" s="888"/>
      <c r="Y28" s="888"/>
    </row>
    <row r="29" s="809" customFormat="true" ht="14.25" hidden="false" customHeight="false" outlineLevel="0" collapsed="false">
      <c r="A29" s="889" t="s">
        <v>628</v>
      </c>
      <c r="H29" s="890"/>
      <c r="I29" s="890"/>
      <c r="J29" s="890"/>
      <c r="K29" s="890"/>
      <c r="L29" s="890"/>
      <c r="M29" s="890"/>
      <c r="N29" s="890"/>
      <c r="O29" s="890"/>
      <c r="P29" s="890"/>
      <c r="Q29" s="890"/>
      <c r="R29" s="890"/>
      <c r="S29" s="890"/>
      <c r="T29" s="890"/>
      <c r="U29" s="890"/>
      <c r="V29" s="890"/>
      <c r="W29" s="890"/>
      <c r="X29" s="890"/>
      <c r="Y29" s="890"/>
    </row>
    <row r="30" s="809" customFormat="true" ht="14.25" hidden="false" customHeight="false" outlineLevel="0" collapsed="false">
      <c r="H30" s="890"/>
      <c r="I30" s="890"/>
      <c r="J30" s="890"/>
      <c r="K30" s="890"/>
      <c r="L30" s="890"/>
      <c r="M30" s="890"/>
      <c r="N30" s="890"/>
      <c r="O30" s="890"/>
      <c r="P30" s="890"/>
      <c r="Q30" s="890"/>
      <c r="R30" s="890"/>
      <c r="S30" s="890"/>
      <c r="T30" s="890"/>
      <c r="U30" s="890"/>
      <c r="V30" s="890"/>
      <c r="W30" s="890"/>
      <c r="X30" s="890"/>
      <c r="Y30" s="890"/>
    </row>
    <row r="31" s="809" customFormat="true" ht="14.25" hidden="false" customHeight="false" outlineLevel="0" collapsed="false">
      <c r="H31" s="890"/>
      <c r="I31" s="890"/>
      <c r="J31" s="890"/>
      <c r="K31" s="890"/>
      <c r="L31" s="891" t="s">
        <v>73</v>
      </c>
      <c r="M31" s="892" t="s">
        <v>431</v>
      </c>
      <c r="N31" s="890"/>
      <c r="O31" s="890"/>
      <c r="P31" s="890"/>
      <c r="Q31" s="890"/>
      <c r="R31" s="890"/>
      <c r="S31" s="890"/>
      <c r="T31" s="890"/>
      <c r="U31" s="890"/>
      <c r="V31" s="890"/>
      <c r="W31" s="890"/>
      <c r="X31" s="890"/>
      <c r="Y31" s="890"/>
    </row>
    <row r="32" s="809" customFormat="true" ht="14.25" hidden="false" customHeight="false" outlineLevel="0" collapsed="false">
      <c r="H32" s="890"/>
      <c r="I32" s="890"/>
      <c r="J32" s="890"/>
      <c r="K32" s="890"/>
      <c r="L32" s="893" t="s">
        <v>629</v>
      </c>
      <c r="M32" s="894" t="n">
        <f aca="false">SUM(Strategy!I72:K73,Strategy!P72:R73)</f>
        <v>0</v>
      </c>
      <c r="N32" s="890"/>
      <c r="O32" s="890"/>
      <c r="P32" s="890"/>
      <c r="Q32" s="890"/>
      <c r="R32" s="890"/>
      <c r="S32" s="890"/>
      <c r="T32" s="890"/>
      <c r="U32" s="890"/>
      <c r="V32" s="890"/>
      <c r="W32" s="890"/>
      <c r="X32" s="890"/>
      <c r="Y32" s="890"/>
    </row>
    <row r="33" s="809" customFormat="true" ht="14.25" hidden="false" customHeight="false" outlineLevel="0" collapsed="false">
      <c r="H33" s="890"/>
      <c r="I33" s="890"/>
      <c r="J33" s="890"/>
      <c r="K33" s="890"/>
      <c r="L33" s="893" t="s">
        <v>630</v>
      </c>
      <c r="M33" s="894" t="e">
        <f aca="false">SUM(strategy!#ref!,strategy!#ref!)-'Monitoring Report'!M32</f>
        <v>#NAME?</v>
      </c>
      <c r="N33" s="890"/>
      <c r="O33" s="890"/>
      <c r="P33" s="890"/>
      <c r="Q33" s="890"/>
      <c r="R33" s="890"/>
      <c r="S33" s="890"/>
      <c r="T33" s="890"/>
      <c r="U33" s="890"/>
      <c r="V33" s="890"/>
      <c r="W33" s="890"/>
      <c r="X33" s="890"/>
      <c r="Y33" s="890"/>
    </row>
    <row r="34" s="809" customFormat="true" ht="14.25" hidden="false" customHeight="false" outlineLevel="0" collapsed="false">
      <c r="H34" s="890"/>
      <c r="I34" s="890"/>
      <c r="J34" s="890"/>
      <c r="K34" s="890"/>
      <c r="L34" s="890"/>
      <c r="M34" s="890"/>
      <c r="N34" s="890"/>
      <c r="O34" s="890"/>
      <c r="P34" s="890"/>
      <c r="Q34" s="890"/>
      <c r="R34" s="890"/>
      <c r="S34" s="890"/>
      <c r="T34" s="890"/>
      <c r="U34" s="890"/>
      <c r="V34" s="890"/>
      <c r="W34" s="890"/>
      <c r="X34" s="890"/>
      <c r="Y34" s="890"/>
    </row>
    <row r="35" s="809" customFormat="true" ht="14.25" hidden="false" customHeight="false" outlineLevel="0" collapsed="false">
      <c r="H35" s="890"/>
      <c r="I35" s="890"/>
      <c r="J35" s="890"/>
      <c r="K35" s="890"/>
      <c r="L35" s="890"/>
      <c r="M35" s="890"/>
      <c r="N35" s="890"/>
      <c r="O35" s="890"/>
      <c r="P35" s="890"/>
      <c r="Q35" s="890"/>
      <c r="R35" s="890"/>
      <c r="S35" s="890"/>
      <c r="T35" s="890"/>
      <c r="U35" s="890"/>
      <c r="V35" s="890"/>
      <c r="W35" s="890"/>
      <c r="X35" s="890"/>
      <c r="Y35" s="890"/>
    </row>
    <row r="36" s="809" customFormat="true" ht="14.25" hidden="false" customHeight="false" outlineLevel="0" collapsed="false">
      <c r="H36" s="890"/>
      <c r="I36" s="890"/>
      <c r="J36" s="890"/>
      <c r="K36" s="890"/>
      <c r="L36" s="890"/>
      <c r="M36" s="890"/>
      <c r="N36" s="890"/>
      <c r="O36" s="890"/>
      <c r="P36" s="890"/>
      <c r="Q36" s="890"/>
      <c r="R36" s="890"/>
      <c r="S36" s="890"/>
      <c r="T36" s="890"/>
      <c r="U36" s="890"/>
      <c r="V36" s="890"/>
      <c r="W36" s="890"/>
      <c r="X36" s="890"/>
      <c r="Y36" s="890"/>
    </row>
    <row r="37" s="809" customFormat="true" ht="14.25" hidden="false" customHeight="false" outlineLevel="0" collapsed="false">
      <c r="H37" s="890"/>
      <c r="I37" s="890"/>
      <c r="J37" s="890"/>
      <c r="K37" s="890"/>
      <c r="L37" s="890"/>
      <c r="M37" s="890"/>
      <c r="N37" s="890"/>
      <c r="O37" s="890"/>
      <c r="P37" s="890"/>
      <c r="Q37" s="890"/>
      <c r="R37" s="890"/>
      <c r="S37" s="890"/>
      <c r="T37" s="890"/>
      <c r="U37" s="890"/>
      <c r="V37" s="890"/>
      <c r="W37" s="890"/>
      <c r="X37" s="890"/>
      <c r="Y37" s="890"/>
    </row>
    <row r="38" s="887" customFormat="true" ht="15" hidden="false" customHeight="true" outlineLevel="0" collapsed="false">
      <c r="H38" s="888"/>
      <c r="I38" s="888"/>
      <c r="J38" s="888"/>
      <c r="K38" s="888"/>
      <c r="L38" s="888"/>
      <c r="M38" s="888"/>
      <c r="N38" s="888"/>
      <c r="O38" s="888"/>
      <c r="P38" s="888"/>
      <c r="Q38" s="888"/>
      <c r="R38" s="888"/>
      <c r="S38" s="888"/>
      <c r="T38" s="888"/>
      <c r="U38" s="888"/>
      <c r="V38" s="888"/>
      <c r="W38" s="888"/>
      <c r="X38" s="888"/>
      <c r="Y38" s="888"/>
    </row>
    <row r="39" s="817" customFormat="true" ht="9" hidden="false" customHeight="true" outlineLevel="0" collapsed="false"/>
    <row r="40" s="817" customFormat="true" ht="14.25" hidden="false" customHeight="false" outlineLevel="0" collapsed="false">
      <c r="A40" s="862" t="s">
        <v>631</v>
      </c>
      <c r="J40" s="863"/>
      <c r="K40" s="863"/>
      <c r="L40" s="863"/>
      <c r="M40" s="863"/>
      <c r="N40" s="863"/>
      <c r="O40" s="863"/>
      <c r="P40" s="863"/>
      <c r="Q40" s="863"/>
      <c r="R40" s="863"/>
      <c r="S40" s="863"/>
      <c r="T40" s="863"/>
      <c r="U40" s="863"/>
      <c r="V40" s="863"/>
      <c r="W40" s="863"/>
      <c r="X40" s="863"/>
      <c r="Y40" s="863"/>
      <c r="Z40" s="863"/>
      <c r="AA40" s="863"/>
      <c r="AB40" s="863"/>
      <c r="AC40" s="863"/>
    </row>
    <row r="41" s="817" customFormat="true" ht="14.25" hidden="false" customHeight="false" outlineLevel="0" collapsed="false">
      <c r="J41" s="863"/>
      <c r="K41" s="863"/>
      <c r="L41" s="863"/>
      <c r="M41" s="863"/>
      <c r="N41" s="863"/>
      <c r="O41" s="863"/>
      <c r="P41" s="863"/>
      <c r="Q41" s="863"/>
      <c r="R41" s="863"/>
      <c r="S41" s="863"/>
      <c r="T41" s="863"/>
      <c r="U41" s="863"/>
      <c r="V41" s="863"/>
      <c r="W41" s="863"/>
      <c r="X41" s="863"/>
      <c r="Y41" s="863"/>
      <c r="Z41" s="863"/>
      <c r="AA41" s="863"/>
      <c r="AB41" s="863"/>
      <c r="AC41" s="863"/>
    </row>
    <row r="42" s="817" customFormat="true" ht="14.25" hidden="false" customHeight="false" outlineLevel="0" collapsed="false">
      <c r="J42" s="863"/>
      <c r="K42" s="863"/>
      <c r="L42" s="895"/>
      <c r="M42" s="895"/>
      <c r="N42" s="896" t="s">
        <v>431</v>
      </c>
      <c r="O42" s="863"/>
      <c r="P42" s="863"/>
      <c r="Q42" s="863"/>
      <c r="R42" s="863"/>
      <c r="S42" s="863"/>
      <c r="T42" s="863"/>
      <c r="U42" s="863"/>
      <c r="V42" s="863"/>
      <c r="W42" s="863"/>
      <c r="X42" s="863"/>
      <c r="Y42" s="863"/>
      <c r="Z42" s="863"/>
      <c r="AA42" s="863"/>
      <c r="AB42" s="863"/>
      <c r="AC42" s="863"/>
    </row>
    <row r="43" s="817" customFormat="true" ht="14.25" hidden="false" customHeight="false" outlineLevel="0" collapsed="false">
      <c r="J43" s="863"/>
      <c r="K43" s="863"/>
      <c r="L43" s="897" t="s">
        <v>527</v>
      </c>
      <c r="M43" s="897"/>
      <c r="N43" s="898" t="e">
        <f aca="false">'action plan'!#ref!</f>
        <v>#VALUE!</v>
      </c>
      <c r="O43" s="863"/>
      <c r="P43" s="863"/>
      <c r="Q43" s="863"/>
      <c r="R43" s="863"/>
      <c r="S43" s="863"/>
      <c r="T43" s="863"/>
      <c r="U43" s="863"/>
      <c r="V43" s="863"/>
      <c r="W43" s="863"/>
      <c r="X43" s="863"/>
      <c r="Y43" s="863"/>
      <c r="Z43" s="863"/>
      <c r="AA43" s="863"/>
      <c r="AB43" s="863"/>
      <c r="AC43" s="863"/>
    </row>
    <row r="44" s="817" customFormat="true" ht="14.25" hidden="false" customHeight="false" outlineLevel="0" collapsed="false">
      <c r="J44" s="863"/>
      <c r="K44" s="863"/>
      <c r="L44" s="897" t="s">
        <v>528</v>
      </c>
      <c r="M44" s="897"/>
      <c r="N44" s="898" t="e">
        <f aca="false">'action plan'!#ref!</f>
        <v>#VALUE!</v>
      </c>
      <c r="O44" s="863"/>
      <c r="P44" s="863"/>
      <c r="Q44" s="863"/>
      <c r="R44" s="863"/>
      <c r="S44" s="863"/>
      <c r="T44" s="863"/>
      <c r="U44" s="863"/>
      <c r="V44" s="863"/>
      <c r="W44" s="863"/>
      <c r="X44" s="863"/>
      <c r="Y44" s="863"/>
      <c r="Z44" s="863"/>
      <c r="AA44" s="863"/>
      <c r="AB44" s="863"/>
      <c r="AC44" s="863"/>
    </row>
    <row r="45" s="817" customFormat="true" ht="14.25" hidden="false" customHeight="false" outlineLevel="0" collapsed="false">
      <c r="J45" s="863"/>
      <c r="K45" s="863"/>
      <c r="L45" s="897" t="s">
        <v>529</v>
      </c>
      <c r="M45" s="897"/>
      <c r="N45" s="898" t="e">
        <f aca="false">'action plan'!#ref!</f>
        <v>#VALUE!</v>
      </c>
      <c r="O45" s="863"/>
      <c r="P45" s="863"/>
      <c r="Q45" s="863"/>
      <c r="R45" s="863"/>
      <c r="S45" s="863"/>
      <c r="T45" s="863"/>
      <c r="U45" s="863"/>
      <c r="V45" s="863"/>
      <c r="W45" s="863"/>
      <c r="X45" s="863"/>
      <c r="Y45" s="863"/>
      <c r="Z45" s="863"/>
      <c r="AA45" s="863"/>
      <c r="AB45" s="863"/>
      <c r="AC45" s="863"/>
    </row>
    <row r="46" s="817" customFormat="true" ht="14.25" hidden="false" customHeight="false" outlineLevel="0" collapsed="false">
      <c r="J46" s="863"/>
      <c r="K46" s="863"/>
      <c r="L46" s="897" t="s">
        <v>139</v>
      </c>
      <c r="M46" s="897"/>
      <c r="N46" s="898" t="e">
        <f aca="false">'action plan'!#ref!</f>
        <v>#VALUE!</v>
      </c>
      <c r="O46" s="863"/>
      <c r="P46" s="863"/>
      <c r="Q46" s="863"/>
      <c r="R46" s="863"/>
      <c r="S46" s="863"/>
      <c r="T46" s="863"/>
      <c r="U46" s="863"/>
      <c r="V46" s="863"/>
      <c r="W46" s="863"/>
      <c r="X46" s="863"/>
      <c r="Y46" s="863"/>
      <c r="Z46" s="863"/>
      <c r="AA46" s="863"/>
      <c r="AB46" s="863"/>
      <c r="AC46" s="863"/>
    </row>
    <row r="47" s="817" customFormat="true" ht="14.25" hidden="false" customHeight="false" outlineLevel="0" collapsed="false">
      <c r="J47" s="863"/>
      <c r="K47" s="863"/>
      <c r="L47" s="897" t="s">
        <v>144</v>
      </c>
      <c r="M47" s="897"/>
      <c r="N47" s="898" t="e">
        <f aca="false">'action plan'!#ref!</f>
        <v>#VALUE!</v>
      </c>
      <c r="O47" s="863"/>
      <c r="P47" s="863"/>
      <c r="Q47" s="863"/>
      <c r="R47" s="863"/>
      <c r="S47" s="863"/>
      <c r="T47" s="863"/>
      <c r="U47" s="863"/>
      <c r="V47" s="863"/>
      <c r="W47" s="863"/>
      <c r="X47" s="863"/>
      <c r="Y47" s="863"/>
      <c r="Z47" s="863"/>
      <c r="AA47" s="863"/>
      <c r="AB47" s="863"/>
      <c r="AC47" s="863"/>
    </row>
    <row r="48" s="817" customFormat="true" ht="14.25" hidden="false" customHeight="false" outlineLevel="0" collapsed="false">
      <c r="J48" s="863"/>
      <c r="K48" s="863"/>
      <c r="L48" s="897" t="s">
        <v>327</v>
      </c>
      <c r="M48" s="897"/>
      <c r="N48" s="898" t="e">
        <f aca="false">'action plan'!#ref!</f>
        <v>#VALUE!</v>
      </c>
      <c r="O48" s="863"/>
      <c r="P48" s="863"/>
      <c r="Q48" s="863"/>
      <c r="R48" s="863"/>
      <c r="S48" s="863"/>
      <c r="T48" s="863"/>
      <c r="U48" s="863"/>
      <c r="V48" s="863"/>
      <c r="W48" s="863"/>
      <c r="X48" s="863"/>
      <c r="Y48" s="863"/>
      <c r="Z48" s="863"/>
      <c r="AA48" s="863"/>
      <c r="AB48" s="863"/>
      <c r="AC48" s="863"/>
    </row>
    <row r="49" s="817" customFormat="true" ht="14.25" hidden="false" customHeight="false" outlineLevel="0" collapsed="false">
      <c r="J49" s="863"/>
      <c r="K49" s="863"/>
      <c r="L49" s="897" t="s">
        <v>556</v>
      </c>
      <c r="M49" s="897"/>
      <c r="N49" s="898" t="e">
        <f aca="false">'action plan'!#ref!</f>
        <v>#VALUE!</v>
      </c>
      <c r="O49" s="863"/>
      <c r="P49" s="863"/>
      <c r="Q49" s="863"/>
      <c r="R49" s="863"/>
      <c r="S49" s="863"/>
      <c r="T49" s="863"/>
      <c r="U49" s="863"/>
      <c r="V49" s="863"/>
      <c r="W49" s="863"/>
      <c r="X49" s="863"/>
      <c r="Y49" s="863"/>
      <c r="Z49" s="863"/>
      <c r="AA49" s="863"/>
      <c r="AB49" s="863"/>
      <c r="AC49" s="863"/>
    </row>
    <row r="50" s="817" customFormat="true" ht="14.25" hidden="false" customHeight="false" outlineLevel="0" collapsed="false">
      <c r="J50" s="863"/>
      <c r="K50" s="863"/>
      <c r="L50" s="897" t="s">
        <v>557</v>
      </c>
      <c r="M50" s="897"/>
      <c r="N50" s="899" t="e">
        <f aca="false">'action plan'!#ref!</f>
        <v>#VALUE!</v>
      </c>
      <c r="O50" s="863"/>
      <c r="P50" s="863"/>
      <c r="Q50" s="863"/>
      <c r="R50" s="863"/>
      <c r="S50" s="863"/>
      <c r="T50" s="863"/>
      <c r="U50" s="863"/>
      <c r="V50" s="863"/>
      <c r="W50" s="863"/>
      <c r="X50" s="863"/>
      <c r="Y50" s="863"/>
      <c r="Z50" s="863"/>
      <c r="AA50" s="863"/>
      <c r="AB50" s="863"/>
      <c r="AC50" s="863"/>
    </row>
    <row r="51" s="817" customFormat="true" ht="14.25" hidden="false" customHeight="false" outlineLevel="0" collapsed="false">
      <c r="J51" s="863"/>
      <c r="K51" s="863"/>
      <c r="L51" s="897" t="s">
        <v>396</v>
      </c>
      <c r="M51" s="897"/>
      <c r="N51" s="899" t="e">
        <f aca="false">'action plan'!#ref!</f>
        <v>#VALUE!</v>
      </c>
      <c r="O51" s="863"/>
      <c r="P51" s="863"/>
      <c r="Q51" s="863"/>
      <c r="R51" s="863"/>
      <c r="S51" s="863"/>
      <c r="T51" s="863"/>
      <c r="U51" s="863"/>
      <c r="V51" s="863"/>
      <c r="W51" s="863"/>
      <c r="X51" s="863"/>
      <c r="Y51" s="863"/>
      <c r="Z51" s="863"/>
      <c r="AA51" s="863"/>
      <c r="AB51" s="863"/>
      <c r="AC51" s="863"/>
    </row>
    <row r="52" s="817" customFormat="true" ht="14.25" hidden="false" customHeight="false" outlineLevel="0" collapsed="false">
      <c r="B52" s="900"/>
      <c r="J52" s="863"/>
      <c r="K52" s="863"/>
      <c r="L52" s="863"/>
      <c r="M52" s="863"/>
      <c r="N52" s="863"/>
      <c r="O52" s="863"/>
      <c r="P52" s="863"/>
      <c r="Q52" s="863"/>
      <c r="R52" s="863"/>
      <c r="S52" s="863"/>
      <c r="T52" s="863"/>
      <c r="U52" s="863"/>
      <c r="V52" s="863"/>
      <c r="W52" s="863"/>
      <c r="X52" s="863"/>
      <c r="Y52" s="863"/>
      <c r="Z52" s="863"/>
      <c r="AA52" s="863"/>
      <c r="AB52" s="863"/>
      <c r="AC52" s="863"/>
    </row>
    <row r="53" s="817" customFormat="true" ht="14.25" hidden="false" customHeight="false" outlineLevel="0" collapsed="false">
      <c r="J53" s="863"/>
      <c r="K53" s="863"/>
      <c r="L53" s="863"/>
      <c r="M53" s="863"/>
      <c r="N53" s="863"/>
      <c r="O53" s="863"/>
      <c r="P53" s="863"/>
      <c r="Q53" s="863"/>
      <c r="R53" s="863"/>
      <c r="S53" s="863"/>
      <c r="T53" s="863"/>
      <c r="U53" s="863"/>
      <c r="V53" s="863"/>
      <c r="W53" s="863"/>
      <c r="X53" s="863"/>
      <c r="Y53" s="863"/>
      <c r="Z53" s="863"/>
      <c r="AA53" s="863"/>
      <c r="AB53" s="863"/>
      <c r="AC53" s="863"/>
    </row>
    <row r="54" s="817" customFormat="true" ht="14.25" hidden="false" customHeight="false" outlineLevel="0" collapsed="false">
      <c r="J54" s="863"/>
      <c r="K54" s="863"/>
      <c r="L54" s="863"/>
      <c r="M54" s="863"/>
      <c r="N54" s="863"/>
      <c r="O54" s="863"/>
      <c r="P54" s="863"/>
      <c r="Q54" s="863"/>
      <c r="R54" s="863"/>
      <c r="S54" s="863"/>
      <c r="T54" s="863"/>
      <c r="U54" s="863"/>
      <c r="V54" s="863"/>
      <c r="W54" s="863"/>
      <c r="X54" s="863"/>
      <c r="Y54" s="863"/>
      <c r="Z54" s="863"/>
      <c r="AA54" s="863"/>
      <c r="AB54" s="863"/>
      <c r="AC54" s="863"/>
    </row>
    <row r="55" s="817" customFormat="true" ht="14.25" hidden="false" customHeight="false" outlineLevel="0" collapsed="false">
      <c r="J55" s="863"/>
      <c r="K55" s="863"/>
      <c r="L55" s="863"/>
      <c r="M55" s="863"/>
      <c r="N55" s="863"/>
      <c r="O55" s="863"/>
      <c r="P55" s="863"/>
      <c r="Q55" s="863"/>
      <c r="R55" s="863"/>
      <c r="S55" s="863"/>
      <c r="T55" s="863"/>
      <c r="U55" s="863"/>
      <c r="V55" s="863"/>
      <c r="W55" s="863"/>
      <c r="X55" s="863"/>
      <c r="Y55" s="863"/>
      <c r="Z55" s="863"/>
      <c r="AA55" s="863"/>
      <c r="AB55" s="863"/>
      <c r="AC55" s="863"/>
    </row>
    <row r="56" s="817" customFormat="true" ht="18.75" hidden="false" customHeight="true" outlineLevel="0" collapsed="false">
      <c r="J56" s="863"/>
      <c r="K56" s="863"/>
      <c r="L56" s="863"/>
      <c r="M56" s="863"/>
      <c r="N56" s="863"/>
      <c r="O56" s="863"/>
      <c r="P56" s="863"/>
      <c r="Q56" s="863"/>
      <c r="R56" s="863"/>
      <c r="S56" s="863"/>
      <c r="T56" s="863"/>
      <c r="U56" s="863"/>
      <c r="V56" s="863"/>
      <c r="W56" s="863"/>
      <c r="X56" s="863"/>
      <c r="Y56" s="863"/>
      <c r="Z56" s="863"/>
      <c r="AA56" s="863"/>
      <c r="AB56" s="863"/>
      <c r="AC56" s="863"/>
    </row>
    <row r="57" s="887" customFormat="true" ht="9" hidden="false" customHeight="true" outlineLevel="0" collapsed="false">
      <c r="J57" s="888"/>
      <c r="K57" s="888"/>
      <c r="L57" s="888"/>
      <c r="M57" s="888"/>
      <c r="N57" s="888"/>
      <c r="O57" s="888"/>
      <c r="P57" s="888"/>
      <c r="Q57" s="888"/>
      <c r="R57" s="888"/>
      <c r="S57" s="888"/>
      <c r="T57" s="888"/>
      <c r="U57" s="888"/>
      <c r="V57" s="888"/>
      <c r="W57" s="888"/>
      <c r="X57" s="888"/>
      <c r="Y57" s="888"/>
      <c r="Z57" s="888"/>
      <c r="AA57" s="888"/>
      <c r="AB57" s="888"/>
      <c r="AC57" s="888"/>
    </row>
    <row r="58" s="887" customFormat="true" ht="12.75" hidden="false" customHeight="false" outlineLevel="0" collapsed="false">
      <c r="A58" s="889" t="s">
        <v>632</v>
      </c>
      <c r="J58" s="888"/>
      <c r="K58" s="888"/>
      <c r="L58" s="888"/>
      <c r="M58" s="888"/>
      <c r="N58" s="901"/>
      <c r="O58" s="888"/>
      <c r="P58" s="888"/>
      <c r="Q58" s="888"/>
      <c r="R58" s="888"/>
      <c r="S58" s="888"/>
      <c r="T58" s="888"/>
      <c r="U58" s="888"/>
      <c r="V58" s="888"/>
      <c r="W58" s="888"/>
      <c r="X58" s="888"/>
      <c r="Y58" s="888"/>
      <c r="Z58" s="888"/>
      <c r="AA58" s="888"/>
      <c r="AB58" s="888"/>
      <c r="AC58" s="888"/>
    </row>
    <row r="59" s="887" customFormat="true" ht="25.5" hidden="false" customHeight="false" outlineLevel="0" collapsed="false">
      <c r="A59" s="889"/>
      <c r="D59" s="902" t="s">
        <v>633</v>
      </c>
      <c r="J59" s="888"/>
      <c r="K59" s="903"/>
      <c r="L59" s="888"/>
      <c r="M59" s="888"/>
      <c r="N59" s="888"/>
      <c r="O59" s="888"/>
      <c r="P59" s="888"/>
      <c r="Q59" s="888"/>
      <c r="R59" s="888"/>
      <c r="S59" s="888"/>
      <c r="T59" s="888"/>
      <c r="U59" s="888"/>
      <c r="V59" s="888"/>
      <c r="W59" s="888"/>
      <c r="X59" s="888"/>
      <c r="Y59" s="888"/>
      <c r="Z59" s="888"/>
      <c r="AA59" s="888"/>
      <c r="AB59" s="888"/>
      <c r="AC59" s="888"/>
    </row>
    <row r="60" s="904" customFormat="true" ht="14.25" hidden="false" customHeight="true" outlineLevel="0" collapsed="false">
      <c r="E60" s="905"/>
      <c r="F60" s="887"/>
      <c r="G60" s="887"/>
      <c r="H60" s="887"/>
      <c r="I60" s="887"/>
      <c r="J60" s="888"/>
      <c r="K60" s="906"/>
      <c r="L60" s="907"/>
      <c r="M60" s="907"/>
      <c r="N60" s="907"/>
      <c r="O60" s="907"/>
      <c r="P60" s="908" t="n">
        <v>2020</v>
      </c>
      <c r="Q60" s="909" t="n">
        <v>2030</v>
      </c>
      <c r="R60" s="909" t="n">
        <f aca="false">Strategy!G17</f>
        <v>2050</v>
      </c>
      <c r="S60" s="910"/>
      <c r="T60" s="910"/>
      <c r="U60" s="910"/>
      <c r="V60" s="910"/>
      <c r="W60" s="910"/>
      <c r="X60" s="910"/>
      <c r="Y60" s="910"/>
      <c r="Z60" s="910"/>
      <c r="AA60" s="910"/>
      <c r="AB60" s="910"/>
      <c r="AC60" s="910"/>
    </row>
    <row r="61" s="904" customFormat="true" ht="14.25" hidden="false" customHeight="true" outlineLevel="0" collapsed="false">
      <c r="E61" s="887"/>
      <c r="F61" s="887"/>
      <c r="G61" s="887"/>
      <c r="H61" s="887"/>
      <c r="I61" s="887"/>
      <c r="J61" s="888"/>
      <c r="K61" s="911"/>
      <c r="L61" s="912" t="s">
        <v>634</v>
      </c>
      <c r="M61" s="912"/>
      <c r="N61" s="912"/>
      <c r="O61" s="912"/>
      <c r="P61" s="913"/>
      <c r="Q61" s="914"/>
      <c r="R61" s="914"/>
      <c r="S61" s="910"/>
      <c r="T61" s="910"/>
      <c r="U61" s="910"/>
      <c r="V61" s="910"/>
      <c r="W61" s="910"/>
      <c r="X61" s="910"/>
      <c r="Y61" s="910"/>
      <c r="Z61" s="910"/>
      <c r="AA61" s="910"/>
      <c r="AB61" s="910"/>
      <c r="AC61" s="910"/>
    </row>
    <row r="62" s="904" customFormat="true" ht="14.25" hidden="false" customHeight="true" outlineLevel="0" collapsed="false">
      <c r="E62" s="905"/>
      <c r="F62" s="887"/>
      <c r="G62" s="887"/>
      <c r="H62" s="887"/>
      <c r="I62" s="887"/>
      <c r="J62" s="888"/>
      <c r="K62" s="911"/>
      <c r="L62" s="912" t="s">
        <v>635</v>
      </c>
      <c r="M62" s="912"/>
      <c r="N62" s="912"/>
      <c r="O62" s="912"/>
      <c r="P62" s="913"/>
      <c r="Q62" s="914"/>
      <c r="R62" s="914"/>
      <c r="S62" s="910"/>
      <c r="T62" s="910"/>
      <c r="U62" s="910"/>
      <c r="V62" s="910"/>
      <c r="W62" s="910"/>
      <c r="X62" s="910"/>
      <c r="Y62" s="910"/>
      <c r="Z62" s="910"/>
      <c r="AA62" s="910"/>
      <c r="AB62" s="910"/>
      <c r="AC62" s="910"/>
    </row>
    <row r="63" s="904" customFormat="true" ht="14.25" hidden="false" customHeight="true" outlineLevel="0" collapsed="false">
      <c r="E63" s="887"/>
      <c r="F63" s="887"/>
      <c r="G63" s="887"/>
      <c r="H63" s="887"/>
      <c r="I63" s="887"/>
      <c r="J63" s="888"/>
      <c r="K63" s="911"/>
      <c r="L63" s="912" t="s">
        <v>636</v>
      </c>
      <c r="M63" s="912"/>
      <c r="N63" s="912"/>
      <c r="O63" s="912"/>
      <c r="P63" s="915"/>
      <c r="Q63" s="916"/>
      <c r="R63" s="916"/>
      <c r="S63" s="910"/>
      <c r="T63" s="910"/>
      <c r="U63" s="910"/>
      <c r="V63" s="910"/>
      <c r="W63" s="910"/>
      <c r="X63" s="910"/>
      <c r="Y63" s="910"/>
      <c r="Z63" s="910"/>
      <c r="AA63" s="910"/>
      <c r="AB63" s="910"/>
      <c r="AC63" s="910"/>
    </row>
    <row r="64" s="904" customFormat="true" ht="14.25" hidden="false" customHeight="true" outlineLevel="0" collapsed="false">
      <c r="E64" s="905"/>
      <c r="F64" s="887"/>
      <c r="G64" s="887"/>
      <c r="H64" s="887"/>
      <c r="I64" s="887"/>
      <c r="J64" s="888"/>
      <c r="K64" s="911"/>
      <c r="L64" s="912" t="s">
        <v>637</v>
      </c>
      <c r="M64" s="912"/>
      <c r="N64" s="912"/>
      <c r="O64" s="912"/>
      <c r="P64" s="913" t="e">
        <f aca="false">'action plan'!#ref!</f>
        <v>#VALUE!</v>
      </c>
      <c r="Q64" s="914" t="e">
        <f aca="false">'action plan'!#ref!</f>
        <v>#VALUE!</v>
      </c>
      <c r="R64" s="914" t="e">
        <f aca="false">'action plan'!#ref!</f>
        <v>#VALUE!</v>
      </c>
      <c r="S64" s="910"/>
      <c r="T64" s="910"/>
      <c r="U64" s="910"/>
      <c r="V64" s="910"/>
      <c r="W64" s="910"/>
      <c r="X64" s="910"/>
      <c r="Y64" s="910"/>
      <c r="Z64" s="910"/>
      <c r="AA64" s="910"/>
      <c r="AB64" s="910"/>
      <c r="AC64" s="910"/>
    </row>
    <row r="65" s="904" customFormat="true" ht="14.25" hidden="false" customHeight="true" outlineLevel="0" collapsed="false">
      <c r="E65" s="887"/>
      <c r="F65" s="887"/>
      <c r="G65" s="887"/>
      <c r="H65" s="887"/>
      <c r="I65" s="887"/>
      <c r="J65" s="888"/>
      <c r="K65" s="911"/>
      <c r="L65" s="917" t="s">
        <v>638</v>
      </c>
      <c r="M65" s="918"/>
      <c r="N65" s="919"/>
      <c r="O65" s="919"/>
      <c r="P65" s="920"/>
      <c r="Q65" s="910"/>
      <c r="R65" s="910"/>
      <c r="S65" s="910"/>
      <c r="T65" s="910"/>
      <c r="U65" s="910"/>
      <c r="V65" s="910"/>
      <c r="W65" s="910"/>
      <c r="X65" s="910"/>
      <c r="Y65" s="910"/>
      <c r="Z65" s="910"/>
      <c r="AA65" s="910"/>
      <c r="AB65" s="910"/>
      <c r="AC65" s="910"/>
    </row>
    <row r="66" s="904" customFormat="true" ht="14.25" hidden="false" customHeight="false" outlineLevel="0" collapsed="false">
      <c r="E66" s="905"/>
      <c r="F66" s="887"/>
      <c r="G66" s="887"/>
      <c r="H66" s="887"/>
      <c r="I66" s="887"/>
      <c r="J66" s="888"/>
      <c r="K66" s="910"/>
      <c r="L66" s="910"/>
      <c r="M66" s="910"/>
      <c r="N66" s="910"/>
      <c r="O66" s="910"/>
      <c r="P66" s="910"/>
      <c r="Q66" s="910"/>
      <c r="R66" s="910"/>
      <c r="S66" s="910"/>
      <c r="T66" s="910"/>
      <c r="U66" s="910"/>
      <c r="V66" s="910"/>
      <c r="W66" s="910"/>
      <c r="X66" s="910"/>
      <c r="Y66" s="910"/>
      <c r="Z66" s="910"/>
      <c r="AA66" s="910"/>
      <c r="AB66" s="910"/>
      <c r="AC66" s="910"/>
    </row>
    <row r="67" s="904" customFormat="true" ht="14.25" hidden="false" customHeight="false" outlineLevel="0" collapsed="false">
      <c r="E67" s="887"/>
      <c r="F67" s="887"/>
      <c r="G67" s="887"/>
      <c r="H67" s="887"/>
      <c r="I67" s="887"/>
      <c r="J67" s="888"/>
      <c r="K67" s="921"/>
      <c r="L67" s="921"/>
      <c r="M67" s="921"/>
      <c r="N67" s="910"/>
      <c r="O67" s="910"/>
      <c r="P67" s="922"/>
      <c r="Q67" s="910"/>
      <c r="R67" s="910"/>
      <c r="S67" s="910"/>
      <c r="T67" s="910"/>
      <c r="U67" s="910"/>
      <c r="V67" s="910"/>
      <c r="W67" s="910"/>
      <c r="X67" s="910"/>
      <c r="Y67" s="910"/>
      <c r="Z67" s="910"/>
      <c r="AA67" s="910"/>
      <c r="AB67" s="910"/>
      <c r="AC67" s="910"/>
    </row>
    <row r="68" s="904" customFormat="true" ht="14.25" hidden="false" customHeight="false" outlineLevel="0" collapsed="false">
      <c r="E68" s="887"/>
      <c r="F68" s="887"/>
      <c r="G68" s="887"/>
      <c r="H68" s="887"/>
      <c r="I68" s="887"/>
      <c r="J68" s="888"/>
      <c r="K68" s="910"/>
      <c r="L68" s="910"/>
      <c r="M68" s="910"/>
      <c r="N68" s="910"/>
      <c r="O68" s="910"/>
      <c r="P68" s="910"/>
      <c r="Q68" s="910"/>
      <c r="R68" s="910"/>
      <c r="S68" s="910"/>
      <c r="T68" s="910"/>
      <c r="U68" s="910"/>
      <c r="V68" s="910"/>
      <c r="W68" s="910"/>
      <c r="X68" s="910"/>
      <c r="Y68" s="910"/>
      <c r="Z68" s="910"/>
      <c r="AA68" s="910"/>
      <c r="AB68" s="910"/>
      <c r="AC68" s="910"/>
    </row>
    <row r="69" s="887" customFormat="true" ht="12.75" hidden="false" customHeight="false" outlineLevel="0" collapsed="false">
      <c r="A69" s="923"/>
      <c r="B69" s="923"/>
      <c r="C69" s="923"/>
      <c r="D69" s="924"/>
      <c r="J69" s="888"/>
      <c r="K69" s="888"/>
      <c r="L69" s="888"/>
      <c r="M69" s="888"/>
      <c r="N69" s="888"/>
      <c r="O69" s="888"/>
      <c r="P69" s="888"/>
      <c r="Q69" s="888"/>
      <c r="R69" s="888"/>
      <c r="S69" s="888"/>
      <c r="T69" s="888"/>
      <c r="U69" s="888"/>
      <c r="V69" s="888"/>
      <c r="W69" s="888"/>
      <c r="X69" s="888"/>
      <c r="Y69" s="888"/>
      <c r="Z69" s="888"/>
      <c r="AA69" s="888"/>
      <c r="AB69" s="888"/>
      <c r="AC69" s="888"/>
    </row>
    <row r="70" s="887" customFormat="true" ht="12.75" hidden="false" customHeight="false" outlineLevel="0" collapsed="false">
      <c r="A70" s="923"/>
      <c r="D70" s="925"/>
      <c r="J70" s="888"/>
      <c r="K70" s="888"/>
      <c r="L70" s="888"/>
      <c r="M70" s="888"/>
      <c r="N70" s="888"/>
      <c r="O70" s="888"/>
      <c r="P70" s="888"/>
      <c r="Q70" s="888"/>
      <c r="R70" s="888"/>
      <c r="S70" s="888"/>
      <c r="T70" s="888"/>
      <c r="U70" s="888"/>
      <c r="V70" s="888"/>
      <c r="W70" s="888"/>
      <c r="X70" s="888"/>
      <c r="Y70" s="888"/>
      <c r="Z70" s="888"/>
      <c r="AA70" s="888"/>
      <c r="AB70" s="888"/>
      <c r="AC70" s="888"/>
    </row>
    <row r="71" s="887" customFormat="true" ht="12.75" hidden="false" customHeight="false" outlineLevel="0" collapsed="false">
      <c r="A71" s="923"/>
      <c r="D71" s="925"/>
      <c r="J71" s="888"/>
      <c r="K71" s="888"/>
      <c r="L71" s="888"/>
      <c r="M71" s="888"/>
      <c r="N71" s="888"/>
      <c r="O71" s="888"/>
      <c r="P71" s="888"/>
      <c r="Q71" s="888"/>
      <c r="R71" s="888"/>
      <c r="S71" s="888"/>
      <c r="T71" s="888"/>
      <c r="U71" s="888"/>
      <c r="V71" s="888"/>
      <c r="W71" s="888"/>
      <c r="X71" s="888"/>
      <c r="Y71" s="888"/>
      <c r="Z71" s="888"/>
      <c r="AA71" s="888"/>
      <c r="AB71" s="888"/>
      <c r="AC71" s="888"/>
    </row>
    <row r="72" s="887" customFormat="true" ht="12.75" hidden="false" customHeight="false" outlineLevel="0" collapsed="false">
      <c r="A72" s="923"/>
      <c r="D72" s="925"/>
      <c r="J72" s="888"/>
      <c r="K72" s="888"/>
      <c r="L72" s="888"/>
      <c r="M72" s="888"/>
      <c r="N72" s="888"/>
      <c r="O72" s="888"/>
      <c r="P72" s="888"/>
      <c r="Q72" s="888"/>
      <c r="R72" s="888"/>
      <c r="S72" s="888"/>
      <c r="T72" s="888"/>
      <c r="U72" s="888"/>
      <c r="V72" s="888"/>
      <c r="W72" s="888"/>
      <c r="X72" s="888"/>
      <c r="Y72" s="888"/>
      <c r="Z72" s="888"/>
      <c r="AA72" s="888"/>
      <c r="AB72" s="888"/>
      <c r="AC72" s="888"/>
    </row>
    <row r="73" s="887" customFormat="true" ht="12.75" hidden="false" customHeight="false" outlineLevel="0" collapsed="false">
      <c r="A73" s="923"/>
      <c r="B73" s="923"/>
      <c r="C73" s="923"/>
      <c r="D73" s="925"/>
      <c r="J73" s="888"/>
      <c r="K73" s="888"/>
      <c r="L73" s="888"/>
      <c r="M73" s="888"/>
      <c r="N73" s="888"/>
      <c r="O73" s="888"/>
      <c r="P73" s="888"/>
      <c r="Q73" s="888"/>
      <c r="R73" s="888"/>
      <c r="S73" s="888"/>
      <c r="T73" s="888"/>
      <c r="U73" s="888"/>
      <c r="V73" s="888"/>
      <c r="W73" s="888"/>
      <c r="X73" s="888"/>
      <c r="Y73" s="888"/>
      <c r="Z73" s="888"/>
      <c r="AA73" s="888"/>
      <c r="AB73" s="888"/>
      <c r="AC73" s="888"/>
    </row>
    <row r="74" s="887" customFormat="true" ht="9" hidden="false" customHeight="true" outlineLevel="0" collapsed="false">
      <c r="D74" s="926"/>
    </row>
    <row r="75" s="887" customFormat="true" ht="9" hidden="false" customHeight="true" outlineLevel="0" collapsed="false">
      <c r="D75" s="926"/>
    </row>
    <row r="76" s="927" customFormat="true" ht="14.25" hidden="true" customHeight="false" outlineLevel="0" collapsed="false"/>
    <row r="77" s="930" customFormat="true" ht="20.1" hidden="false" customHeight="true" outlineLevel="0" collapsed="false">
      <c r="A77" s="928" t="s">
        <v>639</v>
      </c>
      <c r="B77" s="929"/>
      <c r="C77" s="929"/>
      <c r="D77" s="929"/>
      <c r="E77" s="929"/>
      <c r="F77" s="929"/>
      <c r="G77" s="929"/>
      <c r="H77" s="929"/>
      <c r="I77" s="929"/>
      <c r="J77" s="929"/>
      <c r="K77" s="929"/>
      <c r="L77" s="929"/>
      <c r="M77" s="929"/>
      <c r="N77" s="929"/>
      <c r="O77" s="929"/>
      <c r="P77" s="929"/>
      <c r="Q77" s="929"/>
      <c r="R77" s="929"/>
    </row>
    <row r="78" s="817" customFormat="true" ht="9" hidden="false" customHeight="true" outlineLevel="0" collapsed="false">
      <c r="K78" s="863"/>
      <c r="L78" s="863"/>
      <c r="M78" s="863"/>
      <c r="N78" s="863"/>
      <c r="O78" s="863"/>
      <c r="P78" s="863"/>
      <c r="Q78" s="863"/>
      <c r="R78" s="863"/>
      <c r="S78" s="863"/>
      <c r="T78" s="863"/>
      <c r="U78" s="863"/>
      <c r="V78" s="863"/>
      <c r="W78" s="863"/>
      <c r="X78" s="863"/>
      <c r="Y78" s="863"/>
      <c r="Z78" s="863"/>
      <c r="AA78" s="863"/>
      <c r="AB78" s="863"/>
    </row>
    <row r="79" s="817" customFormat="true" ht="15.75" hidden="false" customHeight="false" outlineLevel="0" collapsed="false">
      <c r="A79" s="862" t="s">
        <v>640</v>
      </c>
      <c r="K79" s="863"/>
      <c r="L79" s="931" t="s">
        <v>641</v>
      </c>
      <c r="M79" s="863"/>
      <c r="N79" s="863"/>
      <c r="O79" s="863"/>
      <c r="P79" s="863"/>
      <c r="Q79" s="863"/>
      <c r="R79" s="863"/>
      <c r="S79" s="863"/>
      <c r="T79" s="863"/>
      <c r="U79" s="863"/>
      <c r="V79" s="863"/>
      <c r="W79" s="863"/>
      <c r="X79" s="863"/>
      <c r="Y79" s="863"/>
      <c r="Z79" s="863"/>
      <c r="AA79" s="863"/>
      <c r="AB79" s="863"/>
    </row>
    <row r="80" s="817" customFormat="true" ht="15" hidden="false" customHeight="true" outlineLevel="0" collapsed="false">
      <c r="K80" s="863"/>
      <c r="L80" s="932" t="s">
        <v>642</v>
      </c>
      <c r="M80" s="933" t="s">
        <v>643</v>
      </c>
      <c r="N80" s="863"/>
      <c r="O80" s="863"/>
      <c r="P80" s="863"/>
      <c r="Q80" s="863"/>
      <c r="R80" s="863"/>
      <c r="S80" s="863"/>
      <c r="T80" s="863"/>
      <c r="U80" s="863"/>
      <c r="V80" s="863"/>
      <c r="W80" s="863"/>
      <c r="X80" s="863"/>
      <c r="Y80" s="863"/>
      <c r="Z80" s="863"/>
      <c r="AA80" s="863"/>
      <c r="AB80" s="863"/>
    </row>
    <row r="81" s="817" customFormat="true" ht="14.25" hidden="false" customHeight="false" outlineLevel="0" collapsed="false">
      <c r="K81" s="863"/>
      <c r="L81" s="934" t="n">
        <f aca="false">'CO2-GHG emissions'!D10</f>
        <v>2005</v>
      </c>
      <c r="M81" s="934" t="e">
        <f aca="false">'co2-ghg emissions'!#ref!/'CO2-GHG emissions'!D13</f>
        <v>#VALUE!</v>
      </c>
      <c r="N81" s="863"/>
      <c r="O81" s="863"/>
      <c r="P81" s="863"/>
      <c r="Q81" s="863"/>
      <c r="R81" s="863"/>
      <c r="S81" s="863"/>
      <c r="T81" s="863"/>
      <c r="U81" s="863"/>
      <c r="V81" s="863"/>
      <c r="W81" s="863"/>
      <c r="X81" s="863"/>
      <c r="Y81" s="863"/>
      <c r="Z81" s="863"/>
      <c r="AA81" s="863"/>
      <c r="AB81" s="863"/>
    </row>
    <row r="82" s="817" customFormat="true" ht="14.25" hidden="false" customHeight="false" outlineLevel="0" collapsed="false">
      <c r="K82" s="863"/>
      <c r="L82" s="934" t="str">
        <f aca="false">MEI1!D9</f>
        <v>[drop-down]</v>
      </c>
      <c r="M82" s="934" t="e">
        <f aca="false">MEI1!S136/MEI1!D12</f>
        <v>#DIV/0!</v>
      </c>
      <c r="N82" s="863"/>
      <c r="O82" s="863"/>
      <c r="P82" s="863"/>
      <c r="Q82" s="863"/>
      <c r="R82" s="863"/>
      <c r="S82" s="863"/>
      <c r="T82" s="863"/>
      <c r="U82" s="863"/>
      <c r="V82" s="863"/>
      <c r="W82" s="863"/>
      <c r="X82" s="863"/>
      <c r="Y82" s="863"/>
      <c r="Z82" s="863"/>
      <c r="AA82" s="863"/>
      <c r="AB82" s="863"/>
    </row>
    <row r="83" s="817" customFormat="true" ht="14.25" hidden="false" customHeight="false" outlineLevel="0" collapsed="false">
      <c r="K83" s="863"/>
      <c r="L83" s="934" t="str">
        <f aca="false">MEI2!D9</f>
        <v>[drop-down]</v>
      </c>
      <c r="M83" s="934" t="e">
        <f aca="false">MEI2!S136/MEI2!D12</f>
        <v>#DIV/0!</v>
      </c>
      <c r="N83" s="863"/>
      <c r="O83" s="863"/>
      <c r="P83" s="863"/>
      <c r="Q83" s="863"/>
      <c r="R83" s="863"/>
      <c r="S83" s="863"/>
      <c r="T83" s="863"/>
      <c r="U83" s="863"/>
      <c r="V83" s="863"/>
      <c r="W83" s="863"/>
      <c r="X83" s="863"/>
      <c r="Y83" s="863"/>
      <c r="Z83" s="863"/>
      <c r="AA83" s="863"/>
      <c r="AB83" s="863"/>
    </row>
    <row r="84" s="817" customFormat="true" ht="14.25" hidden="false" customHeight="false" outlineLevel="0" collapsed="false">
      <c r="K84" s="863"/>
      <c r="L84" s="934"/>
      <c r="M84" s="934"/>
      <c r="N84" s="863"/>
      <c r="O84" s="863"/>
      <c r="P84" s="863"/>
      <c r="Q84" s="863"/>
      <c r="R84" s="863"/>
      <c r="S84" s="863"/>
      <c r="T84" s="863"/>
      <c r="U84" s="863"/>
      <c r="V84" s="863"/>
      <c r="W84" s="863"/>
      <c r="X84" s="863"/>
      <c r="Y84" s="863"/>
      <c r="Z84" s="863"/>
      <c r="AA84" s="863"/>
      <c r="AB84" s="863"/>
    </row>
    <row r="85" s="817" customFormat="true" ht="14.25" hidden="false" customHeight="false" outlineLevel="0" collapsed="false">
      <c r="K85" s="863"/>
      <c r="L85" s="935"/>
      <c r="M85" s="935"/>
      <c r="N85" s="863"/>
      <c r="O85" s="863"/>
      <c r="P85" s="863"/>
      <c r="Q85" s="863"/>
      <c r="R85" s="863"/>
      <c r="S85" s="863"/>
      <c r="T85" s="863"/>
      <c r="U85" s="863"/>
      <c r="V85" s="863"/>
      <c r="W85" s="863"/>
      <c r="X85" s="863"/>
      <c r="Y85" s="863"/>
      <c r="Z85" s="863"/>
      <c r="AA85" s="863"/>
      <c r="AB85" s="863"/>
    </row>
    <row r="86" s="817" customFormat="true" ht="14.25" hidden="false" customHeight="false" outlineLevel="0" collapsed="false">
      <c r="K86" s="863"/>
      <c r="L86" s="935"/>
      <c r="M86" s="935"/>
      <c r="N86" s="863"/>
      <c r="O86" s="863"/>
      <c r="P86" s="863"/>
      <c r="Q86" s="863"/>
      <c r="R86" s="863"/>
      <c r="S86" s="863"/>
      <c r="T86" s="863"/>
      <c r="U86" s="863"/>
      <c r="V86" s="863"/>
      <c r="W86" s="863"/>
      <c r="X86" s="863"/>
      <c r="Y86" s="863"/>
      <c r="Z86" s="863"/>
      <c r="AA86" s="863"/>
      <c r="AB86" s="863"/>
    </row>
    <row r="87" s="817" customFormat="true" ht="14.25" hidden="false" customHeight="false" outlineLevel="0" collapsed="false">
      <c r="K87" s="863"/>
      <c r="L87" s="934" t="s">
        <v>642</v>
      </c>
      <c r="M87" s="934" t="s">
        <v>525</v>
      </c>
      <c r="N87" s="863"/>
      <c r="O87" s="863"/>
      <c r="P87" s="863"/>
      <c r="Q87" s="863"/>
      <c r="R87" s="863"/>
      <c r="S87" s="863"/>
      <c r="T87" s="863"/>
      <c r="U87" s="863"/>
      <c r="V87" s="863"/>
      <c r="W87" s="863"/>
      <c r="X87" s="863"/>
      <c r="Y87" s="863"/>
      <c r="Z87" s="863"/>
      <c r="AA87" s="863"/>
      <c r="AB87" s="863"/>
    </row>
    <row r="88" s="817" customFormat="true" ht="14.25" hidden="false" customHeight="false" outlineLevel="0" collapsed="false">
      <c r="K88" s="863"/>
      <c r="L88" s="934" t="n">
        <f aca="false">'CO2-GHG emissions'!D10</f>
        <v>2005</v>
      </c>
      <c r="M88" s="936" t="n">
        <f aca="false">'CO2-GHG emissions'!T71/'CO2-GHG emissions'!D13</f>
        <v>13.6511725931635</v>
      </c>
      <c r="N88" s="863"/>
      <c r="O88" s="863"/>
      <c r="P88" s="863"/>
      <c r="Q88" s="863"/>
      <c r="R88" s="863"/>
      <c r="S88" s="863"/>
      <c r="T88" s="863"/>
      <c r="U88" s="863"/>
      <c r="V88" s="863"/>
      <c r="W88" s="863"/>
      <c r="X88" s="863"/>
      <c r="Y88" s="863"/>
      <c r="Z88" s="863"/>
      <c r="AA88" s="863"/>
      <c r="AB88" s="863"/>
    </row>
    <row r="89" s="817" customFormat="true" ht="14.25" hidden="false" customHeight="false" outlineLevel="0" collapsed="false">
      <c r="K89" s="863"/>
      <c r="L89" s="934" t="str">
        <f aca="false">MEI1!D9</f>
        <v>[drop-down]</v>
      </c>
      <c r="M89" s="936" t="e">
        <f aca="false">MEI1!S49/MEI1!D12</f>
        <v>#DIV/0!</v>
      </c>
      <c r="N89" s="863"/>
      <c r="O89" s="863"/>
      <c r="P89" s="863"/>
      <c r="Q89" s="863"/>
      <c r="R89" s="863"/>
      <c r="S89" s="863"/>
      <c r="T89" s="863"/>
      <c r="U89" s="863"/>
      <c r="V89" s="863"/>
      <c r="W89" s="863"/>
      <c r="X89" s="863"/>
      <c r="Y89" s="863"/>
      <c r="Z89" s="863"/>
      <c r="AA89" s="863"/>
      <c r="AB89" s="863"/>
    </row>
    <row r="90" s="817" customFormat="true" ht="14.25" hidden="false" customHeight="false" outlineLevel="0" collapsed="false">
      <c r="K90" s="863"/>
      <c r="L90" s="934" t="str">
        <f aca="false">MEI2!D9</f>
        <v>[drop-down]</v>
      </c>
      <c r="M90" s="934" t="e">
        <f aca="false">MEI2!S49/MEI2!D12</f>
        <v>#DIV/0!</v>
      </c>
      <c r="N90" s="863"/>
      <c r="O90" s="863"/>
      <c r="P90" s="863"/>
      <c r="Q90" s="863"/>
      <c r="R90" s="863"/>
      <c r="S90" s="863"/>
      <c r="T90" s="863"/>
      <c r="U90" s="863"/>
      <c r="V90" s="863"/>
      <c r="W90" s="863"/>
      <c r="X90" s="863"/>
      <c r="Y90" s="863"/>
      <c r="Z90" s="863"/>
      <c r="AA90" s="863"/>
      <c r="AB90" s="863"/>
    </row>
    <row r="91" s="817" customFormat="true" ht="14.25" hidden="false" customHeight="false" outlineLevel="0" collapsed="false">
      <c r="K91" s="863"/>
      <c r="L91" s="934"/>
      <c r="M91" s="934"/>
      <c r="N91" s="863"/>
      <c r="O91" s="863"/>
      <c r="P91" s="863"/>
      <c r="Q91" s="863"/>
      <c r="R91" s="863"/>
      <c r="S91" s="863"/>
      <c r="T91" s="863"/>
      <c r="U91" s="863"/>
      <c r="V91" s="863"/>
      <c r="W91" s="863"/>
      <c r="X91" s="863"/>
      <c r="Y91" s="863"/>
      <c r="Z91" s="863"/>
      <c r="AA91" s="863"/>
      <c r="AB91" s="863"/>
    </row>
    <row r="92" s="817" customFormat="true" ht="14.25" hidden="false" customHeight="false" outlineLevel="0" collapsed="false">
      <c r="K92" s="863"/>
      <c r="L92" s="863"/>
      <c r="M92" s="863"/>
      <c r="N92" s="863"/>
      <c r="O92" s="863"/>
      <c r="P92" s="863"/>
      <c r="Q92" s="863"/>
      <c r="R92" s="863"/>
      <c r="S92" s="863"/>
      <c r="T92" s="863"/>
      <c r="U92" s="863"/>
      <c r="V92" s="863"/>
      <c r="W92" s="863"/>
      <c r="X92" s="863"/>
      <c r="Y92" s="863"/>
      <c r="Z92" s="863"/>
      <c r="AA92" s="863"/>
      <c r="AB92" s="863"/>
    </row>
    <row r="93" s="817" customFormat="true" ht="14.25" hidden="false" customHeight="false" outlineLevel="0" collapsed="false">
      <c r="K93" s="863"/>
      <c r="L93" s="863"/>
      <c r="M93" s="863"/>
      <c r="N93" s="863"/>
      <c r="O93" s="863"/>
      <c r="P93" s="863"/>
      <c r="Q93" s="863"/>
      <c r="R93" s="863"/>
      <c r="S93" s="863"/>
      <c r="T93" s="863"/>
      <c r="U93" s="863"/>
      <c r="V93" s="863"/>
      <c r="W93" s="863"/>
      <c r="X93" s="863"/>
      <c r="Y93" s="863"/>
      <c r="Z93" s="863"/>
      <c r="AA93" s="863"/>
      <c r="AB93" s="863"/>
    </row>
    <row r="94" s="817" customFormat="true" ht="14.25" hidden="false" customHeight="false" outlineLevel="0" collapsed="false">
      <c r="K94" s="863"/>
      <c r="L94" s="863"/>
      <c r="M94" s="863"/>
      <c r="N94" s="863"/>
      <c r="O94" s="863"/>
      <c r="P94" s="863"/>
      <c r="Q94" s="863"/>
      <c r="R94" s="863"/>
      <c r="S94" s="863"/>
      <c r="T94" s="863"/>
      <c r="U94" s="863"/>
      <c r="V94" s="863"/>
      <c r="W94" s="863"/>
      <c r="X94" s="863"/>
      <c r="Y94" s="863"/>
      <c r="Z94" s="863"/>
      <c r="AA94" s="863"/>
      <c r="AB94" s="863"/>
    </row>
    <row r="95" s="817" customFormat="true" ht="14.25" hidden="false" customHeight="true" outlineLevel="0" collapsed="false">
      <c r="K95" s="863"/>
      <c r="L95" s="863"/>
      <c r="M95" s="863"/>
      <c r="N95" s="863"/>
      <c r="O95" s="863"/>
      <c r="P95" s="863"/>
      <c r="Q95" s="863"/>
      <c r="R95" s="863"/>
      <c r="S95" s="863"/>
      <c r="T95" s="863"/>
      <c r="U95" s="863"/>
      <c r="V95" s="863"/>
      <c r="W95" s="863"/>
      <c r="X95" s="863"/>
      <c r="Y95" s="863"/>
      <c r="Z95" s="863"/>
      <c r="AA95" s="863"/>
      <c r="AB95" s="863"/>
    </row>
    <row r="96" s="817" customFormat="true" ht="14.25" hidden="false" customHeight="true" outlineLevel="0" collapsed="false">
      <c r="B96" s="937"/>
      <c r="C96" s="937"/>
      <c r="K96" s="863"/>
      <c r="L96" s="863"/>
      <c r="M96" s="863"/>
      <c r="N96" s="863"/>
      <c r="O96" s="863"/>
      <c r="P96" s="863"/>
      <c r="Q96" s="863"/>
      <c r="R96" s="863"/>
      <c r="S96" s="863"/>
      <c r="T96" s="863"/>
      <c r="U96" s="863"/>
      <c r="V96" s="863"/>
      <c r="W96" s="863"/>
      <c r="X96" s="863"/>
      <c r="Y96" s="863"/>
      <c r="Z96" s="863"/>
      <c r="AA96" s="863"/>
      <c r="AB96" s="863"/>
    </row>
    <row r="97" s="809" customFormat="true" ht="9" hidden="false" customHeight="true" outlineLevel="0" collapsed="false">
      <c r="B97" s="839"/>
      <c r="C97" s="839"/>
      <c r="K97" s="890"/>
      <c r="L97" s="890"/>
      <c r="M97" s="890"/>
      <c r="N97" s="890"/>
      <c r="O97" s="890"/>
      <c r="P97" s="890"/>
      <c r="Q97" s="890"/>
      <c r="R97" s="890"/>
      <c r="S97" s="890"/>
      <c r="T97" s="890"/>
      <c r="U97" s="890"/>
      <c r="V97" s="890"/>
      <c r="W97" s="890"/>
      <c r="X97" s="890"/>
      <c r="Y97" s="890"/>
      <c r="Z97" s="890"/>
      <c r="AA97" s="890"/>
      <c r="AB97" s="890"/>
    </row>
    <row r="98" s="889" customFormat="true" ht="12.75" hidden="false" customHeight="false" outlineLevel="0" collapsed="false">
      <c r="A98" s="889" t="s">
        <v>644</v>
      </c>
      <c r="B98" s="938"/>
      <c r="C98" s="938"/>
      <c r="I98" s="887"/>
      <c r="K98" s="901"/>
      <c r="L98" s="939"/>
      <c r="M98" s="939"/>
      <c r="N98" s="939"/>
      <c r="O98" s="939"/>
      <c r="P98" s="939"/>
      <c r="Q98" s="939"/>
      <c r="R98" s="939"/>
      <c r="S98" s="939"/>
      <c r="T98" s="939"/>
      <c r="U98" s="939"/>
      <c r="V98" s="939"/>
      <c r="W98" s="939"/>
      <c r="X98" s="939"/>
      <c r="Y98" s="939"/>
      <c r="Z98" s="939"/>
      <c r="AA98" s="939"/>
      <c r="AB98" s="939"/>
    </row>
    <row r="99" s="809" customFormat="true" ht="14.25" hidden="false" customHeight="false" outlineLevel="0" collapsed="false">
      <c r="B99" s="839"/>
      <c r="C99" s="839"/>
      <c r="K99" s="890"/>
      <c r="L99" s="890"/>
      <c r="M99" s="890"/>
      <c r="N99" s="890"/>
      <c r="O99" s="890"/>
      <c r="P99" s="890"/>
      <c r="Q99" s="890"/>
      <c r="R99" s="890"/>
      <c r="S99" s="890"/>
      <c r="T99" s="890"/>
      <c r="U99" s="890"/>
      <c r="V99" s="890"/>
      <c r="W99" s="890"/>
      <c r="X99" s="890"/>
      <c r="Y99" s="890"/>
      <c r="Z99" s="890"/>
      <c r="AA99" s="890"/>
      <c r="AB99" s="890"/>
    </row>
    <row r="100" s="809" customFormat="true" ht="89.25" hidden="false" customHeight="false" outlineLevel="0" collapsed="false">
      <c r="K100" s="890"/>
      <c r="L100" s="934" t="s">
        <v>642</v>
      </c>
      <c r="M100" s="940" t="s">
        <v>645</v>
      </c>
      <c r="N100" s="941" t="s">
        <v>646</v>
      </c>
      <c r="O100" s="941" t="s">
        <v>647</v>
      </c>
      <c r="P100" s="941" t="s">
        <v>648</v>
      </c>
      <c r="Q100" s="941" t="s">
        <v>649</v>
      </c>
      <c r="R100" s="903"/>
      <c r="S100" s="942"/>
      <c r="T100" s="943"/>
      <c r="U100" s="944"/>
      <c r="V100" s="945"/>
      <c r="W100" s="944"/>
      <c r="X100" s="890"/>
      <c r="Y100" s="890"/>
      <c r="Z100" s="890"/>
      <c r="AA100" s="890"/>
      <c r="AB100" s="890"/>
    </row>
    <row r="101" s="809" customFormat="true" ht="14.25" hidden="false" customHeight="false" outlineLevel="0" collapsed="false">
      <c r="K101" s="890"/>
      <c r="L101" s="934" t="n">
        <f aca="false">'CO2-GHG emissions'!D10</f>
        <v>2005</v>
      </c>
      <c r="M101" s="934" t="n">
        <f aca="false">'CO2-GHG emissions'!C122</f>
        <v>0.9655</v>
      </c>
      <c r="N101" s="934" t="e">
        <f aca="false">(('CO2-GHG emissions'!D71-'CO2-GHG emissions'!D82-'CO2-GHG emissions'!D93-'CO2-GHG emissions'!D102-'CO2-GHG emissions'!E102)*$M101+('CO2-GHG emissions'!D82*'CO2-GHG emissions'!E82)+('CO2-GHG emissions'!F93+'CO2-GHG emissions'!Q102+'CO2-GHG emissions'!R102))/'CO2-GHG emissions'!D71</f>
        <v>#VALUE!</v>
      </c>
      <c r="O101" s="934" t="s">
        <v>650</v>
      </c>
      <c r="P101" s="946" t="e">
        <f aca="false">($N101*'CO2-GHG emissions'!$D$71)+SUM('co2-ghg emissions'!#ref!)</f>
        <v>#VALUE!</v>
      </c>
      <c r="Q101" s="946" t="e">
        <f aca="false">($N101*'CO2-GHG emissions'!$D$71)+SUM('co2-ghg emissions'!#ref!)</f>
        <v>#VALUE!</v>
      </c>
      <c r="R101" s="947"/>
      <c r="S101" s="948"/>
      <c r="T101" s="903"/>
      <c r="U101" s="948"/>
      <c r="V101" s="903"/>
      <c r="W101" s="948"/>
      <c r="X101" s="890"/>
      <c r="Y101" s="890"/>
      <c r="Z101" s="890"/>
      <c r="AA101" s="890"/>
      <c r="AB101" s="890"/>
    </row>
    <row r="102" s="809" customFormat="true" ht="14.25" hidden="false" customHeight="false" outlineLevel="0" collapsed="false">
      <c r="K102" s="890"/>
      <c r="L102" s="934" t="str">
        <f aca="false">MEI1!D9</f>
        <v>[drop-down]</v>
      </c>
      <c r="M102" s="934" t="n">
        <f aca="false">MEI1!C100</f>
        <v>0</v>
      </c>
      <c r="N102" s="934" t="e">
        <f aca="false">((MEI1!$D$49-MEI1!$D$60-MEI1!$D$69-MEI1!$D$78-MEI1!$E$78)*$M101+(MEI1!$D$60*MEI1!$E$60)+(MEI1!$F$69+MEI1!$P$78+MEI1!$Q$78))/MEI1!$D$49</f>
        <v>#DIV/0!</v>
      </c>
      <c r="O102" s="934" t="e">
        <f aca="false">((MEI1!$D$49-MEI1!$D$60-MEI1!$D$69-MEI1!$D$78-MEI1!$E$78)*M102+(MEI1!$D$60*MEI1!$E$60)+(MEI1!$F$69+MEI1!$P$78+MEI1!$Q$78))/MEI1!$D$49</f>
        <v>#DIV/0!</v>
      </c>
      <c r="P102" s="946" t="e">
        <f aca="false">($N102*MEI1!$D$49)+SUM(MEI1!$E$136:$R$136)</f>
        <v>#DIV/0!</v>
      </c>
      <c r="Q102" s="946" t="e">
        <f aca="false">(O102*MEI1!$D$49)+SUM(MEI1!$E$136:$R$136)</f>
        <v>#DIV/0!</v>
      </c>
      <c r="R102" s="949"/>
      <c r="S102" s="950"/>
      <c r="T102" s="951"/>
      <c r="U102" s="952"/>
      <c r="V102" s="951"/>
      <c r="W102" s="953"/>
      <c r="X102" s="890"/>
      <c r="Y102" s="890"/>
      <c r="Z102" s="890"/>
      <c r="AA102" s="890"/>
      <c r="AB102" s="890"/>
    </row>
    <row r="103" s="809" customFormat="true" ht="14.25" hidden="false" customHeight="false" outlineLevel="0" collapsed="false">
      <c r="K103" s="890"/>
      <c r="L103" s="934" t="str">
        <f aca="false">MEI2!D9</f>
        <v>[drop-down]</v>
      </c>
      <c r="M103" s="934" t="n">
        <f aca="false">MEI2!C100</f>
        <v>0</v>
      </c>
      <c r="N103" s="934" t="e">
        <f aca="false">((MEI2!$D$49-MEI2!$D$60-MEI2!$D$69-MEI2!$D$78-MEI2!$E$78)*M101+(MEI2!$D$60*MEI2!$E$60)+(MEI2!$F$69+MEI2!$P$78+MEI2!$Q$78))/MEI2!$D$49</f>
        <v>#DIV/0!</v>
      </c>
      <c r="O103" s="934" t="e">
        <f aca="false">((MEI2!$D$49-MEI2!$D$60-MEI2!$D$69-MEI2!$D$78-MEI2!$E$78)*M103+(MEI2!$D$60*MEI2!$E$60)+(MEI2!$F$69+MEI2!$P$78+MEI2!$Q$78))/MEI2!$D$49</f>
        <v>#DIV/0!</v>
      </c>
      <c r="P103" s="946" t="e">
        <f aca="false">($N103*MEI2!$D$49)+SUM(MEI2!$E$136:$R$136)</f>
        <v>#DIV/0!</v>
      </c>
      <c r="Q103" s="946" t="e">
        <f aca="false">(O103*MEI2!$D$49)+SUM(MEI2!$E$136:$R$136)</f>
        <v>#DIV/0!</v>
      </c>
      <c r="R103" s="949"/>
      <c r="S103" s="951"/>
      <c r="T103" s="951"/>
      <c r="U103" s="951"/>
      <c r="V103" s="951"/>
      <c r="W103" s="951"/>
      <c r="X103" s="890"/>
      <c r="Y103" s="890"/>
      <c r="Z103" s="890"/>
      <c r="AA103" s="890"/>
      <c r="AB103" s="890"/>
    </row>
    <row r="104" s="809" customFormat="true" ht="14.25" hidden="false" customHeight="false" outlineLevel="0" collapsed="false">
      <c r="K104" s="890"/>
      <c r="L104" s="934"/>
      <c r="M104" s="934"/>
      <c r="N104" s="934"/>
      <c r="O104" s="934"/>
      <c r="P104" s="934"/>
      <c r="Q104" s="934"/>
      <c r="R104" s="949"/>
      <c r="S104" s="954"/>
      <c r="T104" s="951"/>
      <c r="U104" s="952"/>
      <c r="V104" s="951"/>
      <c r="W104" s="955"/>
      <c r="X104" s="890"/>
      <c r="Y104" s="890"/>
      <c r="Z104" s="890"/>
      <c r="AA104" s="890"/>
      <c r="AB104" s="890"/>
    </row>
    <row r="105" s="809" customFormat="true" ht="14.25" hidden="false" customHeight="false" outlineLevel="0" collapsed="false">
      <c r="K105" s="922"/>
      <c r="L105" s="922"/>
      <c r="M105" s="922"/>
      <c r="N105" s="922"/>
      <c r="O105" s="890"/>
      <c r="P105" s="922"/>
      <c r="Q105" s="890"/>
      <c r="R105" s="903"/>
      <c r="S105" s="953"/>
      <c r="T105" s="951"/>
      <c r="U105" s="953"/>
      <c r="V105" s="951"/>
      <c r="W105" s="953"/>
      <c r="X105" s="890"/>
      <c r="Y105" s="890"/>
      <c r="Z105" s="890"/>
      <c r="AA105" s="890"/>
      <c r="AB105" s="890"/>
    </row>
    <row r="106" s="809" customFormat="true" ht="14.25" hidden="false" customHeight="false" outlineLevel="0" collapsed="false">
      <c r="K106" s="890"/>
      <c r="L106" s="890"/>
      <c r="M106" s="890"/>
      <c r="N106" s="890"/>
      <c r="O106" s="890"/>
      <c r="P106" s="890"/>
      <c r="Q106" s="890"/>
      <c r="R106" s="949"/>
      <c r="S106" s="953"/>
      <c r="T106" s="951"/>
      <c r="U106" s="952"/>
      <c r="V106" s="951"/>
      <c r="W106" s="955"/>
      <c r="X106" s="890"/>
      <c r="Y106" s="890"/>
      <c r="Z106" s="890"/>
      <c r="AA106" s="890"/>
      <c r="AB106" s="890"/>
    </row>
    <row r="107" s="809" customFormat="true" ht="14.25" hidden="false" customHeight="false" outlineLevel="0" collapsed="false">
      <c r="K107" s="890"/>
      <c r="L107" s="890"/>
      <c r="M107" s="890"/>
      <c r="N107" s="890"/>
      <c r="O107" s="890"/>
      <c r="P107" s="890"/>
      <c r="Q107" s="890"/>
      <c r="R107" s="903"/>
      <c r="S107" s="956"/>
      <c r="T107" s="951"/>
      <c r="U107" s="956"/>
      <c r="V107" s="951"/>
      <c r="W107" s="956"/>
      <c r="X107" s="890"/>
      <c r="Y107" s="890"/>
      <c r="Z107" s="890"/>
      <c r="AA107" s="890"/>
      <c r="AB107" s="890"/>
    </row>
    <row r="108" s="809" customFormat="true" ht="14.25" hidden="false" customHeight="false" outlineLevel="0" collapsed="false">
      <c r="K108" s="890"/>
      <c r="L108" s="890"/>
      <c r="M108" s="890"/>
      <c r="N108" s="890"/>
      <c r="O108" s="890"/>
      <c r="P108" s="890"/>
      <c r="Q108" s="890"/>
      <c r="R108" s="949"/>
      <c r="S108" s="953"/>
      <c r="T108" s="951"/>
      <c r="U108" s="952"/>
      <c r="V108" s="951"/>
      <c r="W108" s="955"/>
      <c r="X108" s="890"/>
      <c r="Y108" s="890"/>
      <c r="Z108" s="890"/>
      <c r="AA108" s="890"/>
      <c r="AB108" s="890"/>
    </row>
    <row r="109" s="809" customFormat="true" ht="14.25" hidden="false" customHeight="false" outlineLevel="0" collapsed="false">
      <c r="K109" s="890"/>
      <c r="L109" s="890"/>
      <c r="M109" s="890"/>
      <c r="N109" s="890"/>
      <c r="O109" s="890"/>
      <c r="P109" s="890"/>
      <c r="Q109" s="890"/>
      <c r="R109" s="949"/>
      <c r="S109" s="957"/>
      <c r="T109" s="957"/>
      <c r="U109" s="957"/>
      <c r="V109" s="957"/>
      <c r="W109" s="951"/>
      <c r="X109" s="890"/>
      <c r="Y109" s="890"/>
      <c r="Z109" s="890"/>
      <c r="AA109" s="890"/>
      <c r="AB109" s="890"/>
    </row>
    <row r="110" s="809" customFormat="true" ht="14.25" hidden="false" customHeight="false" outlineLevel="0" collapsed="false">
      <c r="K110" s="890"/>
      <c r="L110" s="890"/>
      <c r="M110" s="890"/>
      <c r="N110" s="890"/>
      <c r="O110" s="890"/>
      <c r="P110" s="890"/>
      <c r="Q110" s="890"/>
      <c r="R110" s="958"/>
      <c r="S110" s="959"/>
      <c r="T110" s="957"/>
      <c r="U110" s="955"/>
      <c r="V110" s="957"/>
      <c r="W110" s="951"/>
      <c r="X110" s="890"/>
      <c r="Y110" s="890"/>
      <c r="Z110" s="890"/>
      <c r="AA110" s="890"/>
      <c r="AB110" s="890"/>
    </row>
    <row r="111" s="809" customFormat="true" ht="14.25" hidden="false" customHeight="false" outlineLevel="0" collapsed="false">
      <c r="I111" s="887"/>
      <c r="K111" s="888"/>
      <c r="L111" s="888"/>
      <c r="M111" s="888"/>
      <c r="N111" s="888"/>
      <c r="O111" s="890"/>
      <c r="P111" s="888"/>
      <c r="Q111" s="888"/>
      <c r="R111" s="903"/>
      <c r="S111" s="903"/>
      <c r="T111" s="947"/>
      <c r="U111" s="947"/>
      <c r="V111" s="947"/>
      <c r="W111" s="947"/>
      <c r="X111" s="890"/>
      <c r="Y111" s="890"/>
      <c r="Z111" s="890"/>
      <c r="AA111" s="890"/>
      <c r="AB111" s="890"/>
    </row>
    <row r="112" s="809" customFormat="true" ht="14.25" hidden="false" customHeight="false" outlineLevel="0" collapsed="false">
      <c r="B112" s="839"/>
      <c r="C112" s="839"/>
      <c r="K112" s="890"/>
      <c r="L112" s="890"/>
      <c r="M112" s="890"/>
      <c r="N112" s="890"/>
      <c r="O112" s="890"/>
      <c r="P112" s="890"/>
      <c r="Q112" s="890"/>
      <c r="R112" s="947"/>
      <c r="S112" s="947"/>
      <c r="T112" s="947"/>
      <c r="U112" s="947"/>
      <c r="V112" s="947"/>
      <c r="W112" s="947"/>
      <c r="X112" s="890"/>
      <c r="Y112" s="890"/>
      <c r="Z112" s="890"/>
      <c r="AA112" s="890"/>
      <c r="AB112" s="890"/>
    </row>
    <row r="113" s="962" customFormat="true" ht="25.5" hidden="false" customHeight="true" outlineLevel="0" collapsed="false">
      <c r="A113" s="960" t="s">
        <v>651</v>
      </c>
      <c r="B113" s="960"/>
      <c r="C113" s="960"/>
      <c r="D113" s="960"/>
      <c r="E113" s="960"/>
      <c r="F113" s="960"/>
      <c r="G113" s="960"/>
      <c r="H113" s="960"/>
      <c r="I113" s="961"/>
      <c r="K113" s="963"/>
      <c r="L113" s="963"/>
      <c r="M113" s="963"/>
      <c r="N113" s="963"/>
      <c r="O113" s="963"/>
      <c r="P113" s="963"/>
      <c r="Q113" s="963"/>
      <c r="R113" s="963"/>
      <c r="S113" s="963"/>
      <c r="T113" s="963"/>
      <c r="U113" s="963"/>
      <c r="V113" s="963"/>
      <c r="W113" s="963"/>
      <c r="X113" s="963"/>
      <c r="Y113" s="963"/>
      <c r="Z113" s="963"/>
      <c r="AA113" s="963"/>
      <c r="AB113" s="963"/>
    </row>
    <row r="114" s="962" customFormat="true" ht="12.75" hidden="false" customHeight="true" outlineLevel="0" collapsed="false">
      <c r="A114" s="964"/>
      <c r="B114" s="964"/>
      <c r="C114" s="964"/>
      <c r="D114" s="964"/>
      <c r="E114" s="964"/>
      <c r="F114" s="964"/>
      <c r="G114" s="964"/>
      <c r="H114" s="964"/>
      <c r="I114" s="961"/>
    </row>
    <row r="115" s="817" customFormat="true" ht="9" hidden="false" customHeight="true" outlineLevel="0" collapsed="false"/>
    <row r="116" s="817" customFormat="true" ht="14.25" hidden="false" customHeight="false" outlineLevel="0" collapsed="false">
      <c r="A116" s="862" t="s">
        <v>652</v>
      </c>
    </row>
    <row r="117" s="817" customFormat="true" ht="14.25" hidden="false" customHeight="false" outlineLevel="0" collapsed="false">
      <c r="A117" s="862"/>
    </row>
    <row r="118" s="817" customFormat="true" ht="14.25" hidden="false" customHeight="false" outlineLevel="0" collapsed="false">
      <c r="F118" s="965"/>
      <c r="L118" s="966"/>
      <c r="M118" s="967" t="n">
        <f aca="false">'CO2-GHG emissions'!D10</f>
        <v>2005</v>
      </c>
      <c r="N118" s="967" t="str">
        <f aca="false">MEI1!D9</f>
        <v>[drop-down]</v>
      </c>
      <c r="O118" s="968" t="str">
        <f aca="false">MEI2!D9</f>
        <v>[drop-down]</v>
      </c>
      <c r="P118" s="968"/>
    </row>
    <row r="119" s="817" customFormat="true" ht="14.25" hidden="false" customHeight="false" outlineLevel="0" collapsed="false">
      <c r="F119" s="965"/>
      <c r="L119" s="969" t="s">
        <v>527</v>
      </c>
      <c r="M119" s="970" t="e">
        <f aca="false">'co2-ghg emissions'!#ref!</f>
        <v>#VALUE!</v>
      </c>
      <c r="N119" s="970" t="n">
        <f aca="false">MEI1!S118</f>
        <v>0</v>
      </c>
      <c r="O119" s="971" t="n">
        <f aca="false">MEI2!S118</f>
        <v>0</v>
      </c>
      <c r="P119" s="971"/>
    </row>
    <row r="120" s="817" customFormat="true" ht="14.25" hidden="false" customHeight="false" outlineLevel="0" collapsed="false">
      <c r="F120" s="965"/>
      <c r="L120" s="969" t="s">
        <v>528</v>
      </c>
      <c r="M120" s="970" t="e">
        <f aca="false">'co2-ghg emissions'!#ref!</f>
        <v>#VALUE!</v>
      </c>
      <c r="N120" s="970" t="n">
        <f aca="false">MEI1!S119</f>
        <v>0</v>
      </c>
      <c r="O120" s="971" t="n">
        <f aca="false">MEI2!S119</f>
        <v>0</v>
      </c>
      <c r="P120" s="971"/>
    </row>
    <row r="121" s="817" customFormat="true" ht="14.25" hidden="false" customHeight="false" outlineLevel="0" collapsed="false">
      <c r="F121" s="965"/>
      <c r="L121" s="969" t="s">
        <v>529</v>
      </c>
      <c r="M121" s="970" t="e">
        <f aca="false">'co2-ghg emissions'!#ref!</f>
        <v>#VALUE!</v>
      </c>
      <c r="N121" s="970" t="n">
        <f aca="false">MEI1!S120</f>
        <v>0</v>
      </c>
      <c r="O121" s="971" t="n">
        <f aca="false">MEI2!S120</f>
        <v>0</v>
      </c>
      <c r="P121" s="971"/>
    </row>
    <row r="122" s="817" customFormat="true" ht="14.25" hidden="false" customHeight="false" outlineLevel="0" collapsed="false">
      <c r="F122" s="965"/>
      <c r="L122" s="969" t="s">
        <v>139</v>
      </c>
      <c r="M122" s="970" t="e">
        <f aca="false">'co2-ghg emissions'!#ref!</f>
        <v>#VALUE!</v>
      </c>
      <c r="N122" s="970" t="n">
        <f aca="false">MEI1!S121</f>
        <v>0</v>
      </c>
      <c r="O122" s="971" t="n">
        <f aca="false">MEI2!S121</f>
        <v>0</v>
      </c>
      <c r="P122" s="971"/>
    </row>
    <row r="123" s="817" customFormat="true" ht="14.25" hidden="false" customHeight="false" outlineLevel="0" collapsed="false">
      <c r="F123" s="965"/>
      <c r="L123" s="969" t="s">
        <v>144</v>
      </c>
      <c r="M123" s="970" t="e">
        <f aca="false">SUM('co2-ghg emissions'!#ref!)</f>
        <v>#VALUE!</v>
      </c>
      <c r="N123" s="970" t="n">
        <f aca="false">SUM(MEI1!S122:S123)</f>
        <v>0</v>
      </c>
      <c r="O123" s="971" t="n">
        <f aca="false">SUM(MEI2!S122:S123)</f>
        <v>0</v>
      </c>
      <c r="P123" s="971"/>
    </row>
    <row r="124" s="817" customFormat="true" ht="14.25" hidden="false" customHeight="false" outlineLevel="0" collapsed="false">
      <c r="F124" s="965"/>
      <c r="L124" s="969" t="s">
        <v>327</v>
      </c>
      <c r="M124" s="970" t="e">
        <f aca="false">'co2-ghg emissions'!#ref!</f>
        <v>#VALUE!</v>
      </c>
      <c r="N124" s="970" t="n">
        <f aca="false">MEI1!S129</f>
        <v>0</v>
      </c>
      <c r="O124" s="971" t="n">
        <f aca="false">MEI2!S129</f>
        <v>0</v>
      </c>
      <c r="P124" s="971"/>
    </row>
    <row r="125" s="817" customFormat="true" ht="14.25" hidden="false" customHeight="false" outlineLevel="0" collapsed="false">
      <c r="F125" s="965"/>
      <c r="L125" s="969" t="s">
        <v>48</v>
      </c>
      <c r="M125" s="970" t="e">
        <f aca="false">'co2-ghg emissions'!#ref!</f>
        <v>#VALUE!</v>
      </c>
      <c r="N125" s="970" t="n">
        <f aca="false">MEI1!S131</f>
        <v>0</v>
      </c>
      <c r="O125" s="971" t="n">
        <f aca="false">MEI2!S131</f>
        <v>0</v>
      </c>
      <c r="P125" s="971"/>
    </row>
    <row r="126" s="817" customFormat="true" ht="14.25" hidden="false" customHeight="false" outlineLevel="0" collapsed="false">
      <c r="F126" s="965"/>
      <c r="L126" s="969" t="s">
        <v>530</v>
      </c>
      <c r="M126" s="970" t="e">
        <f aca="false">SUM('co2-ghg emissions'!#ref!)</f>
        <v>#VALUE!</v>
      </c>
      <c r="N126" s="970" t="n">
        <f aca="false">SUM(MEI1!S133:S135)</f>
        <v>0</v>
      </c>
      <c r="O126" s="971" t="n">
        <f aca="false">SUM(MEI2!S133:S135)</f>
        <v>0</v>
      </c>
      <c r="P126" s="971"/>
    </row>
    <row r="127" s="817" customFormat="true" ht="14.25" hidden="false" customHeight="false" outlineLevel="0" collapsed="false">
      <c r="K127" s="972" t="s">
        <v>653</v>
      </c>
      <c r="L127" s="973"/>
      <c r="M127" s="973"/>
      <c r="N127" s="973"/>
      <c r="O127" s="973"/>
    </row>
    <row r="128" s="817" customFormat="true" ht="14.25" hidden="false" customHeight="false" outlineLevel="0" collapsed="false">
      <c r="K128" s="972" t="s">
        <v>532</v>
      </c>
      <c r="L128" s="973"/>
      <c r="M128" s="973"/>
      <c r="N128" s="973"/>
      <c r="O128" s="973"/>
    </row>
    <row r="129" s="817" customFormat="true" ht="14.25" hidden="false" customHeight="false" outlineLevel="0" collapsed="false">
      <c r="K129" s="972" t="s">
        <v>48</v>
      </c>
      <c r="L129" s="973"/>
      <c r="M129" s="973"/>
      <c r="N129" s="973"/>
      <c r="O129" s="973"/>
    </row>
    <row r="130" s="817" customFormat="true" ht="14.25" hidden="false" customHeight="false" outlineLevel="0" collapsed="false">
      <c r="K130" s="972"/>
      <c r="L130" s="973"/>
      <c r="M130" s="973"/>
      <c r="N130" s="973"/>
      <c r="O130" s="973"/>
    </row>
    <row r="131" s="817" customFormat="true" ht="14.25" hidden="false" customHeight="false" outlineLevel="0" collapsed="false">
      <c r="K131" s="972"/>
      <c r="L131" s="973"/>
      <c r="M131" s="973"/>
      <c r="N131" s="973"/>
      <c r="O131" s="973"/>
    </row>
    <row r="132" s="817" customFormat="true" ht="14.25" hidden="false" customHeight="false" outlineLevel="0" collapsed="false">
      <c r="K132" s="972" t="s">
        <v>530</v>
      </c>
      <c r="L132" s="973"/>
      <c r="M132" s="973"/>
      <c r="N132" s="973"/>
      <c r="O132" s="973"/>
    </row>
    <row r="133" s="817" customFormat="true" ht="14.25" hidden="false" customHeight="false" outlineLevel="0" collapsed="false"/>
    <row r="134" s="817" customFormat="true" ht="9" hidden="false" customHeight="true" outlineLevel="0" collapsed="false"/>
    <row r="135" s="809" customFormat="true" ht="9" hidden="false" customHeight="true" outlineLevel="0" collapsed="false">
      <c r="K135" s="890"/>
      <c r="L135" s="890"/>
      <c r="M135" s="890"/>
      <c r="N135" s="890"/>
      <c r="O135" s="890"/>
      <c r="P135" s="890"/>
      <c r="Q135" s="890"/>
      <c r="R135" s="890"/>
      <c r="S135" s="890"/>
      <c r="T135" s="890"/>
      <c r="U135" s="890"/>
      <c r="V135" s="890"/>
      <c r="W135" s="890"/>
      <c r="X135" s="890"/>
      <c r="Y135" s="890"/>
      <c r="Z135" s="890"/>
      <c r="AA135" s="890"/>
      <c r="AB135" s="890"/>
    </row>
    <row r="136" s="809" customFormat="true" ht="14.25" hidden="false" customHeight="false" outlineLevel="0" collapsed="false">
      <c r="A136" s="889" t="s">
        <v>654</v>
      </c>
      <c r="K136" s="890"/>
      <c r="L136" s="890"/>
      <c r="M136" s="890"/>
      <c r="N136" s="890"/>
      <c r="O136" s="890"/>
      <c r="P136" s="890"/>
      <c r="Q136" s="890"/>
      <c r="R136" s="890"/>
      <c r="S136" s="890"/>
      <c r="T136" s="890"/>
      <c r="U136" s="890"/>
      <c r="V136" s="890"/>
      <c r="W136" s="890"/>
      <c r="X136" s="890"/>
      <c r="Y136" s="890"/>
      <c r="Z136" s="890"/>
      <c r="AA136" s="890"/>
      <c r="AB136" s="890"/>
    </row>
    <row r="137" s="809" customFormat="true" ht="14.25" hidden="false" customHeight="false" outlineLevel="0" collapsed="false">
      <c r="K137" s="890"/>
      <c r="L137" s="890"/>
      <c r="M137" s="890"/>
      <c r="N137" s="890"/>
      <c r="O137" s="890"/>
      <c r="P137" s="890"/>
      <c r="Q137" s="890"/>
      <c r="R137" s="890"/>
      <c r="S137" s="890"/>
      <c r="T137" s="890"/>
      <c r="U137" s="890"/>
      <c r="V137" s="890"/>
      <c r="W137" s="890"/>
      <c r="X137" s="890"/>
      <c r="Y137" s="890"/>
      <c r="Z137" s="890"/>
      <c r="AA137" s="890"/>
      <c r="AB137" s="890"/>
    </row>
    <row r="138" s="809" customFormat="true" ht="14.25" hidden="false" customHeight="false" outlineLevel="0" collapsed="false">
      <c r="A138" s="926"/>
      <c r="B138" s="974"/>
      <c r="C138" s="974"/>
      <c r="D138" s="974"/>
      <c r="E138" s="974"/>
      <c r="F138" s="975"/>
      <c r="K138" s="890"/>
      <c r="L138" s="890"/>
      <c r="M138" s="890"/>
      <c r="N138" s="890"/>
      <c r="O138" s="890"/>
      <c r="P138" s="890"/>
      <c r="Q138" s="890"/>
      <c r="R138" s="890"/>
      <c r="S138" s="890"/>
      <c r="T138" s="890"/>
      <c r="U138" s="890"/>
      <c r="V138" s="890"/>
      <c r="W138" s="890"/>
      <c r="X138" s="890"/>
      <c r="Y138" s="890"/>
      <c r="Z138" s="890"/>
      <c r="AA138" s="890"/>
      <c r="AB138" s="890"/>
    </row>
    <row r="139" s="809" customFormat="true" ht="14.25" hidden="false" customHeight="false" outlineLevel="0" collapsed="false">
      <c r="A139" s="923"/>
      <c r="B139" s="976"/>
      <c r="C139" s="977"/>
      <c r="D139" s="977"/>
      <c r="E139" s="977"/>
      <c r="F139" s="975"/>
      <c r="K139" s="890"/>
      <c r="L139" s="978"/>
      <c r="M139" s="979" t="n">
        <f aca="false">'CO2-GHG emissions'!$D$10</f>
        <v>2005</v>
      </c>
      <c r="N139" s="979" t="str">
        <f aca="false">MEI1!$D$9</f>
        <v>[drop-down]</v>
      </c>
      <c r="O139" s="934" t="str">
        <f aca="false">MEI2!$D$9</f>
        <v>[drop-down]</v>
      </c>
      <c r="P139" s="934"/>
      <c r="Q139" s="890"/>
      <c r="R139" s="890"/>
      <c r="S139" s="890"/>
      <c r="T139" s="890"/>
      <c r="U139" s="890"/>
      <c r="V139" s="890"/>
      <c r="W139" s="890"/>
      <c r="X139" s="890"/>
      <c r="Y139" s="890"/>
      <c r="Z139" s="890"/>
      <c r="AA139" s="890"/>
      <c r="AB139" s="890"/>
    </row>
    <row r="140" s="809" customFormat="true" ht="14.25" hidden="false" customHeight="false" outlineLevel="0" collapsed="false">
      <c r="A140" s="923"/>
      <c r="B140" s="976"/>
      <c r="C140" s="977"/>
      <c r="D140" s="977"/>
      <c r="E140" s="977"/>
      <c r="F140" s="975"/>
      <c r="K140" s="890"/>
      <c r="L140" s="980" t="s">
        <v>527</v>
      </c>
      <c r="M140" s="981" t="n">
        <f aca="false">'CO2-GHG emissions'!T39</f>
        <v>316.548306681043</v>
      </c>
      <c r="N140" s="981" t="n">
        <f aca="false">MEI1!S35</f>
        <v>0</v>
      </c>
      <c r="O140" s="946" t="n">
        <f aca="false">MEI2!S35</f>
        <v>0</v>
      </c>
      <c r="P140" s="946"/>
      <c r="Q140" s="890"/>
      <c r="R140" s="890"/>
      <c r="S140" s="890"/>
      <c r="T140" s="890"/>
      <c r="U140" s="890"/>
      <c r="V140" s="890"/>
      <c r="W140" s="890"/>
      <c r="X140" s="890"/>
      <c r="Y140" s="890"/>
      <c r="Z140" s="890"/>
      <c r="AA140" s="890"/>
      <c r="AB140" s="890"/>
    </row>
    <row r="141" s="809" customFormat="true" ht="14.25" hidden="false" customHeight="false" outlineLevel="0" collapsed="false">
      <c r="A141" s="923"/>
      <c r="B141" s="976"/>
      <c r="C141" s="977"/>
      <c r="D141" s="977"/>
      <c r="E141" s="977"/>
      <c r="F141" s="975"/>
      <c r="K141" s="890"/>
      <c r="L141" s="980" t="s">
        <v>528</v>
      </c>
      <c r="M141" s="981" t="n">
        <f aca="false">'CO2-GHG emissions'!T42</f>
        <v>6151.66871461789</v>
      </c>
      <c r="N141" s="981" t="n">
        <f aca="false">MEI1!S36</f>
        <v>0</v>
      </c>
      <c r="O141" s="946" t="n">
        <f aca="false">MEI2!S36</f>
        <v>0</v>
      </c>
      <c r="P141" s="946"/>
      <c r="Q141" s="890"/>
      <c r="R141" s="890"/>
      <c r="S141" s="890"/>
      <c r="T141" s="890"/>
      <c r="U141" s="890"/>
      <c r="V141" s="890"/>
      <c r="W141" s="890"/>
      <c r="X141" s="890"/>
      <c r="Y141" s="890"/>
      <c r="Z141" s="890"/>
      <c r="AA141" s="890"/>
      <c r="AB141" s="890"/>
    </row>
    <row r="142" s="809" customFormat="true" ht="14.25" hidden="false" customHeight="false" outlineLevel="0" collapsed="false">
      <c r="A142" s="923"/>
      <c r="B142" s="976"/>
      <c r="C142" s="977"/>
      <c r="D142" s="977"/>
      <c r="E142" s="977"/>
      <c r="F142" s="975"/>
      <c r="K142" s="890"/>
      <c r="L142" s="980" t="s">
        <v>529</v>
      </c>
      <c r="M142" s="981" t="n">
        <f aca="false">'CO2-GHG emissions'!T44</f>
        <v>6151.66871461789</v>
      </c>
      <c r="N142" s="981" t="n">
        <f aca="false">MEI1!S37</f>
        <v>0</v>
      </c>
      <c r="O142" s="946" t="n">
        <f aca="false">MEI2!S37</f>
        <v>0</v>
      </c>
      <c r="P142" s="946"/>
      <c r="Q142" s="890"/>
      <c r="R142" s="890"/>
      <c r="S142" s="890"/>
      <c r="T142" s="890"/>
      <c r="U142" s="890"/>
      <c r="V142" s="890"/>
      <c r="W142" s="890"/>
      <c r="X142" s="890"/>
      <c r="Y142" s="890"/>
      <c r="Z142" s="890"/>
      <c r="AA142" s="890"/>
      <c r="AB142" s="890"/>
    </row>
    <row r="143" s="809" customFormat="true" ht="14.25" hidden="false" customHeight="false" outlineLevel="0" collapsed="false">
      <c r="A143" s="923"/>
      <c r="B143" s="976"/>
      <c r="C143" s="977"/>
      <c r="D143" s="977"/>
      <c r="E143" s="977"/>
      <c r="F143" s="975"/>
      <c r="K143" s="890"/>
      <c r="L143" s="980" t="s">
        <v>139</v>
      </c>
      <c r="M143" s="981" t="n">
        <f aca="false">'CO2-GHG emissions'!T45</f>
        <v>4966.06155306384</v>
      </c>
      <c r="N143" s="981" t="n">
        <f aca="false">MEI1!S38</f>
        <v>0</v>
      </c>
      <c r="O143" s="946" t="n">
        <f aca="false">MEI2!S38</f>
        <v>0</v>
      </c>
      <c r="P143" s="946"/>
      <c r="Q143" s="890"/>
      <c r="R143" s="890"/>
      <c r="S143" s="890"/>
      <c r="T143" s="890"/>
      <c r="U143" s="890"/>
      <c r="V143" s="890"/>
      <c r="W143" s="890"/>
      <c r="X143" s="890"/>
      <c r="Y143" s="890"/>
      <c r="Z143" s="890"/>
      <c r="AA143" s="890"/>
      <c r="AB143" s="890"/>
    </row>
    <row r="144" s="809" customFormat="true" ht="14.25" hidden="false" customHeight="false" outlineLevel="0" collapsed="false">
      <c r="A144" s="923"/>
      <c r="B144" s="976"/>
      <c r="C144" s="977"/>
      <c r="D144" s="977"/>
      <c r="E144" s="977"/>
      <c r="F144" s="975"/>
      <c r="K144" s="890"/>
      <c r="L144" s="980" t="s">
        <v>144</v>
      </c>
      <c r="M144" s="981" t="n">
        <f aca="false">SUM('CO2-GHG emissions'!T46:T47)</f>
        <v>409.663429840807</v>
      </c>
      <c r="N144" s="981" t="n">
        <f aca="false">SUM(MEI1!S39:S40)</f>
        <v>0</v>
      </c>
      <c r="O144" s="946" t="n">
        <f aca="false">SUM(MEI2!S39:S40)</f>
        <v>0</v>
      </c>
      <c r="P144" s="946"/>
      <c r="Q144" s="890"/>
      <c r="R144" s="890"/>
      <c r="S144" s="890"/>
      <c r="T144" s="890"/>
      <c r="U144" s="890"/>
      <c r="V144" s="890"/>
      <c r="W144" s="890"/>
      <c r="X144" s="890"/>
      <c r="Y144" s="890"/>
      <c r="Z144" s="890"/>
      <c r="AA144" s="890"/>
      <c r="AB144" s="890"/>
    </row>
    <row r="145" s="809" customFormat="true" ht="14.25" hidden="false" customHeight="false" outlineLevel="0" collapsed="false">
      <c r="A145" s="923"/>
      <c r="B145" s="976"/>
      <c r="C145" s="977"/>
      <c r="D145" s="977"/>
      <c r="E145" s="977"/>
      <c r="F145" s="975"/>
      <c r="K145" s="890"/>
      <c r="L145" s="980" t="s">
        <v>327</v>
      </c>
      <c r="M145" s="981" t="n">
        <f aca="false">'CO2-GHG emissions'!T66</f>
        <v>7278.82182199189</v>
      </c>
      <c r="N145" s="981" t="n">
        <f aca="false">MEI1!S46</f>
        <v>0</v>
      </c>
      <c r="O145" s="946" t="n">
        <f aca="false">MEI2!S46</f>
        <v>0</v>
      </c>
      <c r="P145" s="946"/>
      <c r="Q145" s="890"/>
      <c r="R145" s="890"/>
      <c r="S145" s="890"/>
      <c r="T145" s="890"/>
      <c r="U145" s="890"/>
      <c r="V145" s="890"/>
      <c r="W145" s="890"/>
      <c r="X145" s="890"/>
      <c r="Y145" s="890"/>
      <c r="Z145" s="890"/>
      <c r="AA145" s="890"/>
      <c r="AB145" s="890"/>
    </row>
    <row r="146" s="809" customFormat="true" ht="14.25" hidden="false" customHeight="false" outlineLevel="0" collapsed="false">
      <c r="A146" s="923"/>
      <c r="B146" s="839"/>
      <c r="C146" s="839"/>
      <c r="D146" s="839"/>
      <c r="E146" s="839"/>
      <c r="F146" s="839"/>
      <c r="K146" s="949"/>
      <c r="L146" s="980" t="s">
        <v>48</v>
      </c>
      <c r="M146" s="981" t="n">
        <f aca="false">'CO2-GHG emissions'!T68</f>
        <v>0</v>
      </c>
      <c r="N146" s="981" t="n">
        <f aca="false">MEI1!S48</f>
        <v>0</v>
      </c>
      <c r="O146" s="946" t="n">
        <f aca="false">MEI2!S48</f>
        <v>0</v>
      </c>
      <c r="P146" s="946"/>
      <c r="Q146" s="890"/>
      <c r="R146" s="890"/>
      <c r="S146" s="890"/>
      <c r="T146" s="890"/>
      <c r="U146" s="890"/>
      <c r="V146" s="890"/>
      <c r="W146" s="890"/>
      <c r="X146" s="890"/>
      <c r="Y146" s="890"/>
      <c r="Z146" s="890"/>
      <c r="AA146" s="890"/>
      <c r="AB146" s="890"/>
    </row>
    <row r="147" s="809" customFormat="true" ht="14.25" hidden="false" customHeight="false" outlineLevel="0" collapsed="false">
      <c r="A147" s="982"/>
      <c r="B147" s="983"/>
      <c r="C147" s="983"/>
      <c r="D147" s="983"/>
      <c r="E147" s="983"/>
      <c r="F147" s="839"/>
      <c r="K147" s="947"/>
      <c r="L147" s="947"/>
      <c r="M147" s="947"/>
      <c r="N147" s="947"/>
      <c r="O147" s="947"/>
      <c r="P147" s="947"/>
      <c r="Q147" s="890"/>
      <c r="R147" s="890"/>
      <c r="S147" s="890"/>
      <c r="T147" s="890"/>
      <c r="U147" s="890"/>
      <c r="V147" s="890"/>
      <c r="W147" s="890"/>
      <c r="X147" s="890"/>
      <c r="Y147" s="890"/>
      <c r="Z147" s="890"/>
      <c r="AA147" s="890"/>
      <c r="AB147" s="890"/>
    </row>
    <row r="148" s="809" customFormat="true" ht="14.25" hidden="false" customHeight="false" outlineLevel="0" collapsed="false">
      <c r="A148" s="982"/>
      <c r="B148" s="983"/>
      <c r="C148" s="983"/>
      <c r="D148" s="983"/>
      <c r="E148" s="983"/>
      <c r="F148" s="839"/>
      <c r="K148" s="890"/>
      <c r="L148" s="890"/>
      <c r="M148" s="890"/>
      <c r="N148" s="890"/>
      <c r="O148" s="890"/>
      <c r="P148" s="890"/>
      <c r="Q148" s="890"/>
      <c r="R148" s="890"/>
      <c r="S148" s="890"/>
      <c r="T148" s="890"/>
      <c r="U148" s="890"/>
      <c r="V148" s="890"/>
      <c r="W148" s="890"/>
      <c r="X148" s="890"/>
      <c r="Y148" s="890"/>
      <c r="Z148" s="890"/>
      <c r="AA148" s="890"/>
      <c r="AB148" s="890"/>
    </row>
    <row r="149" s="809" customFormat="true" ht="14.25" hidden="false" customHeight="false" outlineLevel="0" collapsed="false">
      <c r="A149" s="982"/>
      <c r="B149" s="983"/>
      <c r="C149" s="983"/>
      <c r="D149" s="983"/>
      <c r="E149" s="983"/>
      <c r="F149" s="839"/>
      <c r="K149" s="890"/>
      <c r="L149" s="890"/>
      <c r="M149" s="890"/>
      <c r="N149" s="890"/>
      <c r="O149" s="890"/>
      <c r="P149" s="890"/>
      <c r="Q149" s="890"/>
      <c r="R149" s="890"/>
      <c r="S149" s="890"/>
      <c r="T149" s="890"/>
      <c r="U149" s="890"/>
      <c r="V149" s="890"/>
      <c r="W149" s="890"/>
      <c r="X149" s="890"/>
      <c r="Y149" s="890"/>
      <c r="Z149" s="890"/>
      <c r="AA149" s="890"/>
      <c r="AB149" s="890"/>
    </row>
    <row r="150" s="809" customFormat="true" ht="14.25" hidden="false" customHeight="false" outlineLevel="0" collapsed="false">
      <c r="A150" s="982"/>
      <c r="B150" s="983"/>
      <c r="C150" s="983"/>
      <c r="D150" s="983"/>
      <c r="E150" s="983"/>
      <c r="F150" s="839"/>
      <c r="K150" s="890"/>
      <c r="L150" s="890"/>
      <c r="M150" s="890"/>
      <c r="N150" s="890"/>
      <c r="O150" s="890"/>
      <c r="P150" s="890"/>
      <c r="Q150" s="890"/>
      <c r="R150" s="890"/>
      <c r="S150" s="890"/>
      <c r="T150" s="890"/>
      <c r="U150" s="890"/>
      <c r="V150" s="890"/>
      <c r="W150" s="890"/>
      <c r="X150" s="890"/>
      <c r="Y150" s="890"/>
      <c r="Z150" s="890"/>
      <c r="AA150" s="890"/>
      <c r="AB150" s="890"/>
    </row>
    <row r="151" s="809" customFormat="true" ht="14.25" hidden="false" customHeight="false" outlineLevel="0" collapsed="false">
      <c r="A151" s="982"/>
      <c r="B151" s="983"/>
      <c r="C151" s="983"/>
      <c r="D151" s="983"/>
      <c r="E151" s="983"/>
      <c r="F151" s="839"/>
      <c r="K151" s="890"/>
      <c r="L151" s="890"/>
      <c r="M151" s="890"/>
      <c r="N151" s="890"/>
      <c r="O151" s="890"/>
      <c r="P151" s="890"/>
      <c r="Q151" s="890"/>
      <c r="R151" s="890"/>
      <c r="S151" s="890"/>
      <c r="T151" s="890"/>
      <c r="U151" s="890"/>
      <c r="V151" s="890"/>
      <c r="W151" s="890"/>
      <c r="X151" s="890"/>
      <c r="Y151" s="890"/>
      <c r="Z151" s="890"/>
      <c r="AA151" s="890"/>
      <c r="AB151" s="890"/>
    </row>
    <row r="152" s="809" customFormat="true" ht="14.25" hidden="false" customHeight="false" outlineLevel="0" collapsed="false">
      <c r="A152" s="982"/>
      <c r="B152" s="983"/>
      <c r="C152" s="983"/>
      <c r="D152" s="983"/>
      <c r="E152" s="983"/>
      <c r="F152" s="839"/>
      <c r="K152" s="890"/>
      <c r="L152" s="890"/>
      <c r="M152" s="890"/>
      <c r="N152" s="890"/>
      <c r="O152" s="890"/>
      <c r="P152" s="890"/>
      <c r="Q152" s="890"/>
      <c r="R152" s="890"/>
      <c r="S152" s="890"/>
      <c r="T152" s="890"/>
      <c r="U152" s="890"/>
      <c r="V152" s="890"/>
      <c r="W152" s="890"/>
      <c r="X152" s="890"/>
      <c r="Y152" s="890"/>
      <c r="Z152" s="890"/>
      <c r="AA152" s="890"/>
      <c r="AB152" s="890"/>
    </row>
    <row r="153" s="809" customFormat="true" ht="15" hidden="false" customHeight="true" outlineLevel="0" collapsed="false">
      <c r="K153" s="890"/>
      <c r="L153" s="890"/>
      <c r="M153" s="890"/>
      <c r="N153" s="890"/>
      <c r="O153" s="890"/>
      <c r="P153" s="890"/>
      <c r="Q153" s="890"/>
      <c r="R153" s="890"/>
      <c r="S153" s="890"/>
      <c r="T153" s="890"/>
      <c r="U153" s="890"/>
      <c r="V153" s="890"/>
      <c r="W153" s="890"/>
      <c r="X153" s="890"/>
      <c r="Y153" s="890"/>
      <c r="Z153" s="890"/>
      <c r="AA153" s="890"/>
      <c r="AB153" s="890"/>
    </row>
    <row r="154" s="817" customFormat="true" ht="9" hidden="false" customHeight="true" outlineLevel="0" collapsed="false">
      <c r="K154" s="863"/>
      <c r="L154" s="863"/>
      <c r="M154" s="863"/>
      <c r="N154" s="863"/>
      <c r="O154" s="863"/>
      <c r="P154" s="863"/>
      <c r="Q154" s="863"/>
      <c r="R154" s="863"/>
      <c r="S154" s="863"/>
      <c r="T154" s="863"/>
      <c r="U154" s="863"/>
      <c r="V154" s="863"/>
      <c r="W154" s="863"/>
      <c r="X154" s="863"/>
      <c r="Y154" s="863"/>
      <c r="Z154" s="863"/>
      <c r="AA154" s="863"/>
      <c r="AB154" s="863"/>
    </row>
    <row r="155" s="817" customFormat="true" ht="14.25" hidden="false" customHeight="false" outlineLevel="0" collapsed="false">
      <c r="A155" s="862" t="s">
        <v>655</v>
      </c>
      <c r="K155" s="863"/>
      <c r="L155" s="863"/>
      <c r="M155" s="863"/>
      <c r="N155" s="863"/>
      <c r="O155" s="863"/>
      <c r="P155" s="863"/>
      <c r="Q155" s="863"/>
      <c r="R155" s="863"/>
      <c r="S155" s="863"/>
      <c r="T155" s="863"/>
      <c r="U155" s="863"/>
      <c r="V155" s="863"/>
      <c r="W155" s="863"/>
      <c r="X155" s="863"/>
      <c r="Y155" s="863"/>
      <c r="Z155" s="863"/>
      <c r="AA155" s="863"/>
      <c r="AB155" s="863"/>
    </row>
    <row r="156" s="817" customFormat="true" ht="14.25" hidden="false" customHeight="false" outlineLevel="0" collapsed="false">
      <c r="A156" s="862"/>
      <c r="K156" s="863"/>
      <c r="L156" s="863"/>
      <c r="M156" s="863"/>
      <c r="N156" s="863"/>
      <c r="O156" s="863"/>
      <c r="P156" s="863"/>
      <c r="Q156" s="863"/>
      <c r="R156" s="863"/>
      <c r="S156" s="863"/>
      <c r="T156" s="863"/>
      <c r="U156" s="863"/>
      <c r="V156" s="863"/>
      <c r="W156" s="863"/>
      <c r="X156" s="863"/>
      <c r="Y156" s="863"/>
      <c r="Z156" s="863"/>
      <c r="AA156" s="863"/>
      <c r="AB156" s="863"/>
    </row>
    <row r="157" s="817" customFormat="true" ht="14.25" hidden="false" customHeight="false" outlineLevel="0" collapsed="false">
      <c r="F157" s="984"/>
      <c r="K157" s="863"/>
      <c r="L157" s="863"/>
      <c r="M157" s="863"/>
      <c r="N157" s="863"/>
      <c r="O157" s="863"/>
      <c r="P157" s="863"/>
      <c r="Q157" s="863"/>
      <c r="R157" s="863"/>
      <c r="S157" s="863"/>
      <c r="T157" s="863"/>
      <c r="U157" s="863"/>
      <c r="V157" s="863"/>
      <c r="W157" s="863"/>
      <c r="X157" s="863"/>
      <c r="Y157" s="863"/>
      <c r="Z157" s="863"/>
      <c r="AA157" s="863"/>
      <c r="AB157" s="863"/>
    </row>
    <row r="158" s="817" customFormat="true" ht="14.25" hidden="false" customHeight="false" outlineLevel="0" collapsed="false">
      <c r="F158" s="984"/>
      <c r="K158" s="863"/>
      <c r="L158" s="985"/>
      <c r="M158" s="979" t="n">
        <f aca="false">'CO2-GHG emissions'!$D$10</f>
        <v>2005</v>
      </c>
      <c r="N158" s="979" t="str">
        <f aca="false">MEI1!$D$9</f>
        <v>[drop-down]</v>
      </c>
      <c r="O158" s="934" t="str">
        <f aca="false">MEI2!$D$9</f>
        <v>[drop-down]</v>
      </c>
      <c r="P158" s="934"/>
      <c r="Q158" s="863"/>
      <c r="R158" s="863"/>
      <c r="S158" s="863"/>
      <c r="T158" s="863"/>
      <c r="U158" s="863"/>
      <c r="V158" s="863"/>
      <c r="W158" s="863"/>
      <c r="X158" s="863"/>
      <c r="Y158" s="863"/>
      <c r="Z158" s="863"/>
      <c r="AA158" s="863"/>
      <c r="AB158" s="863"/>
    </row>
    <row r="159" s="817" customFormat="true" ht="14.25" hidden="false" customHeight="false" outlineLevel="0" collapsed="false">
      <c r="F159" s="984"/>
      <c r="K159" s="863"/>
      <c r="L159" s="980" t="s">
        <v>535</v>
      </c>
      <c r="M159" s="981" t="e">
        <f aca="false">SUM('CO2-GHG emissions'!O71:S71)</f>
        <v>#VALUE!</v>
      </c>
      <c r="N159" s="981" t="n">
        <f aca="false">SUM(MEI1!N49:R49)</f>
        <v>0</v>
      </c>
      <c r="O159" s="981" t="n">
        <f aca="false">SUM(MEI2!N49:R49)</f>
        <v>0</v>
      </c>
      <c r="P159" s="981"/>
      <c r="Q159" s="863"/>
      <c r="R159" s="863"/>
      <c r="S159" s="863"/>
      <c r="T159" s="863"/>
      <c r="U159" s="863"/>
      <c r="V159" s="863"/>
      <c r="W159" s="863"/>
      <c r="X159" s="863"/>
      <c r="Y159" s="863"/>
      <c r="Z159" s="863"/>
      <c r="AA159" s="863"/>
      <c r="AB159" s="863"/>
    </row>
    <row r="160" s="817" customFormat="true" ht="14.25" hidden="false" customHeight="false" outlineLevel="0" collapsed="false">
      <c r="F160" s="984"/>
      <c r="K160" s="863"/>
      <c r="L160" s="980" t="s">
        <v>117</v>
      </c>
      <c r="M160" s="981" t="e">
        <f aca="false">SUM('CO2-GHG emissions'!F71:M71)</f>
        <v>#VALUE!</v>
      </c>
      <c r="N160" s="981" t="n">
        <f aca="false">SUM(MEI1!F49:M49)</f>
        <v>0</v>
      </c>
      <c r="O160" s="981" t="n">
        <f aca="false">SUM(MEI2!F49:M50)</f>
        <v>0</v>
      </c>
      <c r="P160" s="981"/>
      <c r="Q160" s="863"/>
      <c r="R160" s="863"/>
      <c r="S160" s="863"/>
      <c r="T160" s="863"/>
      <c r="U160" s="863"/>
      <c r="V160" s="863"/>
      <c r="W160" s="863"/>
      <c r="X160" s="863"/>
      <c r="Y160" s="863"/>
      <c r="Z160" s="863"/>
      <c r="AA160" s="863"/>
      <c r="AB160" s="863"/>
    </row>
    <row r="161" s="817" customFormat="true" ht="14.25" hidden="false" customHeight="false" outlineLevel="0" collapsed="false">
      <c r="F161" s="984"/>
      <c r="K161" s="863"/>
      <c r="L161" s="980" t="s">
        <v>199</v>
      </c>
      <c r="M161" s="981" t="e">
        <f aca="false">'CO2-GHG emissions'!E71</f>
        <v>#VALUE!</v>
      </c>
      <c r="N161" s="981" t="n">
        <f aca="false">MEI1!E49</f>
        <v>0</v>
      </c>
      <c r="O161" s="981" t="n">
        <f aca="false">MEI2!E49</f>
        <v>0</v>
      </c>
      <c r="P161" s="981"/>
      <c r="Q161" s="863"/>
      <c r="R161" s="863"/>
      <c r="S161" s="863"/>
      <c r="T161" s="863"/>
      <c r="U161" s="863"/>
      <c r="V161" s="863"/>
      <c r="W161" s="863"/>
      <c r="X161" s="863"/>
      <c r="Y161" s="863"/>
      <c r="Z161" s="863"/>
      <c r="AA161" s="863"/>
      <c r="AB161" s="863"/>
    </row>
    <row r="162" s="817" customFormat="true" ht="14.25" hidden="false" customHeight="false" outlineLevel="0" collapsed="false">
      <c r="K162" s="863"/>
      <c r="L162" s="980" t="s">
        <v>115</v>
      </c>
      <c r="M162" s="981" t="e">
        <f aca="false">'CO2-GHG emissions'!D71</f>
        <v>#VALUE!</v>
      </c>
      <c r="N162" s="981" t="n">
        <f aca="false">MEI1!D49</f>
        <v>0</v>
      </c>
      <c r="O162" s="981" t="n">
        <f aca="false">MEI2!D49</f>
        <v>0</v>
      </c>
      <c r="P162" s="981"/>
      <c r="Q162" s="863"/>
      <c r="R162" s="863"/>
      <c r="S162" s="863"/>
      <c r="T162" s="863"/>
      <c r="U162" s="863"/>
      <c r="V162" s="863"/>
      <c r="W162" s="863"/>
      <c r="X162" s="863"/>
      <c r="Y162" s="863"/>
      <c r="Z162" s="863"/>
      <c r="AA162" s="863"/>
      <c r="AB162" s="863"/>
    </row>
    <row r="163" s="817" customFormat="true" ht="14.25" hidden="false" customHeight="false" outlineLevel="0" collapsed="false">
      <c r="K163" s="863"/>
      <c r="L163" s="863"/>
      <c r="M163" s="863"/>
      <c r="N163" s="863"/>
      <c r="O163" s="863"/>
      <c r="P163" s="863"/>
      <c r="Q163" s="863"/>
      <c r="R163" s="863"/>
      <c r="S163" s="863"/>
      <c r="T163" s="863"/>
      <c r="U163" s="863"/>
      <c r="V163" s="863"/>
      <c r="W163" s="863"/>
      <c r="X163" s="863"/>
      <c r="Y163" s="863"/>
      <c r="Z163" s="863"/>
      <c r="AA163" s="863"/>
      <c r="AB163" s="863"/>
    </row>
    <row r="164" s="817" customFormat="true" ht="14.25" hidden="false" customHeight="false" outlineLevel="0" collapsed="false">
      <c r="K164" s="863"/>
      <c r="L164" s="863"/>
      <c r="M164" s="863"/>
      <c r="N164" s="863"/>
      <c r="O164" s="863"/>
      <c r="P164" s="863"/>
      <c r="Q164" s="863"/>
      <c r="R164" s="863"/>
      <c r="S164" s="863"/>
      <c r="T164" s="863"/>
      <c r="U164" s="863"/>
      <c r="V164" s="863"/>
      <c r="W164" s="863"/>
      <c r="X164" s="863"/>
      <c r="Y164" s="863"/>
      <c r="Z164" s="863"/>
      <c r="AA164" s="863"/>
      <c r="AB164" s="863"/>
    </row>
    <row r="165" s="817" customFormat="true" ht="14.25" hidden="false" customHeight="false" outlineLevel="0" collapsed="false">
      <c r="K165" s="863"/>
      <c r="L165" s="863"/>
      <c r="M165" s="863"/>
      <c r="N165" s="863"/>
      <c r="O165" s="863"/>
      <c r="P165" s="863"/>
      <c r="Q165" s="863"/>
      <c r="R165" s="863"/>
      <c r="S165" s="863"/>
      <c r="T165" s="863"/>
      <c r="U165" s="863"/>
      <c r="V165" s="863"/>
      <c r="W165" s="863"/>
      <c r="X165" s="863"/>
      <c r="Y165" s="863"/>
      <c r="Z165" s="863"/>
      <c r="AA165" s="863"/>
      <c r="AB165" s="863"/>
    </row>
    <row r="166" s="817" customFormat="true" ht="14.25" hidden="false" customHeight="false" outlineLevel="0" collapsed="false">
      <c r="K166" s="863"/>
      <c r="L166" s="863"/>
      <c r="M166" s="863"/>
      <c r="N166" s="863"/>
      <c r="O166" s="863"/>
      <c r="P166" s="863"/>
      <c r="Q166" s="863"/>
      <c r="R166" s="863"/>
      <c r="S166" s="863"/>
      <c r="T166" s="863"/>
      <c r="U166" s="863"/>
      <c r="V166" s="863"/>
      <c r="W166" s="863"/>
      <c r="X166" s="863"/>
      <c r="Y166" s="863"/>
      <c r="Z166" s="863"/>
      <c r="AA166" s="863"/>
      <c r="AB166" s="863"/>
    </row>
    <row r="167" s="817" customFormat="true" ht="14.25" hidden="false" customHeight="false" outlineLevel="0" collapsed="false">
      <c r="K167" s="863"/>
      <c r="L167" s="863"/>
      <c r="M167" s="863"/>
      <c r="N167" s="863"/>
      <c r="O167" s="863"/>
      <c r="P167" s="863"/>
      <c r="Q167" s="863"/>
      <c r="R167" s="863"/>
      <c r="S167" s="863"/>
      <c r="T167" s="863"/>
      <c r="U167" s="863"/>
      <c r="V167" s="863"/>
      <c r="W167" s="863"/>
      <c r="X167" s="863"/>
      <c r="Y167" s="863"/>
      <c r="Z167" s="863"/>
      <c r="AA167" s="863"/>
      <c r="AB167" s="863"/>
    </row>
    <row r="168" s="817" customFormat="true" ht="14.25" hidden="false" customHeight="false" outlineLevel="0" collapsed="false">
      <c r="K168" s="863"/>
      <c r="L168" s="863"/>
      <c r="M168" s="863"/>
      <c r="N168" s="863"/>
      <c r="O168" s="863"/>
      <c r="P168" s="863"/>
      <c r="Q168" s="863"/>
      <c r="R168" s="863"/>
      <c r="S168" s="863"/>
      <c r="T168" s="863"/>
      <c r="U168" s="863"/>
      <c r="V168" s="863"/>
      <c r="W168" s="863"/>
      <c r="X168" s="863"/>
      <c r="Y168" s="863"/>
      <c r="Z168" s="863"/>
      <c r="AA168" s="863"/>
      <c r="AB168" s="863"/>
    </row>
    <row r="169" s="817" customFormat="true" ht="14.25" hidden="false" customHeight="false" outlineLevel="0" collapsed="false">
      <c r="K169" s="863"/>
      <c r="L169" s="863"/>
      <c r="M169" s="863"/>
      <c r="N169" s="863"/>
      <c r="O169" s="863"/>
      <c r="P169" s="863"/>
      <c r="Q169" s="863"/>
      <c r="R169" s="863"/>
      <c r="S169" s="863"/>
      <c r="T169" s="863"/>
      <c r="U169" s="863"/>
      <c r="V169" s="863"/>
      <c r="W169" s="863"/>
      <c r="X169" s="863"/>
      <c r="Y169" s="863"/>
      <c r="Z169" s="863"/>
      <c r="AA169" s="863"/>
      <c r="AB169" s="863"/>
    </row>
    <row r="170" s="817" customFormat="true" ht="14.25" hidden="false" customHeight="false" outlineLevel="0" collapsed="false">
      <c r="K170" s="863"/>
      <c r="L170" s="863"/>
      <c r="M170" s="863"/>
      <c r="N170" s="863"/>
      <c r="O170" s="863"/>
      <c r="P170" s="863"/>
      <c r="Q170" s="863"/>
      <c r="R170" s="863"/>
      <c r="S170" s="863"/>
      <c r="T170" s="863"/>
      <c r="U170" s="863"/>
      <c r="V170" s="863"/>
      <c r="W170" s="863"/>
      <c r="X170" s="863"/>
      <c r="Y170" s="863"/>
      <c r="Z170" s="863"/>
      <c r="AA170" s="863"/>
      <c r="AB170" s="863"/>
    </row>
    <row r="171" s="817" customFormat="true" ht="14.25" hidden="false" customHeight="false" outlineLevel="0" collapsed="false">
      <c r="A171" s="986" t="s">
        <v>656</v>
      </c>
      <c r="K171" s="863"/>
      <c r="L171" s="863"/>
      <c r="M171" s="863"/>
      <c r="N171" s="863"/>
      <c r="O171" s="863"/>
      <c r="P171" s="863"/>
      <c r="Q171" s="863"/>
      <c r="R171" s="863"/>
      <c r="S171" s="863"/>
      <c r="T171" s="863"/>
      <c r="U171" s="863"/>
      <c r="V171" s="863"/>
      <c r="W171" s="863"/>
      <c r="X171" s="863"/>
      <c r="Y171" s="863"/>
      <c r="Z171" s="863"/>
      <c r="AA171" s="863"/>
      <c r="AB171" s="863"/>
    </row>
    <row r="172" s="817" customFormat="true" ht="11.25" hidden="false" customHeight="true" outlineLevel="0" collapsed="false">
      <c r="A172" s="986" t="s">
        <v>657</v>
      </c>
      <c r="G172" s="987"/>
      <c r="K172" s="863"/>
      <c r="L172" s="863"/>
      <c r="M172" s="863"/>
      <c r="N172" s="863"/>
      <c r="O172" s="863"/>
      <c r="P172" s="863"/>
      <c r="Q172" s="863"/>
      <c r="R172" s="863"/>
      <c r="S172" s="863"/>
      <c r="T172" s="863"/>
      <c r="U172" s="863"/>
      <c r="V172" s="863"/>
      <c r="W172" s="863"/>
      <c r="X172" s="863"/>
      <c r="Y172" s="863"/>
      <c r="Z172" s="863"/>
      <c r="AA172" s="863"/>
      <c r="AB172" s="863"/>
    </row>
    <row r="173" s="817" customFormat="true" ht="11.25" hidden="false" customHeight="true" outlineLevel="0" collapsed="false">
      <c r="G173" s="987"/>
      <c r="K173" s="863"/>
      <c r="L173" s="863"/>
      <c r="M173" s="863"/>
      <c r="N173" s="863"/>
      <c r="O173" s="863"/>
      <c r="P173" s="863"/>
      <c r="Q173" s="863"/>
      <c r="R173" s="863"/>
      <c r="S173" s="863"/>
      <c r="T173" s="863"/>
      <c r="U173" s="863"/>
      <c r="V173" s="863"/>
      <c r="W173" s="863"/>
      <c r="X173" s="863"/>
      <c r="Y173" s="863"/>
      <c r="Z173" s="863"/>
      <c r="AA173" s="863"/>
      <c r="AB173" s="863"/>
    </row>
    <row r="174" s="809" customFormat="true" ht="9" hidden="false" customHeight="true" outlineLevel="0" collapsed="false"/>
    <row r="175" s="809" customFormat="true" ht="14.25" hidden="false" customHeight="false" outlineLevel="0" collapsed="false">
      <c r="A175" s="889" t="s">
        <v>658</v>
      </c>
      <c r="C175" s="988" t="n">
        <f aca="false">TRUE()</f>
        <v>1</v>
      </c>
      <c r="D175" s="890"/>
      <c r="P175" s="890"/>
      <c r="Q175" s="890"/>
      <c r="R175" s="890"/>
      <c r="S175" s="890"/>
      <c r="T175" s="890"/>
      <c r="U175" s="890"/>
      <c r="V175" s="890"/>
      <c r="W175" s="890"/>
      <c r="X175" s="890"/>
      <c r="Y175" s="890"/>
      <c r="Z175" s="890"/>
      <c r="AA175" s="890"/>
      <c r="AB175" s="890"/>
    </row>
    <row r="176" s="809" customFormat="true" ht="14.25" hidden="false" customHeight="false" outlineLevel="0" collapsed="false">
      <c r="A176" s="889"/>
      <c r="P176" s="890"/>
      <c r="Q176" s="890"/>
      <c r="R176" s="890"/>
      <c r="S176" s="890"/>
      <c r="T176" s="890"/>
      <c r="U176" s="890"/>
      <c r="V176" s="890"/>
      <c r="W176" s="890"/>
      <c r="X176" s="890"/>
      <c r="Y176" s="890"/>
      <c r="Z176" s="890"/>
      <c r="AA176" s="890"/>
      <c r="AB176" s="890"/>
    </row>
    <row r="177" s="809" customFormat="true" ht="14.25" hidden="false" customHeight="false" outlineLevel="0" collapsed="false">
      <c r="B177" s="889"/>
      <c r="P177" s="890"/>
      <c r="Q177" s="890"/>
      <c r="R177" s="890"/>
      <c r="S177" s="890"/>
      <c r="T177" s="890"/>
      <c r="U177" s="939"/>
      <c r="V177" s="890"/>
      <c r="W177" s="890"/>
      <c r="X177" s="890"/>
      <c r="Y177" s="890"/>
      <c r="Z177" s="890"/>
      <c r="AA177" s="890"/>
      <c r="AB177" s="890"/>
    </row>
    <row r="178" s="809" customFormat="true" ht="14.25" hidden="false" customHeight="false" outlineLevel="0" collapsed="false">
      <c r="P178" s="890"/>
      <c r="Q178" s="890"/>
      <c r="R178" s="890"/>
      <c r="S178" s="890"/>
      <c r="T178" s="890"/>
      <c r="U178" s="890"/>
      <c r="V178" s="890"/>
      <c r="W178" s="890"/>
      <c r="X178" s="947"/>
      <c r="Y178" s="947"/>
      <c r="Z178" s="947"/>
      <c r="AA178" s="989"/>
      <c r="AB178" s="990"/>
      <c r="AC178" s="975"/>
      <c r="AD178" s="975"/>
      <c r="AE178" s="975"/>
      <c r="AF178" s="839"/>
    </row>
    <row r="179" s="809" customFormat="true" ht="15" hidden="false" customHeight="false" outlineLevel="0" collapsed="false">
      <c r="P179" s="890"/>
      <c r="Q179" s="890"/>
      <c r="R179" s="890"/>
      <c r="S179" s="890"/>
      <c r="T179" s="890"/>
      <c r="U179" s="890"/>
      <c r="V179" s="890"/>
      <c r="W179" s="890"/>
      <c r="X179" s="991"/>
      <c r="Y179" s="991"/>
      <c r="Z179" s="991"/>
      <c r="AA179" s="949"/>
      <c r="AB179" s="992"/>
      <c r="AC179" s="993"/>
      <c r="AD179" s="993"/>
      <c r="AE179" s="993"/>
      <c r="AF179" s="839"/>
    </row>
    <row r="180" s="809" customFormat="true" ht="14.25" hidden="false" customHeight="false" outlineLevel="0" collapsed="false">
      <c r="P180" s="890"/>
      <c r="Q180" s="895"/>
      <c r="R180" s="895"/>
      <c r="S180" s="934" t="n">
        <f aca="false">'CO2-GHG emissions'!$D$10</f>
        <v>2005</v>
      </c>
      <c r="T180" s="934" t="str">
        <f aca="false">MEI1!$D$9</f>
        <v>[drop-down]</v>
      </c>
      <c r="U180" s="934" t="str">
        <f aca="false">MEI2!$D$9</f>
        <v>[drop-down]</v>
      </c>
      <c r="V180" s="934"/>
      <c r="W180" s="890"/>
      <c r="X180" s="991"/>
      <c r="Y180" s="991"/>
      <c r="Z180" s="994"/>
      <c r="AA180" s="995"/>
      <c r="AB180" s="996"/>
      <c r="AC180" s="997"/>
      <c r="AD180" s="997"/>
      <c r="AE180" s="997"/>
      <c r="AF180" s="839"/>
    </row>
    <row r="181" s="809" customFormat="true" ht="14.25" hidden="false" customHeight="false" outlineLevel="0" collapsed="false">
      <c r="P181" s="890"/>
      <c r="Q181" s="895"/>
      <c r="R181" s="980" t="s">
        <v>542</v>
      </c>
      <c r="S181" s="934" t="n">
        <f aca="false">SUM('CO2-GHG emissions'!D93,'CO2-GHG emissions'!D102)</f>
        <v>0</v>
      </c>
      <c r="T181" s="934" t="n">
        <f aca="false">SUM(MEI1!D69,MEI1!D78)</f>
        <v>0</v>
      </c>
      <c r="U181" s="934" t="n">
        <f aca="false">SUM(MEI2!D69,MEI2!D78)</f>
        <v>0</v>
      </c>
      <c r="V181" s="934"/>
      <c r="W181" s="890"/>
      <c r="X181" s="991"/>
      <c r="Y181" s="991"/>
      <c r="Z181" s="994"/>
      <c r="AA181" s="995"/>
      <c r="AB181" s="996"/>
      <c r="AC181" s="997"/>
      <c r="AD181" s="997"/>
      <c r="AE181" s="997"/>
      <c r="AF181" s="839"/>
    </row>
    <row r="182" s="809" customFormat="true" ht="14.25" hidden="false" customHeight="false" outlineLevel="0" collapsed="false">
      <c r="P182" s="890"/>
      <c r="Q182" s="895"/>
      <c r="R182" s="980" t="s">
        <v>541</v>
      </c>
      <c r="S182" s="934" t="n">
        <f aca="false">'CO2-GHG emissions'!E102</f>
        <v>0</v>
      </c>
      <c r="T182" s="946" t="n">
        <f aca="false">MEI1!E78</f>
        <v>0</v>
      </c>
      <c r="U182" s="946" t="n">
        <f aca="false">MEI2!E78</f>
        <v>0</v>
      </c>
      <c r="V182" s="946"/>
      <c r="W182" s="890"/>
      <c r="X182" s="947"/>
      <c r="Y182" s="947"/>
      <c r="Z182" s="947"/>
      <c r="AA182" s="989"/>
      <c r="AB182" s="990"/>
      <c r="AC182" s="975"/>
      <c r="AD182" s="975"/>
      <c r="AE182" s="975"/>
      <c r="AF182" s="839"/>
    </row>
    <row r="183" s="809" customFormat="true" ht="15" hidden="false" customHeight="false" outlineLevel="0" collapsed="false">
      <c r="P183" s="890"/>
      <c r="Q183" s="895"/>
      <c r="R183" s="980" t="s">
        <v>544</v>
      </c>
      <c r="S183" s="946" t="n">
        <f aca="false">'CO2-GHG emissions'!D112</f>
        <v>0</v>
      </c>
      <c r="T183" s="946" t="n">
        <f aca="false">MEI1!D88</f>
        <v>0</v>
      </c>
      <c r="U183" s="946" t="n">
        <f aca="false">MEI2!D88</f>
        <v>0</v>
      </c>
      <c r="V183" s="946"/>
      <c r="W183" s="890"/>
      <c r="X183" s="947"/>
      <c r="Y183" s="947"/>
      <c r="Z183" s="947"/>
      <c r="AA183" s="949"/>
      <c r="AB183" s="992"/>
      <c r="AC183" s="993"/>
      <c r="AD183" s="993"/>
      <c r="AE183" s="993"/>
      <c r="AF183" s="839"/>
    </row>
    <row r="184" s="809" customFormat="true" ht="14.25" hidden="false" customHeight="false" outlineLevel="0" collapsed="false">
      <c r="C184" s="998"/>
      <c r="D184" s="998"/>
      <c r="E184" s="998"/>
      <c r="F184" s="998"/>
      <c r="P184" s="890"/>
      <c r="Q184" s="895"/>
      <c r="R184" s="980" t="s">
        <v>545</v>
      </c>
      <c r="S184" s="946" t="n">
        <f aca="false">'CO2-GHG emissions'!E112</f>
        <v>0</v>
      </c>
      <c r="T184" s="934" t="n">
        <f aca="false">MEI1!E88</f>
        <v>0</v>
      </c>
      <c r="U184" s="934" t="n">
        <f aca="false">MEI2!E88</f>
        <v>0</v>
      </c>
      <c r="V184" s="934"/>
      <c r="W184" s="890"/>
      <c r="X184" s="947"/>
      <c r="Y184" s="947"/>
      <c r="Z184" s="994"/>
      <c r="AA184" s="995"/>
      <c r="AB184" s="996"/>
      <c r="AC184" s="997"/>
      <c r="AD184" s="997"/>
      <c r="AE184" s="997"/>
      <c r="AF184" s="839"/>
    </row>
    <row r="185" s="809" customFormat="true" ht="14.25" hidden="false" customHeight="false" outlineLevel="0" collapsed="false">
      <c r="P185" s="890"/>
      <c r="Q185" s="895"/>
      <c r="R185" s="980" t="s">
        <v>540</v>
      </c>
      <c r="S185" s="934" t="e">
        <f aca="false">'CO2-GHG emissions'!D71</f>
        <v>#VALUE!</v>
      </c>
      <c r="T185" s="934" t="n">
        <f aca="false">MEI1!D49</f>
        <v>0</v>
      </c>
      <c r="U185" s="934" t="n">
        <f aca="false">MEI2!D49</f>
        <v>0</v>
      </c>
      <c r="V185" s="934"/>
      <c r="W185" s="890"/>
      <c r="X185" s="947"/>
      <c r="Y185" s="947"/>
      <c r="Z185" s="994"/>
      <c r="AA185" s="995"/>
      <c r="AB185" s="996"/>
      <c r="AC185" s="997"/>
      <c r="AD185" s="997"/>
      <c r="AE185" s="997"/>
      <c r="AF185" s="839"/>
    </row>
    <row r="186" s="809" customFormat="true" ht="14.25" hidden="false" customHeight="false" outlineLevel="0" collapsed="false">
      <c r="P186" s="890"/>
      <c r="Q186" s="895"/>
      <c r="R186" s="897" t="s">
        <v>543</v>
      </c>
      <c r="S186" s="934" t="e">
        <f aca="false">'CO2-GHG emissions'!E71</f>
        <v>#VALUE!</v>
      </c>
      <c r="T186" s="934" t="n">
        <f aca="false">MEI1!E49</f>
        <v>0</v>
      </c>
      <c r="U186" s="934" t="n">
        <f aca="false">MEI2!E49</f>
        <v>0</v>
      </c>
      <c r="V186" s="934"/>
      <c r="W186" s="890"/>
      <c r="X186" s="947"/>
      <c r="Y186" s="947"/>
      <c r="Z186" s="947"/>
      <c r="AA186" s="947"/>
      <c r="AB186" s="947"/>
      <c r="AC186" s="839"/>
      <c r="AD186" s="983"/>
      <c r="AE186" s="839"/>
      <c r="AF186" s="839"/>
    </row>
    <row r="187" s="809" customFormat="true" ht="14.25" hidden="false" customHeight="false" outlineLevel="0" collapsed="false">
      <c r="P187" s="890"/>
      <c r="Q187" s="890"/>
      <c r="R187" s="890"/>
      <c r="S187" s="890"/>
      <c r="T187" s="890"/>
      <c r="U187" s="890"/>
      <c r="V187" s="890"/>
      <c r="W187" s="890"/>
      <c r="X187" s="890"/>
      <c r="Y187" s="890"/>
      <c r="Z187" s="890"/>
      <c r="AA187" s="890"/>
      <c r="AB187" s="890"/>
    </row>
    <row r="188" s="809" customFormat="true" ht="14.25" hidden="false" customHeight="false" outlineLevel="0" collapsed="false">
      <c r="P188" s="890"/>
      <c r="Q188" s="890"/>
      <c r="R188" s="890"/>
      <c r="S188" s="890"/>
      <c r="T188" s="890"/>
      <c r="U188" s="890"/>
      <c r="V188" s="890"/>
      <c r="W188" s="890"/>
      <c r="X188" s="890"/>
      <c r="Y188" s="890"/>
      <c r="Z188" s="890"/>
      <c r="AA188" s="890"/>
      <c r="AB188" s="890"/>
    </row>
    <row r="189" s="809" customFormat="true" ht="14.25" hidden="false" customHeight="false" outlineLevel="0" collapsed="false">
      <c r="P189" s="890"/>
      <c r="Q189" s="890"/>
      <c r="R189" s="890"/>
      <c r="S189" s="890"/>
      <c r="T189" s="890"/>
      <c r="U189" s="890"/>
      <c r="V189" s="890"/>
      <c r="W189" s="890"/>
      <c r="X189" s="890"/>
      <c r="Y189" s="890"/>
      <c r="Z189" s="890"/>
      <c r="AA189" s="890"/>
      <c r="AB189" s="890"/>
    </row>
    <row r="190" s="809" customFormat="true" ht="14.25" hidden="false" customHeight="false" outlineLevel="0" collapsed="false">
      <c r="P190" s="890"/>
      <c r="Q190" s="890"/>
      <c r="R190" s="890"/>
      <c r="S190" s="890"/>
      <c r="T190" s="890"/>
      <c r="U190" s="890"/>
      <c r="V190" s="890"/>
      <c r="W190" s="890"/>
      <c r="X190" s="890"/>
      <c r="Y190" s="890"/>
      <c r="Z190" s="890"/>
      <c r="AA190" s="890"/>
      <c r="AB190" s="890"/>
    </row>
    <row r="191" s="809" customFormat="true" ht="14.25" hidden="false" customHeight="false" outlineLevel="0" collapsed="false">
      <c r="P191" s="890"/>
      <c r="Q191" s="890"/>
      <c r="R191" s="890"/>
      <c r="S191" s="890"/>
      <c r="T191" s="890"/>
      <c r="U191" s="890"/>
      <c r="V191" s="890"/>
      <c r="W191" s="890"/>
      <c r="X191" s="890"/>
      <c r="Y191" s="890"/>
      <c r="Z191" s="890"/>
      <c r="AA191" s="890"/>
      <c r="AB191" s="890"/>
    </row>
    <row r="192" s="809" customFormat="true" ht="14.25" hidden="false" customHeight="false" outlineLevel="0" collapsed="false">
      <c r="P192" s="890"/>
      <c r="Q192" s="890"/>
      <c r="R192" s="890"/>
      <c r="S192" s="890"/>
      <c r="T192" s="890"/>
      <c r="U192" s="890"/>
      <c r="V192" s="890"/>
      <c r="W192" s="890"/>
      <c r="X192" s="890"/>
      <c r="Y192" s="890"/>
      <c r="Z192" s="890"/>
      <c r="AA192" s="890"/>
      <c r="AB192" s="890"/>
    </row>
    <row r="193" s="809" customFormat="true" ht="14.25" hidden="false" customHeight="false" outlineLevel="0" collapsed="false">
      <c r="A193" s="999"/>
      <c r="P193" s="890"/>
      <c r="Q193" s="890"/>
      <c r="R193" s="890"/>
      <c r="S193" s="890"/>
      <c r="T193" s="890"/>
      <c r="U193" s="890"/>
      <c r="V193" s="890"/>
      <c r="W193" s="890"/>
      <c r="X193" s="890"/>
      <c r="Y193" s="890"/>
      <c r="Z193" s="890"/>
      <c r="AA193" s="890"/>
      <c r="AB193" s="890"/>
    </row>
    <row r="194" s="809" customFormat="true" ht="9" hidden="false" customHeight="true" outlineLevel="0" collapsed="false">
      <c r="P194" s="890"/>
      <c r="Q194" s="890"/>
      <c r="R194" s="890"/>
      <c r="S194" s="890"/>
      <c r="T194" s="890"/>
      <c r="U194" s="890"/>
      <c r="V194" s="890"/>
      <c r="W194" s="890"/>
      <c r="X194" s="890"/>
      <c r="Y194" s="890"/>
      <c r="Z194" s="890"/>
      <c r="AA194" s="890"/>
      <c r="AB194" s="890"/>
    </row>
    <row r="195" s="817" customFormat="true" ht="9" hidden="false" customHeight="true" outlineLevel="0" collapsed="false"/>
    <row r="196" s="817" customFormat="true" ht="14.25" hidden="false" customHeight="false" outlineLevel="0" collapsed="false">
      <c r="A196" s="862" t="s">
        <v>565</v>
      </c>
    </row>
    <row r="197" s="817" customFormat="true" ht="12" hidden="false" customHeight="true" outlineLevel="0" collapsed="false">
      <c r="A197" s="862"/>
    </row>
    <row r="198" s="817" customFormat="true" ht="14.25" hidden="false" customHeight="false" outlineLevel="0" collapsed="false">
      <c r="B198" s="1000"/>
      <c r="C198" s="1000"/>
      <c r="D198" s="1000"/>
      <c r="E198" s="1000"/>
      <c r="F198" s="1000"/>
      <c r="G198" s="1000"/>
      <c r="H198" s="1000"/>
      <c r="I198" s="1000"/>
      <c r="J198" s="1000"/>
      <c r="K198" s="1000"/>
      <c r="L198" s="1000"/>
      <c r="M198" s="1000"/>
      <c r="N198" s="1000"/>
      <c r="O198" s="1000"/>
      <c r="P198" s="1000"/>
    </row>
    <row r="199" s="817" customFormat="true" ht="14.25" hidden="false" customHeight="false" outlineLevel="0" collapsed="false">
      <c r="B199" s="1000"/>
      <c r="C199" s="1000"/>
      <c r="D199" s="1000"/>
      <c r="E199" s="1000"/>
      <c r="F199" s="1000"/>
      <c r="G199" s="1000"/>
      <c r="H199" s="1000"/>
      <c r="I199" s="1000"/>
      <c r="J199" s="1000"/>
      <c r="K199" s="1000"/>
      <c r="L199" s="1000"/>
      <c r="M199" s="1000"/>
      <c r="N199" s="1000"/>
      <c r="O199" s="1000"/>
      <c r="P199" s="1000"/>
    </row>
    <row r="200" s="817" customFormat="true" ht="14.25" hidden="false" customHeight="false" outlineLevel="0" collapsed="false">
      <c r="B200" s="1000"/>
      <c r="C200" s="1000"/>
      <c r="D200" s="1000"/>
      <c r="E200" s="1000"/>
      <c r="F200" s="1000"/>
      <c r="G200" s="1000"/>
      <c r="H200" s="1000"/>
      <c r="I200" s="1000"/>
      <c r="J200" s="1000"/>
      <c r="K200" s="1000"/>
      <c r="L200" s="1000"/>
      <c r="M200" s="1000"/>
      <c r="N200" s="1000"/>
      <c r="O200" s="1000"/>
      <c r="P200" s="1000"/>
    </row>
    <row r="201" s="817" customFormat="true" ht="14.25" hidden="false" customHeight="false" outlineLevel="0" collapsed="false">
      <c r="B201" s="1000"/>
      <c r="C201" s="1000"/>
      <c r="D201" s="1000"/>
      <c r="E201" s="1000"/>
      <c r="F201" s="1000"/>
      <c r="G201" s="1000"/>
      <c r="H201" s="1000"/>
      <c r="I201" s="1000"/>
      <c r="J201" s="1000"/>
      <c r="K201" s="1000"/>
      <c r="L201" s="1000"/>
      <c r="M201" s="1000"/>
      <c r="N201" s="1000"/>
      <c r="O201" s="1000"/>
      <c r="P201" s="1000"/>
    </row>
    <row r="202" s="817" customFormat="true" ht="14.25" hidden="false" customHeight="false" outlineLevel="0" collapsed="false">
      <c r="B202" s="1000"/>
      <c r="C202" s="1000"/>
      <c r="D202" s="1000"/>
      <c r="E202" s="1000"/>
      <c r="F202" s="1000"/>
      <c r="G202" s="1000"/>
      <c r="H202" s="1000"/>
      <c r="I202" s="1000"/>
      <c r="J202" s="1000"/>
      <c r="K202" s="1000"/>
      <c r="L202" s="1000"/>
      <c r="M202" s="1000"/>
      <c r="N202" s="1000"/>
      <c r="O202" s="1000"/>
      <c r="P202" s="1000"/>
    </row>
    <row r="203" s="817" customFormat="true" ht="14.25" hidden="false" customHeight="false" outlineLevel="0" collapsed="false">
      <c r="B203" s="1000"/>
      <c r="C203" s="1000"/>
      <c r="D203" s="1000"/>
      <c r="E203" s="1000"/>
      <c r="F203" s="1000"/>
      <c r="G203" s="1000"/>
      <c r="H203" s="1000"/>
      <c r="I203" s="1000"/>
      <c r="J203" s="1000"/>
      <c r="K203" s="1000"/>
      <c r="L203" s="1000"/>
      <c r="M203" s="1000"/>
      <c r="N203" s="1000"/>
      <c r="O203" s="1000"/>
      <c r="P203" s="1000"/>
    </row>
    <row r="204" s="817" customFormat="true" ht="14.25" hidden="false" customHeight="false" outlineLevel="0" collapsed="false">
      <c r="B204" s="1000"/>
      <c r="C204" s="1000"/>
      <c r="D204" s="1000"/>
      <c r="E204" s="1000"/>
      <c r="F204" s="1000"/>
      <c r="G204" s="1000"/>
      <c r="H204" s="1000"/>
      <c r="I204" s="1000"/>
      <c r="J204" s="1000"/>
      <c r="K204" s="1000"/>
      <c r="L204" s="1000"/>
      <c r="M204" s="1000"/>
      <c r="N204" s="1000"/>
      <c r="O204" s="1000"/>
      <c r="P204" s="1000"/>
    </row>
    <row r="205" s="817" customFormat="true" ht="14.25" hidden="false" customHeight="false" outlineLevel="0" collapsed="false">
      <c r="B205" s="1000"/>
      <c r="C205" s="1000"/>
      <c r="D205" s="1000"/>
      <c r="E205" s="1000"/>
      <c r="F205" s="1000"/>
      <c r="G205" s="1000"/>
      <c r="H205" s="1000"/>
      <c r="I205" s="1000"/>
      <c r="J205" s="1000"/>
      <c r="K205" s="1000"/>
      <c r="L205" s="1000"/>
      <c r="M205" s="1000"/>
      <c r="N205" s="1000"/>
      <c r="O205" s="1000"/>
      <c r="P205" s="1000"/>
    </row>
    <row r="206" s="817" customFormat="true" ht="14.25" hidden="false" customHeight="false" outlineLevel="0" collapsed="false">
      <c r="B206" s="1000"/>
      <c r="C206" s="1000"/>
      <c r="D206" s="1000"/>
      <c r="E206" s="1000"/>
      <c r="F206" s="1000"/>
      <c r="G206" s="1000"/>
      <c r="H206" s="1000"/>
      <c r="I206" s="1000"/>
      <c r="J206" s="1000"/>
      <c r="K206" s="1000"/>
      <c r="L206" s="1000"/>
      <c r="M206" s="1000"/>
      <c r="N206" s="1000"/>
      <c r="O206" s="1000"/>
      <c r="P206" s="1000"/>
      <c r="Q206" s="1001" t="str">
        <f aca="false">CONCATENATE(TEXT(2000-LEN(B198), "#")," chars left")</f>
        <v>2000 chars left</v>
      </c>
    </row>
    <row r="207" s="817" customFormat="true" ht="15" hidden="false" customHeight="true" outlineLevel="0" collapsed="false"/>
    <row r="208" s="1003" customFormat="true" ht="14.25" hidden="false" customHeight="false" outlineLevel="0" collapsed="false">
      <c r="A208" s="1002"/>
      <c r="R208" s="1004"/>
      <c r="S208" s="1004"/>
      <c r="T208" s="1004"/>
      <c r="U208" s="1004"/>
      <c r="V208" s="1004"/>
      <c r="W208" s="1004"/>
      <c r="X208" s="1004"/>
      <c r="Y208" s="1004"/>
      <c r="Z208" s="1004"/>
      <c r="AA208" s="1004"/>
      <c r="AB208" s="1004"/>
      <c r="AC208" s="1004"/>
      <c r="AD208" s="1004"/>
      <c r="AE208" s="1004"/>
    </row>
    <row r="209" s="1005" customFormat="true" ht="12.75" hidden="true" customHeight="false" outlineLevel="0" collapsed="false">
      <c r="A209" s="1005" t="s">
        <v>659</v>
      </c>
    </row>
    <row r="210" s="1002" customFormat="true" ht="12.75" hidden="true" customHeight="false" outlineLevel="0" collapsed="false">
      <c r="A210" s="1002" t="s">
        <v>660</v>
      </c>
      <c r="I210" s="1002" t="s">
        <v>661</v>
      </c>
    </row>
    <row r="211" s="1003" customFormat="true" ht="14.25" hidden="true" customHeight="false" outlineLevel="0" collapsed="false">
      <c r="A211" s="1006" t="s">
        <v>662</v>
      </c>
      <c r="I211" s="1006" t="s">
        <v>663</v>
      </c>
      <c r="R211" s="1004"/>
      <c r="S211" s="1004"/>
      <c r="T211" s="1004"/>
      <c r="U211" s="1004"/>
      <c r="V211" s="1004"/>
      <c r="W211" s="1004"/>
      <c r="X211" s="1004"/>
      <c r="Y211" s="1004"/>
      <c r="Z211" s="1004"/>
      <c r="AA211" s="1004"/>
      <c r="AB211" s="1004"/>
      <c r="AC211" s="1004"/>
      <c r="AD211" s="1004"/>
      <c r="AE211" s="1004"/>
    </row>
    <row r="212" s="1003" customFormat="true" ht="14.25" hidden="true" customHeight="false" outlineLevel="0" collapsed="false">
      <c r="A212" s="1006" t="s">
        <v>664</v>
      </c>
      <c r="I212" s="1006" t="s">
        <v>665</v>
      </c>
      <c r="R212" s="1004"/>
      <c r="S212" s="1004"/>
      <c r="T212" s="1004"/>
      <c r="U212" s="1004"/>
      <c r="V212" s="1004"/>
      <c r="W212" s="1004"/>
      <c r="X212" s="1004"/>
      <c r="Y212" s="1004"/>
      <c r="Z212" s="1004"/>
      <c r="AA212" s="1004"/>
      <c r="AB212" s="1004"/>
      <c r="AC212" s="1004"/>
      <c r="AD212" s="1004"/>
      <c r="AE212" s="1004"/>
    </row>
    <row r="213" s="1003" customFormat="true" ht="14.25" hidden="true" customHeight="false" outlineLevel="0" collapsed="false">
      <c r="A213" s="1006" t="s">
        <v>666</v>
      </c>
      <c r="I213" s="1006" t="s">
        <v>667</v>
      </c>
      <c r="R213" s="1004"/>
      <c r="S213" s="1004"/>
      <c r="T213" s="1004"/>
      <c r="U213" s="1004"/>
      <c r="V213" s="1004"/>
      <c r="W213" s="1004"/>
      <c r="X213" s="1004"/>
      <c r="Y213" s="1004"/>
      <c r="Z213" s="1004"/>
      <c r="AA213" s="1004"/>
      <c r="AB213" s="1004"/>
      <c r="AC213" s="1004"/>
      <c r="AD213" s="1004"/>
      <c r="AE213" s="1004"/>
    </row>
    <row r="214" s="1003" customFormat="true" ht="14.25" hidden="true" customHeight="false" outlineLevel="0" collapsed="false">
      <c r="A214" s="1006" t="s">
        <v>668</v>
      </c>
      <c r="I214" s="1006" t="s">
        <v>669</v>
      </c>
      <c r="R214" s="1004"/>
      <c r="S214" s="1004"/>
      <c r="T214" s="1004"/>
      <c r="U214" s="1004"/>
      <c r="V214" s="1004"/>
      <c r="W214" s="1004"/>
      <c r="X214" s="1004"/>
      <c r="Y214" s="1004"/>
      <c r="Z214" s="1004"/>
      <c r="AA214" s="1004"/>
      <c r="AB214" s="1004"/>
      <c r="AC214" s="1004"/>
      <c r="AD214" s="1004"/>
      <c r="AE214" s="1004"/>
    </row>
    <row r="215" s="1003" customFormat="true" ht="14.25" hidden="true" customHeight="false" outlineLevel="0" collapsed="false">
      <c r="A215" s="1006" t="s">
        <v>670</v>
      </c>
      <c r="I215" s="1006" t="s">
        <v>671</v>
      </c>
      <c r="J215" s="1004"/>
      <c r="K215" s="1004"/>
      <c r="L215" s="1004"/>
      <c r="M215" s="1004"/>
      <c r="N215" s="1004"/>
      <c r="O215" s="1004"/>
      <c r="P215" s="1004"/>
      <c r="Q215" s="1004"/>
      <c r="R215" s="1004"/>
      <c r="S215" s="1004"/>
      <c r="T215" s="1004"/>
      <c r="U215" s="1004"/>
      <c r="V215" s="1004"/>
      <c r="W215" s="1004"/>
      <c r="X215" s="1004"/>
      <c r="Y215" s="1004"/>
      <c r="Z215" s="1004"/>
      <c r="AA215" s="1004"/>
      <c r="AB215" s="1004"/>
      <c r="AC215" s="1004"/>
      <c r="AD215" s="1004"/>
      <c r="AE215" s="1004"/>
    </row>
    <row r="216" s="1003" customFormat="true" ht="14.25" hidden="true" customHeight="false" outlineLevel="0" collapsed="false">
      <c r="A216" s="1006" t="s">
        <v>672</v>
      </c>
      <c r="I216" s="1006" t="s">
        <v>673</v>
      </c>
      <c r="J216" s="1004"/>
      <c r="K216" s="1004"/>
      <c r="L216" s="1004"/>
      <c r="M216" s="1004"/>
      <c r="N216" s="1004"/>
      <c r="O216" s="1004"/>
      <c r="P216" s="1004"/>
      <c r="Q216" s="1004"/>
      <c r="R216" s="1004"/>
      <c r="S216" s="1004"/>
      <c r="T216" s="1004"/>
      <c r="U216" s="1004"/>
      <c r="V216" s="1004"/>
      <c r="W216" s="1004"/>
      <c r="X216" s="1004"/>
      <c r="Y216" s="1004"/>
      <c r="Z216" s="1004"/>
      <c r="AA216" s="1004"/>
      <c r="AB216" s="1004"/>
      <c r="AC216" s="1004"/>
      <c r="AD216" s="1004"/>
      <c r="AE216" s="1004"/>
    </row>
    <row r="217" s="1003" customFormat="true" ht="14.25" hidden="false" customHeight="false" outlineLevel="0" collapsed="false">
      <c r="J217" s="1004"/>
      <c r="K217" s="1004"/>
      <c r="L217" s="1004"/>
      <c r="M217" s="1004"/>
      <c r="N217" s="1004"/>
      <c r="O217" s="1004"/>
      <c r="P217" s="1004"/>
      <c r="Q217" s="1004"/>
      <c r="R217" s="1004"/>
      <c r="S217" s="1004"/>
      <c r="T217" s="1004"/>
      <c r="U217" s="1004"/>
      <c r="V217" s="1004"/>
      <c r="W217" s="1004"/>
      <c r="X217" s="1004"/>
      <c r="Y217" s="1004"/>
      <c r="Z217" s="1004"/>
      <c r="AA217" s="1004"/>
      <c r="AB217" s="1004"/>
      <c r="AC217" s="1004"/>
      <c r="AD217" s="1004"/>
      <c r="AE217" s="1004"/>
    </row>
    <row r="218" s="1004" customFormat="true" ht="14.25" hidden="false" customHeight="false" outlineLevel="0" collapsed="false"/>
    <row r="219" s="1004" customFormat="true" ht="14.25" hidden="false" customHeight="false" outlineLevel="0" collapsed="false"/>
    <row r="220" s="1004" customFormat="true" ht="14.25" hidden="false" customHeight="false" outlineLevel="0" collapsed="false"/>
    <row r="221" s="1004" customFormat="true" ht="14.25" hidden="false" customHeight="false" outlineLevel="0" collapsed="false"/>
    <row r="222" s="1004" customFormat="true" ht="14.25" hidden="false" customHeight="false" outlineLevel="0" collapsed="false"/>
    <row r="223" s="1004" customFormat="true" ht="14.25" hidden="false" customHeight="false" outlineLevel="0" collapsed="false"/>
    <row r="224" s="1004" customFormat="true" ht="14.25" hidden="false" customHeight="false" outlineLevel="0" collapsed="false"/>
    <row r="225" s="1004" customFormat="true" ht="14.25" hidden="false" customHeight="false" outlineLevel="0" collapsed="false"/>
    <row r="226" s="1004" customFormat="true" ht="14.25" hidden="false" customHeight="false" outlineLevel="0" collapsed="false"/>
    <row r="227" s="1004" customFormat="true" ht="14.25" hidden="false" customHeight="false" outlineLevel="0" collapsed="false"/>
    <row r="228" s="1004" customFormat="true" ht="14.25" hidden="false" customHeight="false" outlineLevel="0" collapsed="false"/>
    <row r="229" s="1004" customFormat="true" ht="14.25" hidden="false" customHeight="false" outlineLevel="0" collapsed="false"/>
    <row r="230" s="1004" customFormat="true" ht="14.25" hidden="false" customHeight="false" outlineLevel="0" collapsed="false"/>
    <row r="231" s="1004" customFormat="true" ht="14.25" hidden="false" customHeight="false" outlineLevel="0" collapsed="false"/>
    <row r="232" s="1004" customFormat="true" ht="14.25" hidden="false" customHeight="false" outlineLevel="0" collapsed="false"/>
    <row r="233" s="1004" customFormat="true" ht="14.25" hidden="false" customHeight="false" outlineLevel="0" collapsed="false"/>
    <row r="234" s="1004" customFormat="true" ht="14.25" hidden="false" customHeight="false" outlineLevel="0" collapsed="false"/>
    <row r="235" s="1004" customFormat="true" ht="14.25" hidden="false" customHeight="false" outlineLevel="0" collapsed="false"/>
    <row r="236" s="1004" customFormat="true" ht="14.25" hidden="false" customHeight="false" outlineLevel="0" collapsed="false"/>
    <row r="237" s="1004" customFormat="true" ht="14.25" hidden="false" customHeight="false" outlineLevel="0" collapsed="false"/>
    <row r="238" s="1004" customFormat="true" ht="14.25" hidden="false" customHeight="false" outlineLevel="0" collapsed="false"/>
    <row r="239" s="1004" customFormat="true" ht="14.25" hidden="false" customHeight="false" outlineLevel="0" collapsed="false"/>
    <row r="240" s="1004" customFormat="true" ht="14.25" hidden="false" customHeight="false" outlineLevel="0" collapsed="false"/>
    <row r="241" s="1004" customFormat="true" ht="14.25" hidden="false" customHeight="false" outlineLevel="0" collapsed="false"/>
    <row r="242" s="1004" customFormat="true" ht="14.25" hidden="false" customHeight="false" outlineLevel="0" collapsed="false"/>
    <row r="243" s="1004" customFormat="true" ht="14.25" hidden="false" customHeight="false" outlineLevel="0" collapsed="false"/>
    <row r="244" s="1004" customFormat="true" ht="14.25" hidden="false" customHeight="false" outlineLevel="0" collapsed="false"/>
    <row r="245" s="1004" customFormat="true" ht="14.25" hidden="false" customHeight="false" outlineLevel="0" collapsed="false"/>
    <row r="246" s="1004" customFormat="true" ht="14.25" hidden="false" customHeight="false" outlineLevel="0" collapsed="false"/>
    <row r="247" s="1004" customFormat="true" ht="14.25" hidden="false" customHeight="false" outlineLevel="0" collapsed="false"/>
    <row r="248" s="1004" customFormat="true" ht="14.25" hidden="false" customHeight="false" outlineLevel="0" collapsed="false"/>
    <row r="249" s="1004" customFormat="true" ht="14.25" hidden="false" customHeight="false" outlineLevel="0" collapsed="false"/>
    <row r="250" s="1004" customFormat="true" ht="14.25" hidden="false" customHeight="false" outlineLevel="0" collapsed="false"/>
    <row r="251" s="1004" customFormat="true" ht="14.25" hidden="false" customHeight="false" outlineLevel="0" collapsed="false"/>
    <row r="252" s="1004" customFormat="true" ht="14.25" hidden="false" customHeight="false" outlineLevel="0" collapsed="false"/>
    <row r="253" s="1004" customFormat="true" ht="14.25" hidden="false" customHeight="false" outlineLevel="0" collapsed="false"/>
    <row r="254" s="1004" customFormat="true" ht="14.25" hidden="false" customHeight="false" outlineLevel="0" collapsed="false"/>
    <row r="255" s="1004" customFormat="true" ht="14.25" hidden="false" customHeight="false" outlineLevel="0" collapsed="false"/>
    <row r="256" s="1004" customFormat="true" ht="14.25" hidden="false" customHeight="false" outlineLevel="0" collapsed="false"/>
    <row r="257" s="1004" customFormat="true" ht="14.25" hidden="false" customHeight="false" outlineLevel="0" collapsed="false"/>
    <row r="258" s="1004" customFormat="true" ht="14.25" hidden="false" customHeight="false" outlineLevel="0" collapsed="false"/>
    <row r="259" s="1004" customFormat="true" ht="14.25" hidden="false" customHeight="false" outlineLevel="0" collapsed="false"/>
    <row r="260" s="1004" customFormat="true" ht="14.25" hidden="false" customHeight="false" outlineLevel="0" collapsed="false"/>
    <row r="261" s="1004" customFormat="true" ht="14.25" hidden="false" customHeight="false" outlineLevel="0" collapsed="false"/>
    <row r="262" s="1004" customFormat="true" ht="14.25" hidden="false" customHeight="false" outlineLevel="0" collapsed="false"/>
    <row r="263" s="1004" customFormat="true" ht="14.25" hidden="false" customHeight="false" outlineLevel="0" collapsed="false"/>
    <row r="264" s="1004" customFormat="true" ht="14.25" hidden="false" customHeight="false" outlineLevel="0" collapsed="false"/>
    <row r="265" s="1004" customFormat="true" ht="14.25" hidden="false" customHeight="false" outlineLevel="0" collapsed="false"/>
    <row r="266" s="1004" customFormat="true" ht="14.25" hidden="false" customHeight="false" outlineLevel="0" collapsed="false"/>
    <row r="267" s="1004" customFormat="true" ht="14.25" hidden="false" customHeight="false" outlineLevel="0" collapsed="false"/>
    <row r="268" s="1004" customFormat="true" ht="14.25" hidden="false" customHeight="false" outlineLevel="0" collapsed="false"/>
    <row r="269" s="1004" customFormat="true" ht="14.25" hidden="false" customHeight="false" outlineLevel="0" collapsed="false"/>
    <row r="270" s="1004" customFormat="true" ht="14.25" hidden="false" customHeight="false" outlineLevel="0" collapsed="false"/>
    <row r="271" s="1004" customFormat="true" ht="14.25" hidden="false" customHeight="false" outlineLevel="0" collapsed="false"/>
    <row r="272" s="1004" customFormat="true" ht="14.25" hidden="false" customHeight="false" outlineLevel="0" collapsed="false"/>
    <row r="273" s="1004" customFormat="true" ht="14.25" hidden="false" customHeight="false" outlineLevel="0" collapsed="false"/>
    <row r="274" s="1004" customFormat="true" ht="14.25" hidden="false" customHeight="false" outlineLevel="0" collapsed="false"/>
    <row r="275" s="1004" customFormat="true" ht="14.25" hidden="false" customHeight="false" outlineLevel="0" collapsed="false"/>
    <row r="276" s="1004" customFormat="true" ht="14.25" hidden="false" customHeight="false" outlineLevel="0" collapsed="false"/>
    <row r="277" s="1004" customFormat="true" ht="14.25" hidden="false" customHeight="false" outlineLevel="0" collapsed="false"/>
    <row r="278" s="1004" customFormat="true" ht="14.25" hidden="false" customHeight="false" outlineLevel="0" collapsed="false"/>
    <row r="279" s="1004" customFormat="true" ht="14.25" hidden="false" customHeight="false" outlineLevel="0" collapsed="false"/>
    <row r="280" s="1004" customFormat="true" ht="14.25" hidden="false" customHeight="false" outlineLevel="0" collapsed="false"/>
    <row r="281" s="1004" customFormat="true" ht="14.25" hidden="false" customHeight="false" outlineLevel="0" collapsed="false"/>
    <row r="282" s="1004" customFormat="true" ht="14.25" hidden="false" customHeight="false" outlineLevel="0" collapsed="false"/>
    <row r="283" s="1004" customFormat="true" ht="14.25" hidden="false" customHeight="false" outlineLevel="0" collapsed="false"/>
    <row r="284" s="1004" customFormat="true" ht="14.25" hidden="false" customHeight="false" outlineLevel="0" collapsed="false"/>
    <row r="285" s="1004" customFormat="true" ht="14.25" hidden="false" customHeight="false" outlineLevel="0" collapsed="false"/>
    <row r="286" s="1004" customFormat="true" ht="14.25" hidden="false" customHeight="false" outlineLevel="0" collapsed="false"/>
    <row r="287" s="1004" customFormat="true" ht="14.25" hidden="false" customHeight="false" outlineLevel="0" collapsed="false"/>
    <row r="288" s="1004" customFormat="true" ht="14.25" hidden="false" customHeight="false" outlineLevel="0" collapsed="false"/>
    <row r="289" s="1004" customFormat="true" ht="14.25" hidden="false" customHeight="false" outlineLevel="0" collapsed="false"/>
    <row r="290" s="1007" customFormat="true" ht="14.25" hidden="false" customHeight="false" outlineLevel="0" collapsed="false"/>
    <row r="291" s="1007" customFormat="true" ht="14.25" hidden="false" customHeight="false" outlineLevel="0" collapsed="false"/>
    <row r="292" s="1007" customFormat="true" ht="14.25" hidden="false" customHeight="false" outlineLevel="0" collapsed="false"/>
    <row r="293" s="1007" customFormat="true" ht="14.25" hidden="false" customHeight="false" outlineLevel="0" collapsed="false"/>
    <row r="294" s="1007" customFormat="true" ht="14.25" hidden="false" customHeight="false" outlineLevel="0" collapsed="false"/>
    <row r="295" s="1007" customFormat="true" ht="14.25" hidden="false" customHeight="false" outlineLevel="0" collapsed="false"/>
    <row r="296" s="1007" customFormat="true" ht="14.25" hidden="false" customHeight="false" outlineLevel="0" collapsed="false"/>
    <row r="297" s="1007" customFormat="true" ht="14.25" hidden="false" customHeight="false" outlineLevel="0" collapsed="false"/>
    <row r="298" s="1007" customFormat="true" ht="14.25" hidden="false" customHeight="false" outlineLevel="0" collapsed="false"/>
    <row r="299" s="1007" customFormat="true" ht="14.25" hidden="false" customHeight="false" outlineLevel="0" collapsed="false"/>
    <row r="300" s="1007" customFormat="true" ht="14.25" hidden="false" customHeight="false" outlineLevel="0" collapsed="false"/>
    <row r="301" s="1007" customFormat="true" ht="14.25" hidden="false" customHeight="false" outlineLevel="0" collapsed="false"/>
    <row r="302" s="1007" customFormat="true" ht="14.25" hidden="false" customHeight="false" outlineLevel="0" collapsed="false"/>
    <row r="303" s="1007" customFormat="true" ht="14.25" hidden="false" customHeight="false" outlineLevel="0" collapsed="false"/>
    <row r="304" s="1007" customFormat="true" ht="14.25" hidden="false" customHeight="false" outlineLevel="0" collapsed="false"/>
    <row r="305" s="1007" customFormat="true" ht="14.25" hidden="false" customHeight="false" outlineLevel="0" collapsed="false"/>
    <row r="306" s="1007" customFormat="true" ht="14.25" hidden="false" customHeight="false" outlineLevel="0" collapsed="false"/>
    <row r="307" s="1007" customFormat="true" ht="14.25" hidden="false" customHeight="false" outlineLevel="0" collapsed="false"/>
    <row r="308" s="1007" customFormat="true" ht="14.25" hidden="false" customHeight="false" outlineLevel="0" collapsed="false"/>
    <row r="309" s="1007" customFormat="true" ht="14.25" hidden="false" customHeight="false" outlineLevel="0" collapsed="false"/>
    <row r="310" s="1007" customFormat="true" ht="14.25" hidden="false" customHeight="false" outlineLevel="0" collapsed="false"/>
    <row r="311" s="1007" customFormat="true" ht="14.25" hidden="false" customHeight="false" outlineLevel="0" collapsed="false"/>
    <row r="312" s="1007" customFormat="true" ht="14.25" hidden="false" customHeight="false" outlineLevel="0" collapsed="false"/>
    <row r="313" s="1007" customFormat="true" ht="14.25" hidden="false" customHeight="false" outlineLevel="0" collapsed="false"/>
    <row r="314" s="1007" customFormat="true" ht="14.25" hidden="false" customHeight="false" outlineLevel="0" collapsed="false"/>
    <row r="315" s="1007" customFormat="true" ht="14.25" hidden="false" customHeight="false" outlineLevel="0" collapsed="false"/>
    <row r="316" s="1007" customFormat="true" ht="14.25" hidden="false" customHeight="false" outlineLevel="0" collapsed="false"/>
    <row r="317" s="1007" customFormat="true" ht="14.25" hidden="false" customHeight="false" outlineLevel="0" collapsed="false"/>
    <row r="318" s="1007" customFormat="true" ht="14.25" hidden="false" customHeight="false" outlineLevel="0" collapsed="false"/>
    <row r="319" s="1007" customFormat="true" ht="14.25" hidden="false" customHeight="false" outlineLevel="0" collapsed="false"/>
    <row r="320" s="1007" customFormat="true" ht="14.25" hidden="false" customHeight="false" outlineLevel="0" collapsed="false"/>
    <row r="321" s="1007" customFormat="true" ht="14.25" hidden="false" customHeight="false" outlineLevel="0" collapsed="false"/>
    <row r="322" s="1007" customFormat="true" ht="14.25" hidden="false" customHeight="false" outlineLevel="0" collapsed="false"/>
    <row r="323" s="1007" customFormat="true" ht="14.25" hidden="false" customHeight="false" outlineLevel="0" collapsed="false"/>
    <row r="324" s="1007" customFormat="true" ht="14.25" hidden="false" customHeight="false" outlineLevel="0" collapsed="false"/>
    <row r="325" s="1007" customFormat="true" ht="14.25" hidden="false" customHeight="false" outlineLevel="0" collapsed="false"/>
    <row r="326" s="1007" customFormat="true" ht="14.25" hidden="false" customHeight="false" outlineLevel="0" collapsed="false"/>
    <row r="327" s="1007" customFormat="true" ht="14.25" hidden="false" customHeight="false" outlineLevel="0" collapsed="false"/>
    <row r="328" s="1007" customFormat="true" ht="14.25" hidden="false" customHeight="false" outlineLevel="0" collapsed="false"/>
    <row r="329" s="1007" customFormat="true" ht="14.25" hidden="false" customHeight="false" outlineLevel="0" collapsed="false"/>
    <row r="330" s="1007" customFormat="true" ht="14.25" hidden="false" customHeight="false" outlineLevel="0" collapsed="false"/>
    <row r="331" s="1007" customFormat="true" ht="14.25" hidden="false" customHeight="false" outlineLevel="0" collapsed="false"/>
    <row r="332" s="1007" customFormat="true" ht="14.25" hidden="false" customHeight="false" outlineLevel="0" collapsed="false"/>
    <row r="333" s="1007" customFormat="true" ht="14.25" hidden="false" customHeight="false" outlineLevel="0" collapsed="false"/>
    <row r="334" s="1007" customFormat="true" ht="14.25" hidden="false" customHeight="false" outlineLevel="0" collapsed="false"/>
    <row r="335" s="1007" customFormat="true" ht="14.25" hidden="false" customHeight="false" outlineLevel="0" collapsed="false"/>
    <row r="336" s="1007" customFormat="true" ht="14.25" hidden="false" customHeight="false" outlineLevel="0" collapsed="false"/>
    <row r="337" s="1007" customFormat="true" ht="14.25" hidden="false" customHeight="false" outlineLevel="0" collapsed="false"/>
    <row r="338" s="1007" customFormat="true" ht="14.25" hidden="false" customHeight="false" outlineLevel="0" collapsed="false"/>
    <row r="339" s="1007" customFormat="true" ht="14.25" hidden="false" customHeight="false" outlineLevel="0" collapsed="false"/>
    <row r="340" s="1007" customFormat="true" ht="14.25" hidden="false" customHeight="false" outlineLevel="0" collapsed="false"/>
    <row r="341" s="1007" customFormat="true" ht="14.25" hidden="false" customHeight="false" outlineLevel="0" collapsed="false"/>
    <row r="342" s="1007" customFormat="true" ht="14.25" hidden="false" customHeight="false" outlineLevel="0" collapsed="false"/>
    <row r="343" s="1007" customFormat="true" ht="14.25" hidden="false" customHeight="false" outlineLevel="0" collapsed="false"/>
    <row r="344" s="1007" customFormat="true" ht="14.25" hidden="false" customHeight="false" outlineLevel="0" collapsed="false"/>
    <row r="345" s="1007" customFormat="true" ht="14.25" hidden="false" customHeight="false" outlineLevel="0" collapsed="false"/>
    <row r="346" s="1007" customFormat="true" ht="14.25" hidden="false" customHeight="false" outlineLevel="0" collapsed="false"/>
    <row r="347" s="1007" customFormat="true" ht="14.25" hidden="false" customHeight="false" outlineLevel="0" collapsed="false"/>
    <row r="348" s="1007" customFormat="true" ht="14.25" hidden="false" customHeight="false" outlineLevel="0" collapsed="false"/>
    <row r="349" s="1007" customFormat="true" ht="14.25" hidden="false" customHeight="false" outlineLevel="0" collapsed="false"/>
    <row r="350" s="1007" customFormat="true" ht="14.25" hidden="false" customHeight="false" outlineLevel="0" collapsed="false"/>
    <row r="351" s="1007" customFormat="true" ht="14.25" hidden="false" customHeight="false" outlineLevel="0" collapsed="false"/>
    <row r="352" s="1007" customFormat="true" ht="14.25" hidden="false" customHeight="false" outlineLevel="0" collapsed="false"/>
    <row r="353" s="1007" customFormat="true" ht="14.25" hidden="false" customHeight="false" outlineLevel="0" collapsed="false"/>
    <row r="354" s="1007" customFormat="true" ht="14.25" hidden="false" customHeight="false" outlineLevel="0" collapsed="false"/>
    <row r="355" s="1007" customFormat="true" ht="14.25" hidden="false" customHeight="false" outlineLevel="0" collapsed="false"/>
    <row r="356" s="1007" customFormat="true" ht="14.25" hidden="false" customHeight="false" outlineLevel="0" collapsed="false"/>
    <row r="357" s="1007" customFormat="true" ht="14.25" hidden="false" customHeight="false" outlineLevel="0" collapsed="false"/>
    <row r="358" s="1007" customFormat="true" ht="14.25" hidden="false" customHeight="false" outlineLevel="0" collapsed="false"/>
    <row r="359" s="1007" customFormat="true" ht="14.25" hidden="false" customHeight="false" outlineLevel="0" collapsed="false"/>
    <row r="360" s="1007" customFormat="true" ht="14.25" hidden="false" customHeight="false" outlineLevel="0" collapsed="false"/>
    <row r="361" s="1007" customFormat="true" ht="14.25" hidden="false" customHeight="false" outlineLevel="0" collapsed="false"/>
    <row r="362" s="1007" customFormat="true" ht="14.25" hidden="false" customHeight="false" outlineLevel="0" collapsed="false"/>
    <row r="363" s="1007" customFormat="true" ht="14.25" hidden="false" customHeight="false" outlineLevel="0" collapsed="false"/>
    <row r="364" s="1007" customFormat="true" ht="14.25" hidden="false" customHeight="false" outlineLevel="0" collapsed="false"/>
    <row r="365" s="1007" customFormat="true" ht="14.25" hidden="false" customHeight="false" outlineLevel="0" collapsed="false"/>
    <row r="366" s="1007" customFormat="true" ht="14.25" hidden="false" customHeight="false" outlineLevel="0" collapsed="false"/>
    <row r="367" s="1007" customFormat="true" ht="14.25" hidden="false" customHeight="false" outlineLevel="0" collapsed="false"/>
    <row r="368" s="1007" customFormat="true" ht="14.25" hidden="false" customHeight="false" outlineLevel="0" collapsed="false"/>
    <row r="369" s="1007" customFormat="true" ht="14.25" hidden="false" customHeight="false" outlineLevel="0" collapsed="false"/>
    <row r="370" s="1007" customFormat="true" ht="14.25" hidden="false" customHeight="false" outlineLevel="0" collapsed="false"/>
    <row r="371" s="1007" customFormat="true" ht="14.25" hidden="false" customHeight="false" outlineLevel="0" collapsed="false"/>
    <row r="372" s="1007" customFormat="true" ht="14.25" hidden="false" customHeight="false" outlineLevel="0" collapsed="false"/>
    <row r="373" s="1007" customFormat="true" ht="14.25" hidden="false" customHeight="false" outlineLevel="0" collapsed="false"/>
    <row r="374" s="1007" customFormat="true" ht="14.25" hidden="false" customHeight="false" outlineLevel="0" collapsed="false"/>
    <row r="375" s="1007" customFormat="true" ht="14.25" hidden="false" customHeight="false" outlineLevel="0" collapsed="false"/>
    <row r="376" s="1007" customFormat="true" ht="14.25" hidden="false" customHeight="false" outlineLevel="0" collapsed="false"/>
    <row r="377" s="1007" customFormat="true" ht="14.25" hidden="false" customHeight="false" outlineLevel="0" collapsed="false"/>
    <row r="378" s="1007" customFormat="true" ht="14.25" hidden="false" customHeight="false" outlineLevel="0" collapsed="false"/>
    <row r="379" s="1007" customFormat="true" ht="14.25" hidden="false" customHeight="false" outlineLevel="0" collapsed="false"/>
    <row r="380" s="1007" customFormat="true" ht="14.25" hidden="false" customHeight="false" outlineLevel="0" collapsed="false"/>
    <row r="381" s="1007" customFormat="true" ht="14.25" hidden="false" customHeight="false" outlineLevel="0" collapsed="false"/>
    <row r="382" s="1007" customFormat="true" ht="14.25" hidden="false" customHeight="false" outlineLevel="0" collapsed="false"/>
    <row r="383" s="1007" customFormat="true" ht="14.25" hidden="false" customHeight="false" outlineLevel="0" collapsed="false"/>
    <row r="384" s="1007" customFormat="true" ht="14.25" hidden="false" customHeight="false" outlineLevel="0" collapsed="false"/>
    <row r="385" s="1007" customFormat="true" ht="14.25" hidden="false" customHeight="false" outlineLevel="0" collapsed="false"/>
    <row r="386" s="1007" customFormat="true" ht="14.25" hidden="false" customHeight="false" outlineLevel="0" collapsed="false"/>
    <row r="387" s="1007" customFormat="true" ht="14.25" hidden="false" customHeight="false" outlineLevel="0" collapsed="false"/>
    <row r="388" s="1007" customFormat="true" ht="14.25" hidden="false" customHeight="false" outlineLevel="0" collapsed="false"/>
    <row r="389" s="1007" customFormat="true" ht="14.25" hidden="false" customHeight="false" outlineLevel="0" collapsed="false"/>
    <row r="390" s="1007" customFormat="true" ht="14.25" hidden="false" customHeight="false" outlineLevel="0" collapsed="false"/>
    <row r="391" s="1007" customFormat="true" ht="14.25" hidden="false" customHeight="false" outlineLevel="0" collapsed="false"/>
    <row r="392" s="1007" customFormat="true" ht="14.25" hidden="false" customHeight="false" outlineLevel="0" collapsed="false"/>
    <row r="393" s="1007" customFormat="true" ht="14.25" hidden="false" customHeight="false" outlineLevel="0" collapsed="false"/>
    <row r="394" s="1007" customFormat="true" ht="14.25" hidden="false" customHeight="false" outlineLevel="0" collapsed="false"/>
    <row r="395" s="1007" customFormat="true" ht="14.25" hidden="false" customHeight="false" outlineLevel="0" collapsed="false"/>
    <row r="396" s="1007" customFormat="true" ht="14.25" hidden="false" customHeight="false" outlineLevel="0" collapsed="false"/>
    <row r="397" s="1007" customFormat="true" ht="14.25" hidden="false" customHeight="false" outlineLevel="0" collapsed="false"/>
    <row r="398" s="1007" customFormat="true" ht="14.25" hidden="false" customHeight="false" outlineLevel="0" collapsed="false"/>
    <row r="399" s="1007" customFormat="true" ht="14.25" hidden="false" customHeight="false" outlineLevel="0" collapsed="false"/>
    <row r="400" s="1007" customFormat="true" ht="14.25" hidden="false" customHeight="false" outlineLevel="0" collapsed="false"/>
    <row r="401" s="1007" customFormat="true" ht="14.25" hidden="false" customHeight="false" outlineLevel="0" collapsed="false"/>
    <row r="402" s="1007" customFormat="true" ht="14.25" hidden="false" customHeight="false" outlineLevel="0" collapsed="false"/>
    <row r="403" s="1007" customFormat="true" ht="14.25" hidden="false" customHeight="false" outlineLevel="0" collapsed="false"/>
    <row r="404" s="1007" customFormat="true" ht="14.25" hidden="false" customHeight="false" outlineLevel="0" collapsed="false"/>
    <row r="405" s="1007" customFormat="true" ht="14.25" hidden="false" customHeight="false" outlineLevel="0" collapsed="false"/>
    <row r="406" s="1007" customFormat="true" ht="14.25" hidden="false" customHeight="false" outlineLevel="0" collapsed="false"/>
    <row r="407" s="1007" customFormat="true" ht="14.25" hidden="false" customHeight="false" outlineLevel="0" collapsed="false"/>
    <row r="408" s="1007" customFormat="true" ht="14.25" hidden="false" customHeight="false" outlineLevel="0" collapsed="false"/>
    <row r="409" s="1007" customFormat="true" ht="14.25" hidden="false" customHeight="false" outlineLevel="0" collapsed="false"/>
    <row r="410" s="1007" customFormat="true" ht="14.25" hidden="false" customHeight="false" outlineLevel="0" collapsed="false"/>
    <row r="411" s="1007" customFormat="true" ht="14.25" hidden="false" customHeight="false" outlineLevel="0" collapsed="false"/>
    <row r="412" s="1007" customFormat="true" ht="14.25" hidden="false" customHeight="false" outlineLevel="0" collapsed="false"/>
    <row r="413" s="1007" customFormat="true" ht="14.25" hidden="false" customHeight="false" outlineLevel="0" collapsed="false"/>
    <row r="414" s="1007" customFormat="true" ht="14.25" hidden="false" customHeight="false" outlineLevel="0" collapsed="false"/>
    <row r="415" s="1007" customFormat="true" ht="14.25" hidden="false" customHeight="false" outlineLevel="0" collapsed="false"/>
    <row r="416" s="1007" customFormat="true" ht="14.25" hidden="false" customHeight="false" outlineLevel="0" collapsed="false"/>
    <row r="417" s="1007" customFormat="true" ht="14.25" hidden="false" customHeight="false" outlineLevel="0" collapsed="false"/>
    <row r="418" s="1007" customFormat="true" ht="14.25" hidden="false" customHeight="false" outlineLevel="0" collapsed="false"/>
    <row r="419" s="1007" customFormat="true" ht="14.25" hidden="false" customHeight="false" outlineLevel="0" collapsed="false"/>
    <row r="420" s="1007" customFormat="true" ht="14.25" hidden="false" customHeight="false" outlineLevel="0" collapsed="false"/>
    <row r="421" s="1007" customFormat="true" ht="14.25" hidden="false" customHeight="false" outlineLevel="0" collapsed="false"/>
    <row r="422" s="1007" customFormat="true" ht="14.25" hidden="false" customHeight="false" outlineLevel="0" collapsed="false"/>
    <row r="423" s="1007" customFormat="true" ht="14.25" hidden="false" customHeight="false" outlineLevel="0" collapsed="false"/>
    <row r="424" s="1007" customFormat="true" ht="14.25" hidden="false" customHeight="false" outlineLevel="0" collapsed="false"/>
    <row r="425" s="1007" customFormat="true" ht="14.25" hidden="false" customHeight="false" outlineLevel="0" collapsed="false"/>
    <row r="426" s="1007" customFormat="true" ht="14.25" hidden="false" customHeight="false" outlineLevel="0" collapsed="false"/>
    <row r="427" s="1007" customFormat="true" ht="14.25" hidden="false" customHeight="false" outlineLevel="0" collapsed="false"/>
    <row r="428" s="1007" customFormat="true" ht="14.25" hidden="false" customHeight="false" outlineLevel="0" collapsed="false"/>
    <row r="429" s="1007" customFormat="true" ht="14.25" hidden="false" customHeight="false" outlineLevel="0" collapsed="false"/>
    <row r="430" s="1007" customFormat="true" ht="14.25" hidden="false" customHeight="false" outlineLevel="0" collapsed="false"/>
    <row r="431" s="1007" customFormat="true" ht="14.25" hidden="false" customHeight="false" outlineLevel="0" collapsed="false"/>
    <row r="432" s="1007" customFormat="true" ht="14.25" hidden="false" customHeight="false" outlineLevel="0" collapsed="false"/>
    <row r="433" s="1007" customFormat="true" ht="14.25" hidden="false" customHeight="false" outlineLevel="0" collapsed="false"/>
    <row r="434" s="1007" customFormat="true" ht="14.25" hidden="false" customHeight="false" outlineLevel="0" collapsed="false"/>
    <row r="435" s="1007" customFormat="true" ht="14.25" hidden="false" customHeight="false" outlineLevel="0" collapsed="false"/>
    <row r="436" s="1007" customFormat="true" ht="14.25" hidden="false" customHeight="false" outlineLevel="0" collapsed="false"/>
    <row r="437" s="1007" customFormat="true" ht="14.25" hidden="false" customHeight="false" outlineLevel="0" collapsed="false"/>
    <row r="438" s="1007" customFormat="true" ht="14.25" hidden="false" customHeight="false" outlineLevel="0" collapsed="false"/>
    <row r="439" s="1007" customFormat="true" ht="14.25" hidden="false" customHeight="false" outlineLevel="0" collapsed="false"/>
    <row r="440" s="1007" customFormat="true" ht="14.25" hidden="false" customHeight="false" outlineLevel="0" collapsed="false"/>
    <row r="441" s="1007" customFormat="true" ht="14.25" hidden="false" customHeight="false" outlineLevel="0" collapsed="false"/>
    <row r="442" s="1007" customFormat="true" ht="14.25" hidden="false" customHeight="false" outlineLevel="0" collapsed="false"/>
    <row r="443" s="1007" customFormat="true" ht="14.25" hidden="false" customHeight="false" outlineLevel="0" collapsed="false"/>
    <row r="444" s="1007" customFormat="true" ht="14.25" hidden="false" customHeight="false" outlineLevel="0" collapsed="false"/>
    <row r="445" s="1007" customFormat="true" ht="14.25" hidden="false" customHeight="false" outlineLevel="0" collapsed="false"/>
    <row r="446" s="1007" customFormat="true" ht="14.25" hidden="false" customHeight="false" outlineLevel="0" collapsed="false"/>
    <row r="447" s="1007" customFormat="true" ht="14.25" hidden="false" customHeight="false" outlineLevel="0" collapsed="false"/>
    <row r="448" s="1007" customFormat="true" ht="14.25" hidden="false" customHeight="false" outlineLevel="0" collapsed="false"/>
    <row r="449" s="1007" customFormat="true" ht="14.25" hidden="false" customHeight="false" outlineLevel="0" collapsed="false"/>
    <row r="450" s="1007" customFormat="true" ht="14.25" hidden="false" customHeight="false" outlineLevel="0" collapsed="false"/>
    <row r="451" s="1007" customFormat="true" ht="14.25" hidden="false" customHeight="false" outlineLevel="0" collapsed="false"/>
    <row r="452" s="1007" customFormat="true" ht="14.25" hidden="false" customHeight="false" outlineLevel="0" collapsed="false"/>
    <row r="453" s="1007" customFormat="true" ht="14.25" hidden="false" customHeight="false" outlineLevel="0" collapsed="false"/>
    <row r="454" s="1007" customFormat="true" ht="14.25" hidden="false" customHeight="false" outlineLevel="0" collapsed="false"/>
    <row r="455" s="1007" customFormat="true" ht="14.25" hidden="false" customHeight="false" outlineLevel="0" collapsed="false"/>
    <row r="456" s="1007" customFormat="true" ht="14.25" hidden="false" customHeight="false" outlineLevel="0" collapsed="false"/>
    <row r="457" s="1007" customFormat="true" ht="14.25" hidden="false" customHeight="false" outlineLevel="0" collapsed="false"/>
    <row r="458" s="1007" customFormat="true" ht="14.25" hidden="false" customHeight="false" outlineLevel="0" collapsed="false"/>
    <row r="459" s="1007" customFormat="true" ht="14.25" hidden="false" customHeight="false" outlineLevel="0" collapsed="false"/>
    <row r="460" s="1007" customFormat="true" ht="14.25" hidden="false" customHeight="false" outlineLevel="0" collapsed="false"/>
    <row r="461" s="1007" customFormat="true" ht="14.25" hidden="false" customHeight="false" outlineLevel="0" collapsed="false"/>
    <row r="462" s="1007" customFormat="true" ht="14.25" hidden="false" customHeight="false" outlineLevel="0" collapsed="false"/>
    <row r="463" s="1007" customFormat="true" ht="14.25" hidden="false" customHeight="false" outlineLevel="0" collapsed="false"/>
    <row r="464" s="1007" customFormat="true" ht="14.25" hidden="false" customHeight="false" outlineLevel="0" collapsed="false"/>
    <row r="465" s="1007" customFormat="true" ht="14.25" hidden="false" customHeight="false" outlineLevel="0" collapsed="false"/>
    <row r="466" s="1007" customFormat="true" ht="14.25" hidden="false" customHeight="false" outlineLevel="0" collapsed="false"/>
    <row r="467" s="1007" customFormat="true" ht="14.25" hidden="false" customHeight="false" outlineLevel="0" collapsed="false"/>
    <row r="468" s="1007" customFormat="true" ht="14.25" hidden="false" customHeight="false" outlineLevel="0" collapsed="false"/>
    <row r="469" s="1007" customFormat="true" ht="14.25" hidden="false" customHeight="false" outlineLevel="0" collapsed="false"/>
    <row r="470" s="1007" customFormat="true" ht="14.25" hidden="false" customHeight="false" outlineLevel="0" collapsed="false"/>
    <row r="471" s="1007" customFormat="true" ht="14.25" hidden="false" customHeight="false" outlineLevel="0" collapsed="false"/>
    <row r="472" s="1007" customFormat="true" ht="14.25" hidden="false" customHeight="false" outlineLevel="0" collapsed="false"/>
    <row r="473" s="1007" customFormat="true" ht="14.25" hidden="false" customHeight="false" outlineLevel="0" collapsed="false"/>
    <row r="474" s="1007" customFormat="true" ht="14.25" hidden="false" customHeight="false" outlineLevel="0" collapsed="false"/>
    <row r="475" s="1007" customFormat="true" ht="14.25" hidden="false" customHeight="false" outlineLevel="0" collapsed="false"/>
    <row r="476" s="1007" customFormat="true" ht="14.25" hidden="false" customHeight="false" outlineLevel="0" collapsed="false"/>
    <row r="477" s="1007" customFormat="true" ht="14.25" hidden="false" customHeight="false" outlineLevel="0" collapsed="false"/>
    <row r="478" s="1007" customFormat="true" ht="14.25" hidden="false" customHeight="false" outlineLevel="0" collapsed="false"/>
    <row r="479" s="1007" customFormat="true" ht="14.25" hidden="false" customHeight="false" outlineLevel="0" collapsed="false"/>
    <row r="480" s="1007" customFormat="true" ht="14.25" hidden="false" customHeight="false" outlineLevel="0" collapsed="false"/>
    <row r="481" s="1007" customFormat="true" ht="14.25" hidden="false" customHeight="false" outlineLevel="0" collapsed="false"/>
    <row r="482" s="1007" customFormat="true" ht="14.25" hidden="false" customHeight="false" outlineLevel="0" collapsed="false"/>
    <row r="483" s="1007" customFormat="true" ht="14.25" hidden="false" customHeight="false" outlineLevel="0" collapsed="false"/>
    <row r="484" s="1007" customFormat="true" ht="14.25" hidden="false" customHeight="false" outlineLevel="0" collapsed="false"/>
    <row r="485" s="1007" customFormat="true" ht="14.25" hidden="false" customHeight="false" outlineLevel="0" collapsed="false"/>
    <row r="486" s="1007" customFormat="true" ht="14.25" hidden="false" customHeight="false" outlineLevel="0" collapsed="false"/>
    <row r="487" s="1007" customFormat="true" ht="14.25" hidden="false" customHeight="false" outlineLevel="0" collapsed="false"/>
    <row r="488" s="1007" customFormat="true" ht="14.25" hidden="false" customHeight="false" outlineLevel="0" collapsed="false"/>
    <row r="489" s="1007" customFormat="true" ht="14.25" hidden="false" customHeight="false" outlineLevel="0" collapsed="false"/>
    <row r="490" s="1007" customFormat="true" ht="14.25" hidden="false" customHeight="false" outlineLevel="0" collapsed="false"/>
    <row r="491" s="1007" customFormat="true" ht="14.25" hidden="false" customHeight="false" outlineLevel="0" collapsed="false"/>
    <row r="492" s="1007" customFormat="true" ht="14.25" hidden="false" customHeight="false" outlineLevel="0" collapsed="false"/>
    <row r="493" s="1007" customFormat="true" ht="14.25" hidden="false" customHeight="false" outlineLevel="0" collapsed="false"/>
    <row r="494" s="1007" customFormat="true" ht="14.25" hidden="false" customHeight="false" outlineLevel="0" collapsed="false"/>
    <row r="495" s="1007" customFormat="true" ht="14.25" hidden="false" customHeight="false" outlineLevel="0" collapsed="false"/>
    <row r="496" s="1007" customFormat="true" ht="14.25" hidden="false" customHeight="false" outlineLevel="0" collapsed="false"/>
    <row r="497" s="1007" customFormat="true" ht="14.25" hidden="false" customHeight="false" outlineLevel="0" collapsed="false"/>
    <row r="498" s="1007" customFormat="true" ht="14.25" hidden="false" customHeight="false" outlineLevel="0" collapsed="false"/>
    <row r="499" s="1007" customFormat="true" ht="14.25" hidden="false" customHeight="false" outlineLevel="0" collapsed="false"/>
    <row r="500" s="1007" customFormat="true" ht="14.25" hidden="false" customHeight="false" outlineLevel="0" collapsed="false"/>
    <row r="501" s="1007" customFormat="true" ht="14.25" hidden="false" customHeight="false" outlineLevel="0" collapsed="false"/>
    <row r="502" s="1007" customFormat="true" ht="14.25" hidden="false" customHeight="false" outlineLevel="0" collapsed="false"/>
    <row r="503" s="1007" customFormat="true" ht="14.25" hidden="false" customHeight="false" outlineLevel="0" collapsed="false"/>
    <row r="504" s="1007" customFormat="true" ht="14.25" hidden="false" customHeight="false" outlineLevel="0" collapsed="false"/>
    <row r="505" s="1007" customFormat="true" ht="14.25" hidden="false" customHeight="false" outlineLevel="0" collapsed="false"/>
    <row r="506" s="1007" customFormat="true" ht="14.25" hidden="false" customHeight="false" outlineLevel="0" collapsed="false"/>
    <row r="507" s="1007" customFormat="true" ht="14.25" hidden="false" customHeight="false" outlineLevel="0" collapsed="false"/>
    <row r="508" s="1007" customFormat="true" ht="14.25" hidden="false" customHeight="false" outlineLevel="0" collapsed="false"/>
    <row r="509" s="1007" customFormat="true" ht="14.25" hidden="false" customHeight="false" outlineLevel="0" collapsed="false"/>
    <row r="510" s="1007" customFormat="true" ht="14.25" hidden="false" customHeight="false" outlineLevel="0" collapsed="false"/>
    <row r="511" s="1007" customFormat="true" ht="14.25" hidden="false" customHeight="false" outlineLevel="0" collapsed="false"/>
    <row r="512" s="1007" customFormat="true" ht="14.25" hidden="false" customHeight="false" outlineLevel="0" collapsed="false"/>
    <row r="513" s="1007" customFormat="true" ht="14.25" hidden="false" customHeight="false" outlineLevel="0" collapsed="false"/>
  </sheetData>
  <mergeCells count="21">
    <mergeCell ref="A1:R1"/>
    <mergeCell ref="L42:M42"/>
    <mergeCell ref="L43:M43"/>
    <mergeCell ref="L44:M44"/>
    <mergeCell ref="L45:M45"/>
    <mergeCell ref="L46:M46"/>
    <mergeCell ref="L47:M47"/>
    <mergeCell ref="L48:M48"/>
    <mergeCell ref="L49:M49"/>
    <mergeCell ref="L50:M50"/>
    <mergeCell ref="L51:M51"/>
    <mergeCell ref="L60:O60"/>
    <mergeCell ref="L61:O61"/>
    <mergeCell ref="L62:O62"/>
    <mergeCell ref="L63:O63"/>
    <mergeCell ref="L64:O64"/>
    <mergeCell ref="A69:C69"/>
    <mergeCell ref="A73:C73"/>
    <mergeCell ref="A113:H113"/>
    <mergeCell ref="Q180:R180"/>
    <mergeCell ref="B198:P206"/>
  </mergeCells>
  <dataValidations count="1">
    <dataValidation allowBlank="true" operator="lessThanOrEqual" showDropDown="false" showErrorMessage="true" showInputMessage="true" sqref="B198:P206" type="textLength">
      <formula1>2000</formula1>
      <formula2>0</formula2>
    </dataValidation>
  </dataValidations>
  <hyperlinks>
    <hyperlink ref="S1" location="Home!A1" display="y HOME"/>
  </hyperlinks>
  <printOptions headings="false" gridLines="false" gridLinesSet="true" horizontalCentered="false" verticalCentered="false"/>
  <pageMargins left="0.75" right="0.75" top="1" bottom="1" header="0.511805555555555" footer="0.511805555555555"/>
  <pageSetup paperSize="9" scale="31"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2" manualBreakCount="2">
    <brk id="75" man="true" max="16383" min="0"/>
    <brk id="134" man="true" max="16383" min="0"/>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A6A6A6"/>
    <pageSetUpPr fitToPage="true"/>
  </sheetPr>
  <dimension ref="A1:AQ742"/>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A1" activeCellId="0" sqref="A1"/>
    </sheetView>
  </sheetViews>
  <sheetFormatPr defaultColWidth="11.4921875" defaultRowHeight="12.75" zeroHeight="false" outlineLevelRow="0" outlineLevelCol="0"/>
  <cols>
    <col collapsed="false" customWidth="true" hidden="false" outlineLevel="0" max="1" min="1" style="1008" width="9.5"/>
    <col collapsed="false" customWidth="true" hidden="false" outlineLevel="0" max="2" min="2" style="1008" width="18.5"/>
    <col collapsed="false" customWidth="true" hidden="false" outlineLevel="0" max="3" min="3" style="1009" width="11.62"/>
    <col collapsed="false" customWidth="true" hidden="false" outlineLevel="0" max="4" min="4" style="1008" width="16.38"/>
    <col collapsed="false" customWidth="false" hidden="false" outlineLevel="0" max="5" min="5" style="1008" width="11.5"/>
    <col collapsed="false" customWidth="true" hidden="false" outlineLevel="0" max="7" min="6" style="1008" width="13.87"/>
    <col collapsed="false" customWidth="false" hidden="false" outlineLevel="0" max="8" min="8" style="1008" width="11.5"/>
    <col collapsed="false" customWidth="true" hidden="false" outlineLevel="0" max="9" min="9" style="1008" width="9.12"/>
    <col collapsed="false" customWidth="true" hidden="false" outlineLevel="0" max="10" min="10" style="1008" width="10.62"/>
    <col collapsed="false" customWidth="false" hidden="false" outlineLevel="0" max="11" min="11" style="1008" width="11.5"/>
    <col collapsed="false" customWidth="true" hidden="false" outlineLevel="0" max="12" min="12" style="1008" width="11.38"/>
    <col collapsed="false" customWidth="true" hidden="false" outlineLevel="0" max="13" min="13" style="1008" width="13.87"/>
    <col collapsed="false" customWidth="true" hidden="false" outlineLevel="0" max="14" min="14" style="1008" width="9"/>
    <col collapsed="false" customWidth="true" hidden="false" outlineLevel="0" max="16" min="15" style="1008" width="12.13"/>
    <col collapsed="false" customWidth="true" hidden="false" outlineLevel="0" max="18" min="17" style="1008" width="11.87"/>
    <col collapsed="false" customWidth="true" hidden="false" outlineLevel="0" max="20" min="19" style="1008" width="10.62"/>
    <col collapsed="false" customWidth="true" hidden="false" outlineLevel="0" max="21" min="21" style="1008" width="15.38"/>
    <col collapsed="false" customWidth="true" hidden="false" outlineLevel="0" max="22" min="22" style="1008" width="16"/>
    <col collapsed="false" customWidth="true" hidden="false" outlineLevel="0" max="23" min="23" style="1008" width="10.5"/>
    <col collapsed="false" customWidth="false" hidden="false" outlineLevel="0" max="1024" min="24" style="1008" width="11.5"/>
  </cols>
  <sheetData>
    <row r="1" s="218" customFormat="true" ht="54" hidden="false" customHeight="true" outlineLevel="0" collapsed="false">
      <c r="A1" s="1010" t="s">
        <v>674</v>
      </c>
      <c r="B1" s="1010"/>
      <c r="C1" s="1010"/>
      <c r="D1" s="1010"/>
      <c r="E1" s="1010"/>
      <c r="F1" s="1010"/>
      <c r="G1" s="1010"/>
      <c r="H1" s="1010"/>
      <c r="I1" s="1010"/>
      <c r="J1" s="1010"/>
      <c r="K1" s="1010"/>
      <c r="L1" s="1010"/>
      <c r="M1" s="1010"/>
      <c r="N1" s="1010"/>
      <c r="O1" s="1011"/>
      <c r="P1" s="1011"/>
      <c r="Q1" s="1011"/>
      <c r="R1" s="1011"/>
      <c r="S1" s="1012" t="s">
        <v>4</v>
      </c>
      <c r="T1" s="1013"/>
      <c r="U1" s="1013"/>
      <c r="V1" s="1013"/>
      <c r="W1" s="1013"/>
      <c r="X1" s="1013"/>
      <c r="Y1" s="1013"/>
      <c r="Z1" s="1013"/>
      <c r="AA1" s="1013"/>
      <c r="AB1" s="1013"/>
      <c r="AC1" s="1013"/>
      <c r="AD1" s="1013"/>
      <c r="AE1" s="1013"/>
      <c r="AF1" s="1013"/>
      <c r="AG1" s="1013"/>
      <c r="AH1" s="1013"/>
      <c r="AI1" s="1013"/>
      <c r="AJ1" s="1013"/>
      <c r="AK1" s="1013"/>
      <c r="AL1" s="1013"/>
      <c r="AM1" s="1013"/>
      <c r="AN1" s="1013"/>
      <c r="AO1" s="1013"/>
      <c r="AP1" s="1013"/>
      <c r="AQ1" s="1013"/>
    </row>
    <row r="2" customFormat="false" ht="15.75" hidden="false" customHeight="true" outlineLevel="0" collapsed="false">
      <c r="A2" s="1014"/>
      <c r="AC2" s="1014"/>
      <c r="AD2" s="1014"/>
    </row>
    <row r="3" customFormat="false" ht="15" hidden="false" customHeight="true" outlineLevel="0" collapsed="false">
      <c r="A3" s="1015"/>
      <c r="B3" s="1015"/>
      <c r="C3" s="1015" t="s">
        <v>117</v>
      </c>
      <c r="D3" s="1015"/>
      <c r="E3" s="1015"/>
      <c r="F3" s="1015"/>
      <c r="G3" s="1015"/>
      <c r="H3" s="1015"/>
      <c r="I3" s="1015"/>
      <c r="J3" s="1015"/>
      <c r="K3" s="1015"/>
      <c r="L3" s="1015"/>
      <c r="M3" s="1015"/>
      <c r="N3" s="1015"/>
      <c r="O3" s="1015" t="s">
        <v>118</v>
      </c>
      <c r="P3" s="1015"/>
      <c r="Q3" s="1015"/>
      <c r="R3" s="1015"/>
      <c r="S3" s="1015"/>
      <c r="T3" s="1015"/>
      <c r="U3" s="1015"/>
      <c r="V3" s="1015"/>
      <c r="W3" s="1015"/>
      <c r="X3" s="1015"/>
      <c r="Y3" s="1015"/>
      <c r="Z3" s="1015"/>
      <c r="AA3" s="1015"/>
      <c r="AB3" s="1015"/>
      <c r="AC3" s="1014"/>
      <c r="AD3" s="1014"/>
    </row>
    <row r="4" customFormat="false" ht="55.5" hidden="false" customHeight="true" outlineLevel="0" collapsed="false">
      <c r="A4" s="1015" t="s">
        <v>675</v>
      </c>
      <c r="B4" s="1015"/>
      <c r="C4" s="1015" t="s">
        <v>119</v>
      </c>
      <c r="D4" s="1015" t="s">
        <v>120</v>
      </c>
      <c r="E4" s="1015"/>
      <c r="F4" s="1015" t="s">
        <v>241</v>
      </c>
      <c r="G4" s="1015" t="s">
        <v>122</v>
      </c>
      <c r="H4" s="1015" t="s">
        <v>123</v>
      </c>
      <c r="I4" s="1015" t="s">
        <v>124</v>
      </c>
      <c r="J4" s="1015" t="s">
        <v>125</v>
      </c>
      <c r="K4" s="1015"/>
      <c r="L4" s="1015"/>
      <c r="M4" s="1015" t="s">
        <v>126</v>
      </c>
      <c r="N4" s="1015"/>
      <c r="O4" s="1015" t="s">
        <v>128</v>
      </c>
      <c r="P4" s="1015"/>
      <c r="Q4" s="1015" t="s">
        <v>676</v>
      </c>
      <c r="R4" s="1015"/>
      <c r="S4" s="1015" t="s">
        <v>677</v>
      </c>
      <c r="T4" s="1015"/>
      <c r="U4" s="1015" t="s">
        <v>678</v>
      </c>
      <c r="V4" s="1015" t="s">
        <v>679</v>
      </c>
      <c r="W4" s="1015" t="s">
        <v>680</v>
      </c>
      <c r="X4" s="1015"/>
      <c r="Y4" s="1015" t="s">
        <v>681</v>
      </c>
      <c r="Z4" s="1015" t="s">
        <v>682</v>
      </c>
      <c r="AA4" s="1015" t="s">
        <v>131</v>
      </c>
      <c r="AB4" s="1015" t="s">
        <v>132</v>
      </c>
      <c r="AC4" s="1014"/>
      <c r="AD4" s="1014"/>
    </row>
    <row r="5" customFormat="false" ht="45" hidden="false" customHeight="true" outlineLevel="0" collapsed="false">
      <c r="A5" s="1016" t="s">
        <v>683</v>
      </c>
      <c r="B5" s="1016"/>
      <c r="C5" s="1015" t="s">
        <v>119</v>
      </c>
      <c r="D5" s="1015" t="s">
        <v>684</v>
      </c>
      <c r="E5" s="1015" t="s">
        <v>685</v>
      </c>
      <c r="F5" s="1015" t="s">
        <v>686</v>
      </c>
      <c r="G5" s="1015" t="s">
        <v>686</v>
      </c>
      <c r="H5" s="1015" t="s">
        <v>687</v>
      </c>
      <c r="I5" s="1015" t="s">
        <v>124</v>
      </c>
      <c r="J5" s="1015" t="s">
        <v>688</v>
      </c>
      <c r="K5" s="1015" t="s">
        <v>689</v>
      </c>
      <c r="L5" s="1015" t="s">
        <v>690</v>
      </c>
      <c r="M5" s="1015" t="s">
        <v>691</v>
      </c>
      <c r="N5" s="1015" t="s">
        <v>692</v>
      </c>
      <c r="O5" s="1015" t="s">
        <v>693</v>
      </c>
      <c r="P5" s="1015"/>
      <c r="Q5" s="1015" t="s">
        <v>694</v>
      </c>
      <c r="R5" s="1015"/>
      <c r="S5" s="1015" t="s">
        <v>695</v>
      </c>
      <c r="T5" s="1015"/>
      <c r="U5" s="1015" t="s">
        <v>127</v>
      </c>
      <c r="V5" s="1015" t="s">
        <v>696</v>
      </c>
      <c r="W5" s="1015" t="s">
        <v>697</v>
      </c>
      <c r="X5" s="1015"/>
      <c r="Y5" s="1015" t="s">
        <v>698</v>
      </c>
      <c r="Z5" s="1015" t="s">
        <v>699</v>
      </c>
      <c r="AA5" s="1015"/>
      <c r="AB5" s="1015"/>
      <c r="AC5" s="1014"/>
      <c r="AD5" s="1014"/>
    </row>
    <row r="6" customFormat="false" ht="15" hidden="false" customHeight="true" outlineLevel="0" collapsed="false">
      <c r="A6" s="1016" t="s">
        <v>700</v>
      </c>
      <c r="B6" s="1016"/>
      <c r="C6" s="1015"/>
      <c r="D6" s="1015"/>
      <c r="E6" s="1015"/>
      <c r="F6" s="1015"/>
      <c r="G6" s="1015"/>
      <c r="H6" s="1015"/>
      <c r="I6" s="1015"/>
      <c r="J6" s="1015"/>
      <c r="K6" s="1015"/>
      <c r="L6" s="1015"/>
      <c r="M6" s="1015"/>
      <c r="N6" s="1015"/>
      <c r="O6" s="1015" t="s">
        <v>701</v>
      </c>
      <c r="P6" s="1015" t="s">
        <v>702</v>
      </c>
      <c r="Q6" s="1015" t="s">
        <v>701</v>
      </c>
      <c r="R6" s="1015" t="s">
        <v>702</v>
      </c>
      <c r="S6" s="1015" t="s">
        <v>701</v>
      </c>
      <c r="T6" s="1015" t="s">
        <v>702</v>
      </c>
      <c r="U6" s="1015" t="s">
        <v>650</v>
      </c>
      <c r="V6" s="1015" t="s">
        <v>650</v>
      </c>
      <c r="W6" s="1015" t="s">
        <v>701</v>
      </c>
      <c r="X6" s="1015" t="s">
        <v>702</v>
      </c>
      <c r="Y6" s="1015" t="s">
        <v>650</v>
      </c>
      <c r="Z6" s="1015" t="s">
        <v>650</v>
      </c>
      <c r="AA6" s="1015" t="s">
        <v>650</v>
      </c>
      <c r="AB6" s="1015" t="s">
        <v>650</v>
      </c>
      <c r="AC6" s="1014"/>
      <c r="AD6" s="1014"/>
    </row>
    <row r="7" customFormat="false" ht="18" hidden="false" customHeight="true" outlineLevel="0" collapsed="false">
      <c r="A7" s="1017" t="s">
        <v>703</v>
      </c>
      <c r="B7" s="1018" t="s">
        <v>704</v>
      </c>
      <c r="C7" s="1019" t="n">
        <v>0.202</v>
      </c>
      <c r="D7" s="1019" t="n">
        <v>0.227</v>
      </c>
      <c r="E7" s="1019" t="n">
        <v>0.231</v>
      </c>
      <c r="F7" s="1019" t="n">
        <v>0.267</v>
      </c>
      <c r="G7" s="1019" t="n">
        <v>0.267</v>
      </c>
      <c r="H7" s="1019" t="n">
        <v>0.249</v>
      </c>
      <c r="I7" s="1019" t="n">
        <v>0.364</v>
      </c>
      <c r="J7" s="1019" t="n">
        <v>0.354</v>
      </c>
      <c r="K7" s="1019" t="n">
        <v>0.341</v>
      </c>
      <c r="L7" s="1019" t="n">
        <v>0.346</v>
      </c>
      <c r="M7" s="1019" t="n">
        <v>0.33</v>
      </c>
      <c r="N7" s="1019" t="n">
        <v>0.382</v>
      </c>
      <c r="O7" s="1019" t="n">
        <v>0</v>
      </c>
      <c r="P7" s="1019" t="n">
        <v>0.287</v>
      </c>
      <c r="Q7" s="1019" t="n">
        <v>0</v>
      </c>
      <c r="R7" s="1019" t="n">
        <v>0.255</v>
      </c>
      <c r="S7" s="1019" t="n">
        <v>0</v>
      </c>
      <c r="T7" s="1019" t="n">
        <v>0.255</v>
      </c>
      <c r="U7" s="1019" t="n">
        <v>0.197</v>
      </c>
      <c r="V7" s="1019" t="n">
        <v>0</v>
      </c>
      <c r="W7" s="1019" t="n">
        <v>0</v>
      </c>
      <c r="X7" s="1019" t="n">
        <v>0.403</v>
      </c>
      <c r="Y7" s="1019" t="n">
        <v>0.403</v>
      </c>
      <c r="Z7" s="1019" t="n">
        <v>0.36</v>
      </c>
      <c r="AA7" s="1020" t="s">
        <v>650</v>
      </c>
      <c r="AB7" s="1020" t="s">
        <v>650</v>
      </c>
      <c r="AC7" s="1014"/>
      <c r="AD7" s="1014"/>
    </row>
    <row r="8" customFormat="false" ht="18" hidden="false" customHeight="false" outlineLevel="0" collapsed="false">
      <c r="A8" s="1017"/>
      <c r="B8" s="1018" t="s">
        <v>705</v>
      </c>
      <c r="C8" s="1019" t="n">
        <v>0.202</v>
      </c>
      <c r="D8" s="1019" t="n">
        <v>0.227</v>
      </c>
      <c r="E8" s="1019" t="n">
        <v>0.232</v>
      </c>
      <c r="F8" s="1019" t="n">
        <v>0.268</v>
      </c>
      <c r="G8" s="1019" t="s">
        <v>706</v>
      </c>
      <c r="H8" s="1019" t="s">
        <v>707</v>
      </c>
      <c r="I8" s="1019" t="n">
        <v>0.365</v>
      </c>
      <c r="J8" s="1019" t="n">
        <v>0.356</v>
      </c>
      <c r="K8" s="1019" t="n">
        <v>0.342</v>
      </c>
      <c r="L8" s="1019" t="n">
        <v>0.348</v>
      </c>
      <c r="M8" s="1019" t="n">
        <v>0.337</v>
      </c>
      <c r="N8" s="1019" t="n">
        <v>0.383</v>
      </c>
      <c r="O8" s="1019" t="n">
        <v>0.001</v>
      </c>
      <c r="P8" s="1019" t="n">
        <v>0.302</v>
      </c>
      <c r="Q8" s="1019" t="n">
        <v>0.001</v>
      </c>
      <c r="R8" s="1019" t="n">
        <v>0.256</v>
      </c>
      <c r="S8" s="1019" t="n">
        <v>0.001</v>
      </c>
      <c r="T8" s="1019" t="n">
        <v>0.256</v>
      </c>
      <c r="U8" s="1019" t="n">
        <v>0.197</v>
      </c>
      <c r="V8" s="1019" t="n">
        <v>0.007</v>
      </c>
      <c r="W8" s="1019" t="n">
        <v>0.007</v>
      </c>
      <c r="X8" s="1019" t="n">
        <v>0.41</v>
      </c>
      <c r="Y8" s="1019" t="n">
        <v>0.41</v>
      </c>
      <c r="Z8" s="1019" t="n">
        <v>0.367</v>
      </c>
      <c r="AA8" s="1020" t="s">
        <v>650</v>
      </c>
      <c r="AB8" s="1020" t="s">
        <v>650</v>
      </c>
      <c r="AC8" s="1014"/>
      <c r="AD8" s="1014"/>
    </row>
    <row r="9" customFormat="false" ht="18" hidden="false" customHeight="true" outlineLevel="0" collapsed="false">
      <c r="A9" s="1017" t="s">
        <v>708</v>
      </c>
      <c r="B9" s="1018" t="s">
        <v>709</v>
      </c>
      <c r="C9" s="1019" t="n">
        <v>0.221</v>
      </c>
      <c r="D9" s="1019" t="s">
        <v>710</v>
      </c>
      <c r="E9" s="1019" t="s">
        <v>710</v>
      </c>
      <c r="F9" s="1019" t="n">
        <v>0.292</v>
      </c>
      <c r="G9" s="1019" t="n">
        <v>0.292</v>
      </c>
      <c r="H9" s="1019" t="n">
        <v>0.299</v>
      </c>
      <c r="I9" s="1019" t="n">
        <v>0.368</v>
      </c>
      <c r="J9" s="1019" t="n">
        <v>0.379</v>
      </c>
      <c r="K9" s="1019" t="n">
        <v>0.366</v>
      </c>
      <c r="L9" s="1019" t="n">
        <v>0.371</v>
      </c>
      <c r="M9" s="1019" t="n">
        <v>0.181</v>
      </c>
      <c r="N9" s="1019" t="n">
        <v>0.386</v>
      </c>
      <c r="O9" s="1019" t="n">
        <v>0.171</v>
      </c>
      <c r="P9" s="1019"/>
      <c r="Q9" s="1019" t="n">
        <v>0.194</v>
      </c>
      <c r="R9" s="1019"/>
      <c r="S9" s="1019" t="n">
        <v>0.147</v>
      </c>
      <c r="T9" s="1019"/>
      <c r="U9" s="1019" t="s">
        <v>710</v>
      </c>
      <c r="V9" s="1019" t="n">
        <v>0.107</v>
      </c>
      <c r="W9" s="1019" t="n">
        <v>0.006</v>
      </c>
      <c r="X9" s="1019" t="n">
        <v>0.409</v>
      </c>
      <c r="Y9" s="1019" t="n">
        <v>0.193</v>
      </c>
      <c r="Z9" s="1019" t="s">
        <v>711</v>
      </c>
      <c r="AA9" s="1020" t="s">
        <v>710</v>
      </c>
      <c r="AB9" s="1020" t="s">
        <v>712</v>
      </c>
      <c r="AC9" s="1014"/>
      <c r="AD9" s="1014"/>
    </row>
    <row r="10" customFormat="false" ht="18" hidden="false" customHeight="false" outlineLevel="0" collapsed="false">
      <c r="A10" s="1017"/>
      <c r="B10" s="1018" t="s">
        <v>713</v>
      </c>
      <c r="C10" s="1019" t="n">
        <v>0.237</v>
      </c>
      <c r="D10" s="1019" t="s">
        <v>710</v>
      </c>
      <c r="E10" s="1019" t="s">
        <v>710</v>
      </c>
      <c r="F10" s="1019" t="n">
        <v>0.305</v>
      </c>
      <c r="G10" s="1019" t="n">
        <v>0.305</v>
      </c>
      <c r="H10" s="1019" t="n">
        <v>0.307</v>
      </c>
      <c r="I10" s="1019" t="n">
        <v>0.375</v>
      </c>
      <c r="J10" s="1019" t="n">
        <v>0.393</v>
      </c>
      <c r="K10" s="1019" t="n">
        <v>0.38</v>
      </c>
      <c r="L10" s="1019" t="n">
        <v>0.385</v>
      </c>
      <c r="M10" s="1019" t="n">
        <v>0.174</v>
      </c>
      <c r="N10" s="1019" t="n">
        <v>0.392</v>
      </c>
      <c r="O10" s="1019" t="s">
        <v>714</v>
      </c>
      <c r="P10" s="1019"/>
      <c r="Q10" s="1019" t="s">
        <v>715</v>
      </c>
      <c r="R10" s="1019"/>
      <c r="S10" s="1019" t="s">
        <v>716</v>
      </c>
      <c r="T10" s="1019"/>
      <c r="U10" s="1019" t="s">
        <v>710</v>
      </c>
      <c r="V10" s="1019" t="n">
        <v>0.106</v>
      </c>
      <c r="W10" s="1019" t="n">
        <v>0.013</v>
      </c>
      <c r="X10" s="1019" t="s">
        <v>717</v>
      </c>
      <c r="Y10" s="1019" t="n">
        <v>0.184</v>
      </c>
      <c r="Z10" s="1019" t="s">
        <v>711</v>
      </c>
      <c r="AA10" s="1020" t="s">
        <v>710</v>
      </c>
      <c r="AB10" s="1020" t="s">
        <v>712</v>
      </c>
      <c r="AC10" s="1014"/>
      <c r="AD10" s="1014"/>
    </row>
    <row r="11" customFormat="false" ht="12.75" hidden="false" customHeight="false" outlineLevel="0" collapsed="false">
      <c r="A11" s="1014"/>
      <c r="B11" s="1014"/>
      <c r="C11" s="1014"/>
      <c r="D11" s="1014"/>
      <c r="E11" s="1014"/>
      <c r="F11" s="1014"/>
      <c r="G11" s="1014"/>
      <c r="H11" s="1014"/>
      <c r="I11" s="1014"/>
      <c r="J11" s="1014"/>
      <c r="K11" s="1014"/>
      <c r="L11" s="1014"/>
      <c r="M11" s="1014"/>
      <c r="N11" s="1014"/>
      <c r="O11" s="1014"/>
      <c r="P11" s="1014"/>
      <c r="Q11" s="1014"/>
      <c r="R11" s="1014"/>
      <c r="S11" s="1014"/>
      <c r="T11" s="1014"/>
      <c r="U11" s="1014"/>
      <c r="V11" s="1014"/>
      <c r="W11" s="1014"/>
      <c r="X11" s="1014"/>
      <c r="Y11" s="1014"/>
      <c r="Z11" s="1014"/>
      <c r="AA11" s="1014"/>
      <c r="AB11" s="1014"/>
      <c r="AC11" s="1014"/>
      <c r="AD11" s="1014"/>
    </row>
    <row r="12" s="1021" customFormat="true" ht="12.75" hidden="false" customHeight="false" outlineLevel="0" collapsed="false"/>
    <row r="13" s="1021" customFormat="true" ht="15" hidden="false" customHeight="false" outlineLevel="0" collapsed="false">
      <c r="P13" s="1022" t="s">
        <v>718</v>
      </c>
      <c r="Q13" s="1023"/>
      <c r="R13" s="1024"/>
      <c r="S13" s="1024"/>
    </row>
    <row r="14" s="1021" customFormat="true" ht="15" hidden="false" customHeight="false" outlineLevel="0" collapsed="false">
      <c r="P14" s="1025" t="s">
        <v>719</v>
      </c>
    </row>
    <row r="15" s="1021" customFormat="true" ht="12.75" hidden="false" customHeight="false" outlineLevel="0" collapsed="false"/>
    <row r="16" s="1021" customFormat="true" ht="12.75" hidden="false" customHeight="false" outlineLevel="0" collapsed="false"/>
    <row r="17" s="1021" customFormat="true" ht="12.75" hidden="false" customHeight="false" outlineLevel="0" collapsed="false">
      <c r="C17" s="1026" t="s">
        <v>720</v>
      </c>
      <c r="D17" s="1026"/>
      <c r="E17" s="1026"/>
      <c r="F17" s="1026"/>
      <c r="G17" s="1026"/>
      <c r="H17" s="1026"/>
      <c r="I17" s="1026"/>
      <c r="J17" s="1026"/>
      <c r="K17" s="1026"/>
      <c r="L17" s="1026"/>
      <c r="M17" s="1026"/>
      <c r="N17" s="1026"/>
      <c r="O17" s="1026"/>
      <c r="P17" s="1026"/>
      <c r="Q17" s="1026"/>
      <c r="R17" s="1026"/>
      <c r="S17" s="1026"/>
      <c r="T17" s="1026"/>
      <c r="U17" s="1026"/>
      <c r="V17" s="1026"/>
      <c r="W17" s="1026"/>
      <c r="X17" s="1026"/>
      <c r="Y17" s="1026"/>
      <c r="Z17" s="1026"/>
      <c r="AA17" s="1026"/>
      <c r="AB17" s="1026"/>
    </row>
    <row r="18" s="1021" customFormat="true" ht="12.75" hidden="false" customHeight="false" outlineLevel="0" collapsed="false">
      <c r="C18" s="1026" t="s">
        <v>721</v>
      </c>
      <c r="D18" s="1026"/>
      <c r="E18" s="1026"/>
      <c r="F18" s="1026"/>
      <c r="G18" s="1026"/>
      <c r="H18" s="1026"/>
      <c r="I18" s="1026"/>
      <c r="J18" s="1026"/>
      <c r="K18" s="1026"/>
      <c r="L18" s="1026"/>
      <c r="M18" s="1026"/>
      <c r="N18" s="1026"/>
      <c r="O18" s="1026"/>
      <c r="P18" s="1026"/>
      <c r="Q18" s="1026"/>
      <c r="R18" s="1026"/>
      <c r="S18" s="1026"/>
      <c r="T18" s="1026"/>
      <c r="U18" s="1026"/>
      <c r="V18" s="1026"/>
      <c r="W18" s="1026"/>
      <c r="X18" s="1026"/>
      <c r="Y18" s="1026"/>
      <c r="Z18" s="1026"/>
      <c r="AA18" s="1026"/>
      <c r="AB18" s="1026"/>
    </row>
    <row r="19" s="1021" customFormat="true" ht="12.75" hidden="false" customHeight="false" outlineLevel="0" collapsed="false">
      <c r="C19" s="1021" t="s">
        <v>722</v>
      </c>
    </row>
    <row r="20" s="1021" customFormat="true" ht="12.75" hidden="false" customHeight="false" outlineLevel="0" collapsed="false">
      <c r="C20" s="1021" t="s">
        <v>723</v>
      </c>
    </row>
    <row r="21" s="1021" customFormat="true" ht="12.75" hidden="false" customHeight="false" outlineLevel="0" collapsed="false">
      <c r="C21" s="1021" t="s">
        <v>724</v>
      </c>
    </row>
    <row r="22" s="1021" customFormat="true" ht="12.75" hidden="false" customHeight="false" outlineLevel="0" collapsed="false">
      <c r="C22" s="1021" t="s">
        <v>725</v>
      </c>
    </row>
    <row r="23" s="1021" customFormat="true" ht="23.45" hidden="false" customHeight="true" outlineLevel="0" collapsed="false">
      <c r="C23" s="1027" t="s">
        <v>726</v>
      </c>
      <c r="D23" s="1028" t="s">
        <v>727</v>
      </c>
      <c r="E23" s="1028"/>
      <c r="F23" s="1028"/>
      <c r="G23" s="1028"/>
      <c r="H23" s="1028"/>
      <c r="I23" s="1028"/>
      <c r="J23" s="1028"/>
      <c r="K23" s="1028"/>
      <c r="L23" s="1028"/>
      <c r="M23" s="1028"/>
      <c r="N23" s="1028"/>
      <c r="O23" s="1028"/>
      <c r="P23" s="1028"/>
      <c r="Q23" s="1028"/>
      <c r="R23" s="1028"/>
      <c r="S23" s="1028"/>
      <c r="T23" s="1028"/>
      <c r="U23" s="1028"/>
      <c r="V23" s="1028"/>
      <c r="W23" s="1028"/>
      <c r="X23" s="1028"/>
      <c r="Y23" s="1028"/>
      <c r="Z23" s="1028"/>
      <c r="AA23" s="1028"/>
      <c r="AB23" s="1028"/>
    </row>
    <row r="24" s="1021" customFormat="true" ht="12.75" hidden="false" customHeight="false" outlineLevel="0" collapsed="false">
      <c r="C24" s="1021" t="s">
        <v>728</v>
      </c>
      <c r="D24" s="1029"/>
    </row>
    <row r="25" s="1021" customFormat="true" ht="12.75" hidden="false" customHeight="false" outlineLevel="0" collapsed="false"/>
    <row r="26" s="1021" customFormat="true" ht="12.75" hidden="false" customHeight="false" outlineLevel="0" collapsed="false"/>
    <row r="27" customFormat="false" ht="12.75" hidden="false" customHeight="false" outlineLevel="0" collapsed="false">
      <c r="A27" s="1014"/>
      <c r="B27" s="1014"/>
      <c r="C27" s="1014"/>
      <c r="D27" s="1014"/>
      <c r="E27" s="1014"/>
      <c r="F27" s="1014"/>
      <c r="G27" s="1014"/>
      <c r="H27" s="1014"/>
      <c r="I27" s="1014"/>
      <c r="J27" s="1014"/>
      <c r="K27" s="1014"/>
      <c r="L27" s="1014"/>
      <c r="M27" s="1014"/>
      <c r="N27" s="1014"/>
      <c r="O27" s="1014"/>
      <c r="P27" s="1014"/>
      <c r="Q27" s="1014"/>
      <c r="R27" s="1014"/>
      <c r="S27" s="1014"/>
      <c r="T27" s="1014"/>
      <c r="U27" s="1014"/>
      <c r="V27" s="1014"/>
      <c r="W27" s="1014"/>
      <c r="X27" s="1014"/>
      <c r="Y27" s="1014"/>
      <c r="Z27" s="1014"/>
      <c r="AA27" s="1014"/>
      <c r="AB27" s="1014"/>
      <c r="AC27" s="1014"/>
      <c r="AD27" s="1014"/>
      <c r="AE27" s="1014"/>
    </row>
    <row r="28" customFormat="false" ht="12.75" hidden="false" customHeight="false" outlineLevel="0" collapsed="false">
      <c r="A28" s="1014"/>
      <c r="B28" s="1014"/>
      <c r="C28" s="1014"/>
      <c r="D28" s="1014"/>
      <c r="E28" s="1014"/>
      <c r="F28" s="1014"/>
      <c r="G28" s="1014"/>
      <c r="H28" s="1014"/>
      <c r="I28" s="1014"/>
      <c r="J28" s="1014"/>
      <c r="K28" s="1014"/>
      <c r="L28" s="1014"/>
      <c r="M28" s="1014"/>
      <c r="N28" s="1014"/>
      <c r="O28" s="1014"/>
      <c r="P28" s="1014"/>
      <c r="Q28" s="1014"/>
      <c r="R28" s="1014"/>
      <c r="S28" s="1014"/>
      <c r="T28" s="1014"/>
      <c r="U28" s="1014"/>
      <c r="V28" s="1014"/>
      <c r="W28" s="1014"/>
      <c r="X28" s="1014"/>
      <c r="Y28" s="1014"/>
      <c r="Z28" s="1014"/>
      <c r="AA28" s="1014"/>
      <c r="AB28" s="1014"/>
      <c r="AC28" s="1014"/>
      <c r="AD28" s="1014"/>
      <c r="AE28" s="1014"/>
    </row>
    <row r="29" customFormat="false" ht="12.75" hidden="false" customHeight="false" outlineLevel="0" collapsed="false">
      <c r="A29" s="1014"/>
      <c r="B29" s="1014"/>
      <c r="C29" s="1014"/>
      <c r="D29" s="1014"/>
      <c r="E29" s="1014"/>
      <c r="F29" s="1014"/>
      <c r="G29" s="1014"/>
      <c r="H29" s="1014"/>
      <c r="I29" s="1014"/>
      <c r="J29" s="1014"/>
      <c r="K29" s="1014"/>
      <c r="L29" s="1014"/>
      <c r="M29" s="1014"/>
      <c r="N29" s="1014"/>
      <c r="O29" s="1014"/>
      <c r="P29" s="1014"/>
      <c r="Q29" s="1014"/>
      <c r="R29" s="1014"/>
      <c r="S29" s="1014"/>
      <c r="T29" s="1014"/>
      <c r="U29" s="1014"/>
      <c r="V29" s="1014"/>
      <c r="W29" s="1014"/>
      <c r="X29" s="1014"/>
      <c r="Y29" s="1014"/>
      <c r="Z29" s="1014"/>
      <c r="AA29" s="1014"/>
      <c r="AB29" s="1014"/>
      <c r="AC29" s="1014"/>
      <c r="AD29" s="1014"/>
      <c r="AE29" s="1014"/>
    </row>
    <row r="30" customFormat="false" ht="12.75" hidden="false" customHeight="false" outlineLevel="0" collapsed="false">
      <c r="A30" s="1014"/>
      <c r="B30" s="1014"/>
      <c r="C30" s="1014"/>
      <c r="D30" s="1014"/>
      <c r="E30" s="1014"/>
      <c r="F30" s="1014"/>
      <c r="G30" s="1014"/>
      <c r="H30" s="1014"/>
      <c r="I30" s="1014"/>
      <c r="J30" s="1014"/>
      <c r="K30" s="1014"/>
      <c r="L30" s="1014"/>
      <c r="M30" s="1014"/>
      <c r="N30" s="1014"/>
      <c r="O30" s="1014"/>
      <c r="P30" s="1014"/>
      <c r="Q30" s="1014"/>
      <c r="R30" s="1014"/>
      <c r="S30" s="1014"/>
      <c r="T30" s="1014"/>
      <c r="U30" s="1014"/>
      <c r="V30" s="1014"/>
      <c r="W30" s="1014"/>
      <c r="X30" s="1014"/>
      <c r="Y30" s="1014"/>
      <c r="Z30" s="1014"/>
      <c r="AA30" s="1014"/>
      <c r="AB30" s="1014"/>
      <c r="AC30" s="1014"/>
      <c r="AD30" s="1014"/>
      <c r="AE30" s="1014"/>
    </row>
    <row r="31" customFormat="false" ht="12.75" hidden="false" customHeight="false" outlineLevel="0" collapsed="false">
      <c r="A31" s="1014"/>
      <c r="B31" s="1014"/>
      <c r="C31" s="1014"/>
      <c r="D31" s="1014"/>
      <c r="E31" s="1014"/>
      <c r="F31" s="1014"/>
      <c r="G31" s="1014"/>
      <c r="H31" s="1014"/>
      <c r="I31" s="1014"/>
      <c r="J31" s="1014"/>
      <c r="K31" s="1014"/>
      <c r="L31" s="1014"/>
      <c r="M31" s="1014"/>
      <c r="N31" s="1014"/>
      <c r="O31" s="1014"/>
      <c r="P31" s="1014"/>
      <c r="Q31" s="1014"/>
      <c r="R31" s="1014"/>
      <c r="S31" s="1014"/>
      <c r="T31" s="1014"/>
      <c r="U31" s="1014"/>
      <c r="V31" s="1014"/>
      <c r="W31" s="1014"/>
      <c r="X31" s="1014"/>
      <c r="Y31" s="1014"/>
      <c r="Z31" s="1014"/>
      <c r="AA31" s="1014"/>
      <c r="AB31" s="1014"/>
      <c r="AC31" s="1014"/>
      <c r="AD31" s="1014"/>
      <c r="AE31" s="1014"/>
    </row>
    <row r="32" customFormat="false" ht="12.75" hidden="false" customHeight="false" outlineLevel="0" collapsed="false">
      <c r="A32" s="1014"/>
      <c r="B32" s="1014"/>
      <c r="C32" s="1014"/>
      <c r="D32" s="1014"/>
      <c r="E32" s="1014"/>
      <c r="F32" s="1014"/>
      <c r="G32" s="1014"/>
      <c r="H32" s="1014"/>
      <c r="I32" s="1014"/>
      <c r="J32" s="1014"/>
      <c r="K32" s="1014"/>
      <c r="L32" s="1014"/>
      <c r="M32" s="1014"/>
      <c r="N32" s="1014"/>
      <c r="O32" s="1014"/>
      <c r="P32" s="1014"/>
      <c r="Q32" s="1014"/>
      <c r="R32" s="1014"/>
      <c r="S32" s="1014"/>
      <c r="T32" s="1014"/>
      <c r="U32" s="1014"/>
      <c r="V32" s="1014"/>
      <c r="W32" s="1014"/>
      <c r="X32" s="1014"/>
      <c r="Y32" s="1014"/>
      <c r="Z32" s="1014"/>
      <c r="AA32" s="1014"/>
      <c r="AB32" s="1014"/>
      <c r="AC32" s="1014"/>
      <c r="AD32" s="1014"/>
      <c r="AE32" s="1014"/>
    </row>
    <row r="33" customFormat="false" ht="12.75" hidden="false" customHeight="false" outlineLevel="0" collapsed="false">
      <c r="A33" s="1014"/>
      <c r="B33" s="1014"/>
      <c r="C33" s="1014"/>
      <c r="D33" s="1014"/>
      <c r="E33" s="1014"/>
      <c r="F33" s="1014"/>
      <c r="G33" s="1014"/>
      <c r="H33" s="1014"/>
      <c r="I33" s="1014"/>
      <c r="J33" s="1014"/>
      <c r="K33" s="1014"/>
      <c r="L33" s="1014"/>
      <c r="M33" s="1014"/>
      <c r="N33" s="1014"/>
      <c r="O33" s="1014"/>
      <c r="P33" s="1014"/>
      <c r="Q33" s="1014"/>
      <c r="R33" s="1014"/>
      <c r="S33" s="1014"/>
      <c r="T33" s="1014"/>
      <c r="U33" s="1014"/>
      <c r="V33" s="1014"/>
      <c r="W33" s="1014"/>
      <c r="X33" s="1014"/>
      <c r="Y33" s="1014"/>
      <c r="Z33" s="1014"/>
      <c r="AA33" s="1014"/>
      <c r="AB33" s="1014"/>
      <c r="AC33" s="1014"/>
      <c r="AD33" s="1014"/>
      <c r="AE33" s="1014"/>
    </row>
    <row r="34" customFormat="false" ht="12.75" hidden="false" customHeight="false" outlineLevel="0" collapsed="false">
      <c r="A34" s="1014"/>
      <c r="B34" s="1014"/>
      <c r="C34" s="1014"/>
      <c r="D34" s="1014"/>
      <c r="E34" s="1014"/>
      <c r="F34" s="1014"/>
      <c r="G34" s="1014"/>
      <c r="H34" s="1014"/>
      <c r="I34" s="1014"/>
      <c r="J34" s="1014"/>
      <c r="K34" s="1014"/>
      <c r="L34" s="1014"/>
      <c r="M34" s="1014"/>
      <c r="N34" s="1014"/>
      <c r="O34" s="1014"/>
      <c r="P34" s="1014"/>
      <c r="Q34" s="1014"/>
      <c r="R34" s="1014"/>
      <c r="S34" s="1014"/>
      <c r="T34" s="1014"/>
      <c r="U34" s="1014"/>
      <c r="V34" s="1014"/>
      <c r="W34" s="1014"/>
      <c r="X34" s="1014"/>
      <c r="Y34" s="1014"/>
      <c r="Z34" s="1014"/>
      <c r="AA34" s="1014"/>
      <c r="AB34" s="1014"/>
      <c r="AC34" s="1014"/>
      <c r="AD34" s="1014"/>
      <c r="AE34" s="1014"/>
    </row>
    <row r="35" customFormat="false" ht="12.75" hidden="false" customHeight="false" outlineLevel="0" collapsed="false">
      <c r="A35" s="1014"/>
      <c r="B35" s="1014"/>
      <c r="C35" s="1014"/>
      <c r="D35" s="1014"/>
      <c r="E35" s="1014"/>
      <c r="F35" s="1014"/>
      <c r="G35" s="1014"/>
      <c r="H35" s="1014"/>
      <c r="I35" s="1014"/>
      <c r="J35" s="1014"/>
      <c r="K35" s="1014"/>
      <c r="L35" s="1014"/>
      <c r="M35" s="1014"/>
      <c r="N35" s="1014"/>
      <c r="O35" s="1014"/>
      <c r="P35" s="1014"/>
      <c r="Q35" s="1014"/>
      <c r="R35" s="1014"/>
      <c r="S35" s="1014"/>
      <c r="T35" s="1014"/>
      <c r="U35" s="1014"/>
      <c r="V35" s="1014"/>
      <c r="W35" s="1014"/>
      <c r="X35" s="1014"/>
      <c r="Y35" s="1014"/>
      <c r="Z35" s="1014"/>
      <c r="AA35" s="1014"/>
      <c r="AB35" s="1014"/>
      <c r="AC35" s="1014"/>
      <c r="AD35" s="1014"/>
      <c r="AE35" s="1014"/>
    </row>
    <row r="36" customFormat="false" ht="12.75" hidden="false" customHeight="false" outlineLevel="0" collapsed="false">
      <c r="A36" s="1014"/>
      <c r="B36" s="1014"/>
      <c r="C36" s="1014"/>
      <c r="D36" s="1014"/>
      <c r="E36" s="1014"/>
      <c r="F36" s="1014"/>
      <c r="G36" s="1014"/>
      <c r="H36" s="1014"/>
      <c r="I36" s="1014"/>
      <c r="J36" s="1014"/>
      <c r="K36" s="1014"/>
      <c r="L36" s="1014"/>
      <c r="M36" s="1014"/>
      <c r="N36" s="1014"/>
      <c r="O36" s="1014"/>
      <c r="P36" s="1014"/>
      <c r="Q36" s="1014"/>
      <c r="R36" s="1014"/>
      <c r="S36" s="1014"/>
      <c r="T36" s="1014"/>
      <c r="U36" s="1014"/>
      <c r="V36" s="1014"/>
      <c r="W36" s="1014"/>
      <c r="X36" s="1014"/>
      <c r="Y36" s="1014"/>
      <c r="Z36" s="1014"/>
      <c r="AA36" s="1014"/>
      <c r="AB36" s="1014"/>
      <c r="AC36" s="1014"/>
      <c r="AD36" s="1014"/>
      <c r="AE36" s="1014"/>
    </row>
    <row r="37" customFormat="false" ht="12.75" hidden="false" customHeight="false" outlineLevel="0" collapsed="false">
      <c r="A37" s="1014"/>
      <c r="B37" s="1014"/>
      <c r="C37" s="1014"/>
      <c r="D37" s="1014"/>
      <c r="E37" s="1014"/>
      <c r="F37" s="1014"/>
      <c r="G37" s="1014"/>
      <c r="H37" s="1014"/>
      <c r="I37" s="1014"/>
      <c r="J37" s="1014"/>
      <c r="K37" s="1014"/>
      <c r="L37" s="1014"/>
      <c r="M37" s="1014"/>
      <c r="N37" s="1014"/>
      <c r="O37" s="1014"/>
      <c r="P37" s="1014"/>
      <c r="Q37" s="1014"/>
      <c r="R37" s="1014"/>
      <c r="S37" s="1014"/>
      <c r="T37" s="1014"/>
      <c r="U37" s="1014"/>
      <c r="V37" s="1014"/>
      <c r="W37" s="1014"/>
      <c r="X37" s="1014"/>
      <c r="Y37" s="1014"/>
      <c r="Z37" s="1014"/>
      <c r="AA37" s="1014"/>
      <c r="AB37" s="1014"/>
      <c r="AC37" s="1014"/>
      <c r="AD37" s="1014"/>
      <c r="AE37" s="1014"/>
    </row>
    <row r="38" customFormat="false" ht="12.75" hidden="false" customHeight="false" outlineLevel="0" collapsed="false">
      <c r="A38" s="1014"/>
      <c r="B38" s="1014"/>
      <c r="C38" s="1014"/>
      <c r="D38" s="1014"/>
      <c r="E38" s="1014"/>
      <c r="F38" s="1014"/>
      <c r="G38" s="1014"/>
      <c r="H38" s="1014"/>
      <c r="I38" s="1014"/>
      <c r="J38" s="1014"/>
      <c r="K38" s="1014"/>
      <c r="L38" s="1014"/>
      <c r="M38" s="1014"/>
      <c r="N38" s="1014"/>
      <c r="O38" s="1014"/>
      <c r="P38" s="1014"/>
      <c r="Q38" s="1014"/>
      <c r="R38" s="1014"/>
      <c r="S38" s="1014"/>
      <c r="T38" s="1014"/>
      <c r="U38" s="1014"/>
      <c r="V38" s="1014"/>
      <c r="W38" s="1014"/>
      <c r="X38" s="1014"/>
      <c r="Y38" s="1014"/>
      <c r="Z38" s="1014"/>
      <c r="AA38" s="1014"/>
      <c r="AB38" s="1014"/>
      <c r="AC38" s="1014"/>
      <c r="AD38" s="1014"/>
      <c r="AE38" s="1014"/>
    </row>
    <row r="39" customFormat="false" ht="12.75" hidden="false" customHeight="false" outlineLevel="0" collapsed="false">
      <c r="A39" s="1014"/>
      <c r="B39" s="1014"/>
      <c r="C39" s="1014"/>
      <c r="D39" s="1014"/>
      <c r="E39" s="1014"/>
      <c r="F39" s="1014"/>
      <c r="G39" s="1014"/>
      <c r="H39" s="1014"/>
      <c r="I39" s="1014"/>
      <c r="J39" s="1014"/>
      <c r="K39" s="1014"/>
      <c r="L39" s="1014"/>
      <c r="M39" s="1014"/>
      <c r="N39" s="1014"/>
      <c r="O39" s="1014"/>
      <c r="P39" s="1014"/>
      <c r="Q39" s="1014"/>
      <c r="R39" s="1014"/>
      <c r="S39" s="1014"/>
      <c r="T39" s="1014"/>
      <c r="U39" s="1014"/>
      <c r="V39" s="1014"/>
      <c r="W39" s="1014"/>
      <c r="X39" s="1014"/>
      <c r="Y39" s="1014"/>
      <c r="Z39" s="1014"/>
      <c r="AA39" s="1014"/>
      <c r="AB39" s="1014"/>
      <c r="AC39" s="1014"/>
      <c r="AD39" s="1014"/>
      <c r="AE39" s="1014"/>
    </row>
    <row r="40" customFormat="false" ht="12.75" hidden="false" customHeight="false" outlineLevel="0" collapsed="false">
      <c r="A40" s="1014"/>
      <c r="B40" s="1014"/>
      <c r="C40" s="1014"/>
      <c r="D40" s="1014"/>
      <c r="E40" s="1014"/>
      <c r="F40" s="1014"/>
      <c r="G40" s="1014"/>
      <c r="H40" s="1014"/>
      <c r="I40" s="1014"/>
      <c r="J40" s="1014"/>
      <c r="K40" s="1014"/>
      <c r="L40" s="1014"/>
      <c r="M40" s="1014"/>
      <c r="N40" s="1014"/>
      <c r="O40" s="1014"/>
      <c r="P40" s="1014"/>
      <c r="Q40" s="1014"/>
      <c r="R40" s="1014"/>
      <c r="S40" s="1014"/>
      <c r="T40" s="1014"/>
      <c r="U40" s="1014"/>
      <c r="V40" s="1014"/>
      <c r="W40" s="1014"/>
      <c r="X40" s="1014"/>
      <c r="Y40" s="1014"/>
      <c r="Z40" s="1014"/>
      <c r="AA40" s="1014"/>
      <c r="AB40" s="1014"/>
      <c r="AC40" s="1014"/>
      <c r="AD40" s="1014"/>
      <c r="AE40" s="1014"/>
    </row>
    <row r="41" customFormat="false" ht="12.75" hidden="false" customHeight="false" outlineLevel="0" collapsed="false">
      <c r="A41" s="1014"/>
      <c r="B41" s="1014"/>
      <c r="C41" s="1014"/>
      <c r="D41" s="1014"/>
      <c r="E41" s="1014"/>
      <c r="F41" s="1014"/>
      <c r="G41" s="1014"/>
      <c r="H41" s="1014"/>
      <c r="I41" s="1014"/>
      <c r="J41" s="1014"/>
      <c r="K41" s="1014"/>
      <c r="L41" s="1014"/>
      <c r="M41" s="1014"/>
      <c r="N41" s="1014"/>
      <c r="O41" s="1014"/>
      <c r="P41" s="1014"/>
      <c r="Q41" s="1014"/>
      <c r="R41" s="1014"/>
      <c r="S41" s="1014"/>
      <c r="T41" s="1014"/>
      <c r="U41" s="1014"/>
      <c r="V41" s="1014"/>
      <c r="W41" s="1014"/>
      <c r="X41" s="1014"/>
      <c r="Y41" s="1014"/>
      <c r="Z41" s="1014"/>
      <c r="AA41" s="1014"/>
      <c r="AB41" s="1014"/>
      <c r="AC41" s="1014"/>
      <c r="AD41" s="1014"/>
      <c r="AE41" s="1014"/>
    </row>
    <row r="42" customFormat="false" ht="12.75" hidden="false" customHeight="false" outlineLevel="0" collapsed="false">
      <c r="A42" s="1014"/>
      <c r="B42" s="1014"/>
      <c r="C42" s="1014"/>
      <c r="D42" s="1014"/>
      <c r="E42" s="1014"/>
      <c r="F42" s="1014"/>
      <c r="G42" s="1014"/>
      <c r="H42" s="1014"/>
      <c r="I42" s="1014"/>
      <c r="J42" s="1014"/>
      <c r="K42" s="1014"/>
      <c r="L42" s="1014"/>
      <c r="M42" s="1014"/>
      <c r="N42" s="1014"/>
      <c r="O42" s="1014"/>
      <c r="P42" s="1014"/>
      <c r="Q42" s="1014"/>
      <c r="R42" s="1014"/>
      <c r="S42" s="1014"/>
      <c r="T42" s="1014"/>
      <c r="U42" s="1014"/>
      <c r="V42" s="1014"/>
      <c r="W42" s="1014"/>
      <c r="X42" s="1014"/>
      <c r="Y42" s="1014"/>
      <c r="Z42" s="1014"/>
      <c r="AA42" s="1014"/>
      <c r="AB42" s="1014"/>
      <c r="AC42" s="1014"/>
      <c r="AD42" s="1014"/>
      <c r="AE42" s="1014"/>
    </row>
    <row r="43" customFormat="false" ht="12.75" hidden="false" customHeight="false" outlineLevel="0" collapsed="false">
      <c r="A43" s="1014"/>
      <c r="B43" s="1014"/>
      <c r="C43" s="1014"/>
      <c r="D43" s="1014"/>
      <c r="E43" s="1014"/>
      <c r="F43" s="1014"/>
      <c r="G43" s="1014"/>
      <c r="H43" s="1014"/>
      <c r="I43" s="1014"/>
      <c r="J43" s="1014"/>
      <c r="K43" s="1014"/>
      <c r="L43" s="1014"/>
      <c r="M43" s="1014"/>
      <c r="N43" s="1014"/>
      <c r="O43" s="1014"/>
      <c r="P43" s="1014"/>
      <c r="Q43" s="1014"/>
      <c r="R43" s="1014"/>
      <c r="S43" s="1014"/>
      <c r="T43" s="1014"/>
      <c r="U43" s="1014"/>
      <c r="V43" s="1014"/>
      <c r="W43" s="1014"/>
      <c r="X43" s="1014"/>
      <c r="Y43" s="1014"/>
      <c r="Z43" s="1014"/>
      <c r="AA43" s="1014"/>
      <c r="AB43" s="1014"/>
      <c r="AC43" s="1014"/>
      <c r="AD43" s="1014"/>
      <c r="AE43" s="1014"/>
    </row>
    <row r="44" customFormat="false" ht="12.75" hidden="false" customHeight="false" outlineLevel="0" collapsed="false">
      <c r="A44" s="1014"/>
      <c r="B44" s="1014"/>
      <c r="C44" s="1014"/>
      <c r="D44" s="1014"/>
      <c r="E44" s="1014"/>
      <c r="F44" s="1014"/>
      <c r="G44" s="1014"/>
      <c r="H44" s="1014"/>
      <c r="I44" s="1014"/>
      <c r="J44" s="1014"/>
      <c r="K44" s="1014"/>
      <c r="L44" s="1014"/>
      <c r="M44" s="1014"/>
      <c r="N44" s="1014"/>
      <c r="O44" s="1014"/>
      <c r="P44" s="1014"/>
      <c r="Q44" s="1014"/>
      <c r="R44" s="1014"/>
      <c r="S44" s="1014"/>
      <c r="T44" s="1014"/>
      <c r="U44" s="1014"/>
      <c r="V44" s="1014"/>
      <c r="W44" s="1014"/>
      <c r="X44" s="1014"/>
      <c r="Y44" s="1014"/>
      <c r="Z44" s="1014"/>
      <c r="AA44" s="1014"/>
      <c r="AB44" s="1014"/>
      <c r="AC44" s="1014"/>
      <c r="AD44" s="1014"/>
      <c r="AE44" s="1014"/>
    </row>
    <row r="45" customFormat="false" ht="12.75" hidden="false" customHeight="false" outlineLevel="0" collapsed="false">
      <c r="A45" s="1014"/>
      <c r="B45" s="1014"/>
      <c r="C45" s="1014"/>
      <c r="D45" s="1014"/>
      <c r="E45" s="1014"/>
      <c r="F45" s="1014"/>
      <c r="G45" s="1014"/>
      <c r="H45" s="1014"/>
      <c r="I45" s="1014"/>
      <c r="J45" s="1014"/>
      <c r="K45" s="1014"/>
      <c r="L45" s="1014"/>
      <c r="M45" s="1014"/>
      <c r="N45" s="1014"/>
      <c r="O45" s="1014"/>
      <c r="P45" s="1014"/>
      <c r="Q45" s="1014"/>
      <c r="R45" s="1014"/>
      <c r="S45" s="1014"/>
      <c r="T45" s="1014"/>
      <c r="U45" s="1014"/>
      <c r="V45" s="1014"/>
      <c r="W45" s="1014"/>
      <c r="X45" s="1014"/>
      <c r="Y45" s="1014"/>
      <c r="Z45" s="1014"/>
      <c r="AA45" s="1014"/>
      <c r="AB45" s="1014"/>
      <c r="AC45" s="1014"/>
      <c r="AD45" s="1014"/>
      <c r="AE45" s="1014"/>
    </row>
    <row r="46" customFormat="false" ht="12.75" hidden="false" customHeight="false" outlineLevel="0" collapsed="false">
      <c r="A46" s="1014"/>
      <c r="B46" s="1014"/>
      <c r="C46" s="1014"/>
      <c r="D46" s="1014"/>
      <c r="E46" s="1014"/>
      <c r="F46" s="1014"/>
      <c r="G46" s="1014"/>
      <c r="H46" s="1014"/>
      <c r="I46" s="1014"/>
      <c r="J46" s="1014"/>
      <c r="K46" s="1014"/>
      <c r="L46" s="1014"/>
      <c r="M46" s="1014"/>
      <c r="N46" s="1014"/>
      <c r="O46" s="1014"/>
      <c r="P46" s="1014"/>
      <c r="Q46" s="1014"/>
      <c r="R46" s="1014"/>
      <c r="S46" s="1014"/>
      <c r="T46" s="1014"/>
      <c r="U46" s="1014"/>
      <c r="V46" s="1014"/>
      <c r="W46" s="1014"/>
      <c r="X46" s="1014"/>
      <c r="Y46" s="1014"/>
      <c r="Z46" s="1014"/>
      <c r="AA46" s="1014"/>
      <c r="AB46" s="1014"/>
      <c r="AC46" s="1014"/>
      <c r="AD46" s="1014"/>
      <c r="AE46" s="1014"/>
    </row>
    <row r="47" customFormat="false" ht="12.75" hidden="false" customHeight="false" outlineLevel="0" collapsed="false">
      <c r="A47" s="1014"/>
      <c r="B47" s="1014"/>
      <c r="C47" s="1014"/>
      <c r="D47" s="1014"/>
      <c r="E47" s="1014"/>
      <c r="F47" s="1014"/>
      <c r="G47" s="1014"/>
      <c r="H47" s="1014"/>
      <c r="I47" s="1014"/>
      <c r="J47" s="1014"/>
      <c r="K47" s="1014"/>
      <c r="L47" s="1014"/>
      <c r="M47" s="1014"/>
      <c r="N47" s="1014"/>
      <c r="O47" s="1014"/>
      <c r="P47" s="1014"/>
      <c r="Q47" s="1014"/>
      <c r="R47" s="1014"/>
      <c r="S47" s="1014"/>
      <c r="T47" s="1014"/>
      <c r="U47" s="1014"/>
      <c r="V47" s="1014"/>
      <c r="W47" s="1014"/>
      <c r="X47" s="1014"/>
      <c r="Y47" s="1014"/>
      <c r="Z47" s="1014"/>
      <c r="AA47" s="1014"/>
      <c r="AB47" s="1014"/>
      <c r="AC47" s="1014"/>
      <c r="AD47" s="1014"/>
      <c r="AE47" s="1014"/>
    </row>
    <row r="48" customFormat="false" ht="12.75" hidden="false" customHeight="false" outlineLevel="0" collapsed="false">
      <c r="A48" s="1014"/>
      <c r="B48" s="1014"/>
      <c r="C48" s="1014"/>
      <c r="D48" s="1014"/>
      <c r="E48" s="1014"/>
      <c r="F48" s="1014"/>
      <c r="G48" s="1014"/>
      <c r="H48" s="1014"/>
      <c r="I48" s="1014"/>
      <c r="J48" s="1014"/>
      <c r="K48" s="1014"/>
      <c r="L48" s="1014"/>
      <c r="M48" s="1014"/>
      <c r="N48" s="1014"/>
      <c r="O48" s="1014"/>
      <c r="P48" s="1014"/>
      <c r="Q48" s="1014"/>
      <c r="R48" s="1014"/>
      <c r="S48" s="1014"/>
      <c r="T48" s="1014"/>
      <c r="U48" s="1014"/>
      <c r="V48" s="1014"/>
      <c r="W48" s="1014"/>
      <c r="X48" s="1014"/>
      <c r="Y48" s="1014"/>
      <c r="Z48" s="1014"/>
      <c r="AA48" s="1014"/>
      <c r="AB48" s="1014"/>
      <c r="AC48" s="1014"/>
      <c r="AD48" s="1014"/>
      <c r="AE48" s="1014"/>
    </row>
    <row r="49" customFormat="false" ht="12.75" hidden="false" customHeight="false" outlineLevel="0" collapsed="false">
      <c r="A49" s="1014"/>
      <c r="B49" s="1014"/>
      <c r="C49" s="1014"/>
      <c r="D49" s="1014"/>
      <c r="E49" s="1014"/>
      <c r="F49" s="1014"/>
      <c r="G49" s="1014"/>
      <c r="H49" s="1014"/>
      <c r="I49" s="1014"/>
      <c r="J49" s="1014"/>
      <c r="K49" s="1014"/>
      <c r="L49" s="1014"/>
      <c r="M49" s="1014"/>
      <c r="N49" s="1014"/>
      <c r="O49" s="1014"/>
      <c r="P49" s="1014"/>
      <c r="Q49" s="1014"/>
      <c r="R49" s="1014"/>
      <c r="S49" s="1014"/>
      <c r="T49" s="1014"/>
      <c r="U49" s="1014"/>
      <c r="V49" s="1014"/>
      <c r="W49" s="1014"/>
      <c r="X49" s="1014"/>
      <c r="Y49" s="1014"/>
      <c r="Z49" s="1014"/>
      <c r="AA49" s="1014"/>
      <c r="AB49" s="1014"/>
      <c r="AC49" s="1014"/>
      <c r="AD49" s="1014"/>
      <c r="AE49" s="1014"/>
    </row>
    <row r="50" customFormat="false" ht="12.75" hidden="false" customHeight="false" outlineLevel="0" collapsed="false">
      <c r="A50" s="1014"/>
      <c r="B50" s="1014"/>
      <c r="C50" s="1014"/>
      <c r="D50" s="1014"/>
      <c r="E50" s="1014"/>
      <c r="F50" s="1014"/>
      <c r="G50" s="1014"/>
      <c r="H50" s="1014"/>
      <c r="I50" s="1014"/>
      <c r="J50" s="1014"/>
      <c r="K50" s="1014"/>
      <c r="L50" s="1014"/>
      <c r="M50" s="1014"/>
      <c r="N50" s="1014"/>
      <c r="O50" s="1014"/>
      <c r="P50" s="1014"/>
      <c r="Q50" s="1014"/>
      <c r="R50" s="1014"/>
      <c r="S50" s="1014"/>
      <c r="T50" s="1014"/>
      <c r="U50" s="1014"/>
      <c r="V50" s="1014"/>
      <c r="W50" s="1014"/>
      <c r="X50" s="1014"/>
      <c r="Y50" s="1014"/>
      <c r="Z50" s="1014"/>
      <c r="AA50" s="1014"/>
      <c r="AB50" s="1014"/>
      <c r="AC50" s="1014"/>
      <c r="AD50" s="1014"/>
      <c r="AE50" s="1014"/>
    </row>
    <row r="51" customFormat="false" ht="12.75" hidden="false" customHeight="false" outlineLevel="0" collapsed="false">
      <c r="A51" s="1014"/>
      <c r="B51" s="1014"/>
      <c r="C51" s="1014"/>
      <c r="D51" s="1014"/>
      <c r="E51" s="1014"/>
      <c r="F51" s="1014"/>
      <c r="G51" s="1014"/>
      <c r="H51" s="1014"/>
      <c r="I51" s="1014"/>
      <c r="J51" s="1014"/>
      <c r="K51" s="1014"/>
      <c r="L51" s="1014"/>
      <c r="M51" s="1014"/>
      <c r="N51" s="1014"/>
      <c r="O51" s="1014"/>
      <c r="P51" s="1014"/>
      <c r="Q51" s="1014"/>
      <c r="R51" s="1014"/>
      <c r="S51" s="1014"/>
      <c r="T51" s="1014"/>
      <c r="U51" s="1014"/>
      <c r="V51" s="1014"/>
      <c r="W51" s="1014"/>
      <c r="X51" s="1014"/>
      <c r="Y51" s="1014"/>
      <c r="Z51" s="1014"/>
      <c r="AA51" s="1014"/>
      <c r="AB51" s="1014"/>
      <c r="AC51" s="1014"/>
      <c r="AD51" s="1014"/>
      <c r="AE51" s="1014"/>
    </row>
    <row r="52" customFormat="false" ht="12.75" hidden="false" customHeight="false" outlineLevel="0" collapsed="false">
      <c r="A52" s="1014"/>
      <c r="B52" s="1014"/>
      <c r="C52" s="1014"/>
      <c r="D52" s="1014"/>
      <c r="E52" s="1014"/>
      <c r="F52" s="1014"/>
      <c r="G52" s="1014"/>
      <c r="H52" s="1014"/>
      <c r="I52" s="1014"/>
      <c r="J52" s="1014"/>
      <c r="K52" s="1014"/>
      <c r="L52" s="1014"/>
      <c r="M52" s="1014"/>
      <c r="N52" s="1014"/>
      <c r="O52" s="1014"/>
      <c r="P52" s="1014"/>
      <c r="Q52" s="1014"/>
      <c r="R52" s="1014"/>
      <c r="S52" s="1014"/>
      <c r="T52" s="1014"/>
      <c r="U52" s="1014"/>
      <c r="V52" s="1014"/>
      <c r="W52" s="1014"/>
      <c r="X52" s="1014"/>
      <c r="Y52" s="1014"/>
      <c r="Z52" s="1014"/>
      <c r="AA52" s="1014"/>
      <c r="AB52" s="1014"/>
      <c r="AC52" s="1014"/>
      <c r="AD52" s="1014"/>
      <c r="AE52" s="1014"/>
    </row>
    <row r="53" customFormat="false" ht="12.75" hidden="false" customHeight="false" outlineLevel="0" collapsed="false">
      <c r="A53" s="1014"/>
      <c r="B53" s="1014"/>
      <c r="C53" s="1014"/>
      <c r="D53" s="1014"/>
      <c r="E53" s="1014"/>
      <c r="F53" s="1014"/>
      <c r="G53" s="1014"/>
      <c r="H53" s="1014"/>
      <c r="I53" s="1014"/>
      <c r="J53" s="1014"/>
      <c r="K53" s="1014"/>
      <c r="L53" s="1014"/>
      <c r="M53" s="1014"/>
      <c r="N53" s="1014"/>
      <c r="O53" s="1014"/>
      <c r="P53" s="1014"/>
      <c r="Q53" s="1014"/>
      <c r="R53" s="1014"/>
      <c r="S53" s="1014"/>
      <c r="T53" s="1014"/>
      <c r="U53" s="1014"/>
      <c r="V53" s="1014"/>
      <c r="W53" s="1014"/>
      <c r="X53" s="1014"/>
      <c r="Y53" s="1014"/>
      <c r="Z53" s="1014"/>
      <c r="AA53" s="1014"/>
      <c r="AB53" s="1014"/>
      <c r="AC53" s="1014"/>
      <c r="AD53" s="1014"/>
      <c r="AE53" s="1014"/>
    </row>
    <row r="54" customFormat="false" ht="12.75" hidden="false" customHeight="false" outlineLevel="0" collapsed="false">
      <c r="A54" s="1014"/>
      <c r="B54" s="1014"/>
      <c r="C54" s="1014"/>
      <c r="D54" s="1014"/>
      <c r="E54" s="1014"/>
      <c r="F54" s="1014"/>
      <c r="G54" s="1014"/>
      <c r="H54" s="1014"/>
      <c r="I54" s="1014"/>
      <c r="J54" s="1014"/>
      <c r="K54" s="1014"/>
      <c r="L54" s="1014"/>
      <c r="M54" s="1014"/>
      <c r="N54" s="1014"/>
      <c r="O54" s="1014"/>
      <c r="P54" s="1014"/>
      <c r="Q54" s="1014"/>
      <c r="R54" s="1014"/>
      <c r="S54" s="1014"/>
      <c r="T54" s="1014"/>
      <c r="U54" s="1014"/>
      <c r="V54" s="1014"/>
      <c r="W54" s="1014"/>
      <c r="X54" s="1014"/>
      <c r="Y54" s="1014"/>
      <c r="Z54" s="1014"/>
      <c r="AA54" s="1014"/>
      <c r="AB54" s="1014"/>
      <c r="AC54" s="1014"/>
      <c r="AD54" s="1014"/>
      <c r="AE54" s="1014"/>
    </row>
    <row r="55" customFormat="false" ht="12.75" hidden="false" customHeight="false" outlineLevel="0" collapsed="false">
      <c r="A55" s="1014"/>
      <c r="B55" s="1014"/>
      <c r="C55" s="1014"/>
      <c r="D55" s="1014"/>
      <c r="E55" s="1014"/>
      <c r="F55" s="1014"/>
      <c r="G55" s="1014"/>
      <c r="H55" s="1014"/>
      <c r="I55" s="1014"/>
      <c r="J55" s="1014"/>
      <c r="K55" s="1014"/>
      <c r="L55" s="1014"/>
      <c r="M55" s="1014"/>
      <c r="N55" s="1014"/>
      <c r="O55" s="1014"/>
      <c r="P55" s="1014"/>
      <c r="Q55" s="1014"/>
      <c r="R55" s="1014"/>
      <c r="S55" s="1014"/>
      <c r="T55" s="1014"/>
      <c r="U55" s="1014"/>
      <c r="V55" s="1014"/>
      <c r="W55" s="1014"/>
      <c r="X55" s="1014"/>
      <c r="Y55" s="1014"/>
      <c r="Z55" s="1014"/>
      <c r="AA55" s="1014"/>
      <c r="AB55" s="1014"/>
      <c r="AC55" s="1014"/>
      <c r="AD55" s="1014"/>
      <c r="AE55" s="1014"/>
    </row>
    <row r="56" customFormat="false" ht="12.75" hidden="false" customHeight="false" outlineLevel="0" collapsed="false">
      <c r="A56" s="1014"/>
      <c r="B56" s="1014"/>
      <c r="C56" s="1014"/>
      <c r="D56" s="1014"/>
      <c r="E56" s="1014"/>
      <c r="F56" s="1014"/>
      <c r="G56" s="1014"/>
      <c r="H56" s="1014"/>
      <c r="I56" s="1014"/>
      <c r="J56" s="1014"/>
      <c r="K56" s="1014"/>
      <c r="L56" s="1014"/>
      <c r="M56" s="1014"/>
      <c r="N56" s="1014"/>
      <c r="O56" s="1014"/>
      <c r="P56" s="1014"/>
      <c r="Q56" s="1014"/>
      <c r="R56" s="1014"/>
      <c r="S56" s="1014"/>
      <c r="T56" s="1014"/>
      <c r="U56" s="1014"/>
      <c r="V56" s="1014"/>
      <c r="W56" s="1014"/>
      <c r="X56" s="1014"/>
      <c r="Y56" s="1014"/>
      <c r="Z56" s="1014"/>
      <c r="AA56" s="1014"/>
      <c r="AB56" s="1014"/>
      <c r="AC56" s="1014"/>
      <c r="AD56" s="1014"/>
      <c r="AE56" s="1014"/>
    </row>
    <row r="57" customFormat="false" ht="12.75" hidden="false" customHeight="false" outlineLevel="0" collapsed="false">
      <c r="A57" s="1014"/>
      <c r="B57" s="1014"/>
      <c r="C57" s="1014"/>
      <c r="D57" s="1014"/>
      <c r="E57" s="1014"/>
      <c r="F57" s="1014"/>
      <c r="G57" s="1014"/>
      <c r="H57" s="1014"/>
      <c r="I57" s="1014"/>
      <c r="J57" s="1014"/>
      <c r="K57" s="1014"/>
      <c r="L57" s="1014"/>
      <c r="M57" s="1014"/>
      <c r="N57" s="1014"/>
      <c r="O57" s="1014"/>
      <c r="P57" s="1014"/>
      <c r="Q57" s="1014"/>
      <c r="R57" s="1014"/>
      <c r="S57" s="1014"/>
      <c r="T57" s="1014"/>
      <c r="U57" s="1014"/>
      <c r="V57" s="1014"/>
      <c r="W57" s="1014"/>
      <c r="X57" s="1014"/>
      <c r="Y57" s="1014"/>
      <c r="Z57" s="1014"/>
      <c r="AA57" s="1014"/>
      <c r="AB57" s="1014"/>
      <c r="AC57" s="1014"/>
      <c r="AD57" s="1014"/>
      <c r="AE57" s="1014"/>
    </row>
    <row r="58" customFormat="false" ht="12.75" hidden="false" customHeight="false" outlineLevel="0" collapsed="false">
      <c r="A58" s="1014"/>
      <c r="B58" s="1014"/>
      <c r="C58" s="1014"/>
      <c r="D58" s="1014"/>
      <c r="E58" s="1014"/>
      <c r="F58" s="1014"/>
      <c r="G58" s="1014"/>
      <c r="H58" s="1014"/>
      <c r="I58" s="1014"/>
      <c r="J58" s="1014"/>
      <c r="K58" s="1014"/>
      <c r="L58" s="1014"/>
      <c r="M58" s="1014"/>
      <c r="N58" s="1014"/>
      <c r="O58" s="1014"/>
      <c r="P58" s="1014"/>
      <c r="Q58" s="1014"/>
      <c r="R58" s="1014"/>
      <c r="S58" s="1014"/>
      <c r="T58" s="1014"/>
      <c r="U58" s="1014"/>
      <c r="V58" s="1014"/>
      <c r="W58" s="1014"/>
      <c r="X58" s="1014"/>
      <c r="Y58" s="1014"/>
      <c r="Z58" s="1014"/>
      <c r="AA58" s="1014"/>
      <c r="AB58" s="1014"/>
      <c r="AC58" s="1014"/>
      <c r="AD58" s="1014"/>
      <c r="AE58" s="1014"/>
    </row>
    <row r="59" customFormat="false" ht="12.75" hidden="false" customHeight="false" outlineLevel="0" collapsed="false">
      <c r="A59" s="1014"/>
      <c r="B59" s="1014"/>
      <c r="C59" s="1014"/>
      <c r="D59" s="1014"/>
      <c r="E59" s="1014"/>
      <c r="F59" s="1014"/>
      <c r="G59" s="1014"/>
      <c r="H59" s="1014"/>
      <c r="I59" s="1014"/>
      <c r="J59" s="1014"/>
      <c r="K59" s="1014"/>
      <c r="L59" s="1014"/>
      <c r="M59" s="1014"/>
      <c r="N59" s="1014"/>
      <c r="O59" s="1014"/>
      <c r="P59" s="1014"/>
      <c r="Q59" s="1014"/>
      <c r="R59" s="1014"/>
      <c r="S59" s="1014"/>
      <c r="T59" s="1014"/>
      <c r="U59" s="1014"/>
      <c r="V59" s="1014"/>
      <c r="W59" s="1014"/>
      <c r="X59" s="1014"/>
      <c r="Y59" s="1014"/>
      <c r="Z59" s="1014"/>
      <c r="AA59" s="1014"/>
      <c r="AB59" s="1014"/>
      <c r="AC59" s="1014"/>
      <c r="AD59" s="1014"/>
      <c r="AE59" s="1014"/>
    </row>
    <row r="60" customFormat="false" ht="12.75" hidden="false" customHeight="false" outlineLevel="0" collapsed="false">
      <c r="A60" s="1014"/>
      <c r="B60" s="1014"/>
      <c r="C60" s="1014"/>
      <c r="D60" s="1014"/>
      <c r="E60" s="1014"/>
      <c r="F60" s="1014"/>
      <c r="G60" s="1014"/>
      <c r="H60" s="1014"/>
      <c r="I60" s="1014"/>
      <c r="J60" s="1014"/>
      <c r="K60" s="1014"/>
      <c r="L60" s="1014"/>
      <c r="M60" s="1014"/>
      <c r="N60" s="1014"/>
      <c r="O60" s="1014"/>
      <c r="P60" s="1014"/>
      <c r="Q60" s="1014"/>
      <c r="R60" s="1014"/>
      <c r="S60" s="1014"/>
      <c r="T60" s="1014"/>
      <c r="U60" s="1014"/>
      <c r="V60" s="1014"/>
      <c r="W60" s="1014"/>
      <c r="X60" s="1014"/>
      <c r="Y60" s="1014"/>
      <c r="Z60" s="1014"/>
      <c r="AA60" s="1014"/>
      <c r="AB60" s="1014"/>
      <c r="AC60" s="1014"/>
      <c r="AD60" s="1014"/>
      <c r="AE60" s="1014"/>
    </row>
    <row r="61" customFormat="false" ht="12.75" hidden="false" customHeight="false" outlineLevel="0" collapsed="false">
      <c r="A61" s="1014"/>
      <c r="B61" s="1014"/>
      <c r="C61" s="1014"/>
      <c r="D61" s="1014"/>
      <c r="E61" s="1014"/>
      <c r="F61" s="1014"/>
      <c r="G61" s="1014"/>
      <c r="H61" s="1014"/>
      <c r="I61" s="1014"/>
      <c r="J61" s="1014"/>
      <c r="K61" s="1014"/>
      <c r="L61" s="1014"/>
      <c r="M61" s="1014"/>
      <c r="N61" s="1014"/>
      <c r="O61" s="1014"/>
      <c r="P61" s="1014"/>
      <c r="Q61" s="1014"/>
      <c r="R61" s="1014"/>
      <c r="S61" s="1014"/>
      <c r="T61" s="1014"/>
      <c r="U61" s="1014"/>
      <c r="V61" s="1014"/>
      <c r="W61" s="1014"/>
      <c r="X61" s="1014"/>
      <c r="Y61" s="1014"/>
      <c r="Z61" s="1014"/>
      <c r="AA61" s="1014"/>
      <c r="AB61" s="1014"/>
      <c r="AC61" s="1014"/>
      <c r="AD61" s="1014"/>
      <c r="AE61" s="1014"/>
    </row>
    <row r="62" customFormat="false" ht="12.75" hidden="false" customHeight="false" outlineLevel="0" collapsed="false">
      <c r="A62" s="1014"/>
      <c r="B62" s="1014"/>
      <c r="C62" s="1014"/>
      <c r="D62" s="1014"/>
      <c r="E62" s="1014"/>
      <c r="F62" s="1014"/>
      <c r="G62" s="1014"/>
      <c r="H62" s="1014"/>
      <c r="I62" s="1014"/>
      <c r="J62" s="1014"/>
      <c r="K62" s="1014"/>
      <c r="L62" s="1014"/>
      <c r="M62" s="1014"/>
      <c r="N62" s="1014"/>
      <c r="O62" s="1014"/>
      <c r="P62" s="1014"/>
      <c r="Q62" s="1014"/>
      <c r="R62" s="1014"/>
      <c r="S62" s="1014"/>
      <c r="T62" s="1014"/>
      <c r="U62" s="1014"/>
      <c r="V62" s="1014"/>
      <c r="W62" s="1014"/>
      <c r="X62" s="1014"/>
      <c r="Y62" s="1014"/>
      <c r="Z62" s="1014"/>
      <c r="AA62" s="1014"/>
      <c r="AB62" s="1014"/>
      <c r="AC62" s="1014"/>
      <c r="AD62" s="1014"/>
      <c r="AE62" s="1014"/>
    </row>
    <row r="63" customFormat="false" ht="12.75" hidden="false" customHeight="false" outlineLevel="0" collapsed="false">
      <c r="A63" s="1014"/>
      <c r="B63" s="1014"/>
      <c r="C63" s="1014"/>
      <c r="D63" s="1014"/>
      <c r="E63" s="1014"/>
      <c r="F63" s="1014"/>
      <c r="G63" s="1014"/>
      <c r="H63" s="1014"/>
      <c r="I63" s="1014"/>
      <c r="J63" s="1014"/>
      <c r="K63" s="1014"/>
      <c r="L63" s="1014"/>
      <c r="M63" s="1014"/>
      <c r="N63" s="1014"/>
      <c r="O63" s="1014"/>
      <c r="P63" s="1014"/>
      <c r="Q63" s="1014"/>
      <c r="R63" s="1014"/>
      <c r="S63" s="1014"/>
      <c r="T63" s="1014"/>
      <c r="U63" s="1014"/>
      <c r="V63" s="1014"/>
      <c r="W63" s="1014"/>
      <c r="X63" s="1014"/>
      <c r="Y63" s="1014"/>
      <c r="Z63" s="1014"/>
      <c r="AA63" s="1014"/>
      <c r="AB63" s="1014"/>
      <c r="AC63" s="1014"/>
      <c r="AD63" s="1014"/>
      <c r="AE63" s="1014"/>
    </row>
    <row r="64" customFormat="false" ht="12.75" hidden="false" customHeight="false" outlineLevel="0" collapsed="false">
      <c r="A64" s="1014"/>
      <c r="B64" s="1014"/>
      <c r="C64" s="1014"/>
      <c r="D64" s="1014"/>
      <c r="E64" s="1014"/>
      <c r="F64" s="1014"/>
      <c r="G64" s="1014"/>
      <c r="H64" s="1014"/>
      <c r="I64" s="1014"/>
      <c r="J64" s="1014"/>
      <c r="K64" s="1014"/>
      <c r="L64" s="1014"/>
      <c r="M64" s="1014"/>
      <c r="N64" s="1014"/>
      <c r="O64" s="1014"/>
      <c r="P64" s="1014"/>
      <c r="Q64" s="1014"/>
      <c r="R64" s="1014"/>
      <c r="S64" s="1014"/>
      <c r="T64" s="1014"/>
      <c r="U64" s="1014"/>
      <c r="V64" s="1014"/>
      <c r="W64" s="1014"/>
      <c r="X64" s="1014"/>
      <c r="Y64" s="1014"/>
      <c r="Z64" s="1014"/>
      <c r="AA64" s="1014"/>
      <c r="AB64" s="1014"/>
      <c r="AC64" s="1014"/>
      <c r="AD64" s="1014"/>
      <c r="AE64" s="1014"/>
    </row>
    <row r="65" customFormat="false" ht="12.75" hidden="false" customHeight="false" outlineLevel="0" collapsed="false">
      <c r="A65" s="1014"/>
      <c r="B65" s="1014"/>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row>
    <row r="66" customFormat="false" ht="12.75" hidden="false" customHeight="false" outlineLevel="0" collapsed="false">
      <c r="A66" s="1014"/>
      <c r="B66" s="1014"/>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row>
    <row r="67" customFormat="false" ht="12.75" hidden="false" customHeight="false" outlineLevel="0" collapsed="false">
      <c r="A67" s="1014"/>
      <c r="B67" s="1014"/>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row>
    <row r="68" customFormat="false" ht="12.75" hidden="false" customHeight="false" outlineLevel="0" collapsed="false">
      <c r="A68" s="1014"/>
      <c r="B68" s="1014"/>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row>
    <row r="69" customFormat="false" ht="12.75" hidden="false" customHeight="false" outlineLevel="0" collapsed="false">
      <c r="A69" s="1014"/>
      <c r="B69" s="1014"/>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row>
    <row r="70" customFormat="false" ht="12.75" hidden="false" customHeight="false" outlineLevel="0" collapsed="false">
      <c r="A70" s="1014"/>
      <c r="B70" s="1014"/>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row>
    <row r="71" customFormat="false" ht="12.75" hidden="false" customHeight="false" outlineLevel="0" collapsed="false">
      <c r="A71" s="1014"/>
      <c r="B71" s="1014"/>
      <c r="C71" s="1014"/>
      <c r="D71" s="1014"/>
      <c r="E71" s="1014"/>
      <c r="F71" s="1014"/>
      <c r="G71" s="1014"/>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row>
    <row r="72" customFormat="false" ht="12.75" hidden="false" customHeight="false" outlineLevel="0" collapsed="false">
      <c r="A72" s="1014"/>
      <c r="B72" s="1014"/>
      <c r="C72" s="1014"/>
      <c r="D72" s="1014"/>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c r="AC72" s="1014"/>
      <c r="AD72" s="1014"/>
      <c r="AE72" s="1014"/>
    </row>
    <row r="73" customFormat="false" ht="12.75" hidden="false" customHeight="false" outlineLevel="0" collapsed="false">
      <c r="A73" s="1014"/>
      <c r="B73" s="1014"/>
      <c r="C73" s="1014"/>
      <c r="D73" s="1014"/>
      <c r="E73" s="1014"/>
      <c r="F73" s="1014"/>
      <c r="G73" s="1014"/>
      <c r="H73" s="1014"/>
      <c r="I73" s="1014"/>
      <c r="J73" s="1014"/>
      <c r="K73" s="1014"/>
      <c r="L73" s="1014"/>
      <c r="M73" s="1014"/>
      <c r="N73" s="1014"/>
      <c r="O73" s="1014"/>
      <c r="P73" s="1014"/>
      <c r="Q73" s="1014"/>
      <c r="R73" s="1014"/>
      <c r="S73" s="1014"/>
      <c r="T73" s="1014"/>
      <c r="U73" s="1014"/>
      <c r="V73" s="1014"/>
      <c r="W73" s="1014"/>
      <c r="X73" s="1014"/>
      <c r="Y73" s="1014"/>
      <c r="Z73" s="1014"/>
      <c r="AA73" s="1014"/>
      <c r="AB73" s="1014"/>
      <c r="AC73" s="1014"/>
      <c r="AD73" s="1014"/>
      <c r="AE73" s="1014"/>
    </row>
    <row r="74" customFormat="false" ht="12.75" hidden="false" customHeight="false" outlineLevel="0" collapsed="false">
      <c r="A74" s="1014"/>
      <c r="B74" s="1014"/>
      <c r="C74" s="1014"/>
      <c r="D74" s="1014"/>
      <c r="E74" s="1014"/>
      <c r="F74" s="1014"/>
      <c r="G74" s="1014"/>
      <c r="H74" s="1014"/>
      <c r="I74" s="1014"/>
      <c r="J74" s="1014"/>
      <c r="K74" s="1014"/>
      <c r="L74" s="1014"/>
      <c r="M74" s="1014"/>
      <c r="N74" s="1014"/>
      <c r="O74" s="1014"/>
      <c r="P74" s="1014"/>
      <c r="Q74" s="1014"/>
      <c r="R74" s="1014"/>
      <c r="S74" s="1014"/>
      <c r="T74" s="1014"/>
      <c r="U74" s="1014"/>
      <c r="V74" s="1014"/>
      <c r="W74" s="1014"/>
      <c r="X74" s="1014"/>
      <c r="Y74" s="1014"/>
      <c r="Z74" s="1014"/>
      <c r="AA74" s="1014"/>
      <c r="AB74" s="1014"/>
      <c r="AC74" s="1014"/>
      <c r="AD74" s="1014"/>
      <c r="AE74" s="1014"/>
    </row>
    <row r="75" customFormat="false" ht="12.75" hidden="false" customHeight="false" outlineLevel="0" collapsed="false">
      <c r="A75" s="1014"/>
      <c r="B75" s="1014"/>
      <c r="C75" s="1014"/>
      <c r="D75" s="1014"/>
      <c r="E75" s="1014"/>
      <c r="F75" s="1014"/>
      <c r="G75" s="1014"/>
      <c r="H75" s="1014"/>
      <c r="I75" s="1014"/>
      <c r="J75" s="1014"/>
      <c r="K75" s="1014"/>
      <c r="L75" s="1014"/>
      <c r="M75" s="1014"/>
      <c r="N75" s="1014"/>
      <c r="O75" s="1014"/>
      <c r="P75" s="1014"/>
      <c r="Q75" s="1014"/>
      <c r="R75" s="1014"/>
      <c r="S75" s="1014"/>
      <c r="T75" s="1014"/>
      <c r="U75" s="1014"/>
      <c r="V75" s="1014"/>
      <c r="W75" s="1014"/>
      <c r="X75" s="1014"/>
      <c r="Y75" s="1014"/>
      <c r="Z75" s="1014"/>
      <c r="AA75" s="1014"/>
      <c r="AB75" s="1014"/>
      <c r="AC75" s="1014"/>
      <c r="AD75" s="1014"/>
      <c r="AE75" s="1014"/>
    </row>
    <row r="76" customFormat="false" ht="12.75" hidden="false" customHeight="false" outlineLevel="0" collapsed="false">
      <c r="A76" s="1014"/>
      <c r="B76" s="1014"/>
      <c r="C76" s="1014"/>
      <c r="D76" s="1014"/>
      <c r="E76" s="1014"/>
      <c r="F76" s="1014"/>
      <c r="G76" s="1014"/>
      <c r="H76" s="1014"/>
      <c r="I76" s="1014"/>
      <c r="J76" s="1014"/>
      <c r="K76" s="1014"/>
      <c r="L76" s="1014"/>
      <c r="M76" s="1014"/>
      <c r="N76" s="1014"/>
      <c r="O76" s="1014"/>
      <c r="P76" s="1014"/>
      <c r="Q76" s="1014"/>
      <c r="R76" s="1014"/>
      <c r="S76" s="1014"/>
      <c r="T76" s="1014"/>
      <c r="U76" s="1014"/>
      <c r="V76" s="1014"/>
      <c r="W76" s="1014"/>
      <c r="X76" s="1014"/>
      <c r="Y76" s="1014"/>
      <c r="Z76" s="1014"/>
      <c r="AA76" s="1014"/>
      <c r="AB76" s="1014"/>
      <c r="AC76" s="1014"/>
      <c r="AD76" s="1014"/>
      <c r="AE76" s="1014"/>
    </row>
    <row r="77" customFormat="false" ht="12.75" hidden="false" customHeight="false" outlineLevel="0" collapsed="false">
      <c r="A77" s="1014"/>
      <c r="B77" s="1014"/>
      <c r="C77" s="1014"/>
      <c r="D77" s="1014"/>
      <c r="E77" s="1014"/>
      <c r="F77" s="1014"/>
      <c r="G77" s="1014"/>
      <c r="H77" s="1014"/>
      <c r="I77" s="1014"/>
      <c r="J77" s="1014"/>
      <c r="K77" s="1014"/>
      <c r="L77" s="1014"/>
      <c r="M77" s="1014"/>
      <c r="N77" s="1014"/>
      <c r="O77" s="1014"/>
      <c r="P77" s="1014"/>
      <c r="Q77" s="1014"/>
      <c r="R77" s="1014"/>
      <c r="S77" s="1014"/>
      <c r="T77" s="1014"/>
      <c r="U77" s="1014"/>
      <c r="V77" s="1014"/>
      <c r="W77" s="1014"/>
      <c r="X77" s="1014"/>
      <c r="Y77" s="1014"/>
      <c r="Z77" s="1014"/>
      <c r="AA77" s="1014"/>
      <c r="AB77" s="1014"/>
      <c r="AC77" s="1014"/>
      <c r="AD77" s="1014"/>
      <c r="AE77" s="1014"/>
    </row>
    <row r="78" customFormat="false" ht="12.75" hidden="false" customHeight="false" outlineLevel="0" collapsed="false">
      <c r="A78" s="1014"/>
      <c r="B78" s="1014"/>
      <c r="C78" s="1014"/>
      <c r="D78" s="1014"/>
      <c r="E78" s="1014"/>
      <c r="F78" s="1014"/>
      <c r="G78" s="1014"/>
      <c r="H78" s="1014"/>
      <c r="I78" s="1014"/>
      <c r="J78" s="1014"/>
      <c r="K78" s="1014"/>
      <c r="L78" s="1014"/>
      <c r="M78" s="1014"/>
      <c r="N78" s="1014"/>
      <c r="O78" s="1014"/>
      <c r="P78" s="1014"/>
      <c r="Q78" s="1014"/>
      <c r="R78" s="1014"/>
      <c r="S78" s="1014"/>
      <c r="T78" s="1014"/>
      <c r="U78" s="1014"/>
      <c r="V78" s="1014"/>
      <c r="W78" s="1014"/>
      <c r="X78" s="1014"/>
      <c r="Y78" s="1014"/>
      <c r="Z78" s="1014"/>
      <c r="AA78" s="1014"/>
      <c r="AB78" s="1014"/>
      <c r="AC78" s="1014"/>
      <c r="AD78" s="1014"/>
      <c r="AE78" s="1014"/>
    </row>
    <row r="79" customFormat="false" ht="12.75" hidden="false" customHeight="false" outlineLevel="0" collapsed="false">
      <c r="A79" s="1014"/>
      <c r="B79" s="1014"/>
      <c r="C79" s="1014"/>
      <c r="D79" s="1014"/>
      <c r="E79" s="1014"/>
      <c r="F79" s="1014"/>
      <c r="G79" s="1014"/>
      <c r="H79" s="1014"/>
      <c r="I79" s="1014"/>
      <c r="J79" s="1014"/>
      <c r="K79" s="1014"/>
      <c r="L79" s="1014"/>
      <c r="M79" s="1014"/>
      <c r="N79" s="1014"/>
      <c r="O79" s="1014"/>
      <c r="P79" s="1014"/>
      <c r="Q79" s="1014"/>
      <c r="R79" s="1014"/>
      <c r="S79" s="1014"/>
      <c r="T79" s="1014"/>
      <c r="U79" s="1014"/>
      <c r="V79" s="1014"/>
      <c r="W79" s="1014"/>
      <c r="X79" s="1014"/>
      <c r="Y79" s="1014"/>
      <c r="Z79" s="1014"/>
      <c r="AA79" s="1014"/>
      <c r="AB79" s="1014"/>
      <c r="AC79" s="1014"/>
      <c r="AD79" s="1014"/>
      <c r="AE79" s="1014"/>
    </row>
    <row r="80" customFormat="false" ht="12.75" hidden="false" customHeight="false" outlineLevel="0" collapsed="false">
      <c r="A80" s="1014"/>
      <c r="B80" s="1014"/>
      <c r="C80" s="1014"/>
      <c r="D80" s="1014"/>
      <c r="E80" s="1014"/>
      <c r="F80" s="1014"/>
      <c r="G80" s="1014"/>
      <c r="H80" s="1014"/>
      <c r="I80" s="1014"/>
      <c r="J80" s="1014"/>
      <c r="K80" s="1014"/>
      <c r="L80" s="1014"/>
      <c r="M80" s="1014"/>
      <c r="N80" s="1014"/>
      <c r="O80" s="1014"/>
      <c r="P80" s="1014"/>
      <c r="Q80" s="1014"/>
      <c r="R80" s="1014"/>
      <c r="S80" s="1014"/>
      <c r="T80" s="1014"/>
      <c r="U80" s="1014"/>
      <c r="V80" s="1014"/>
      <c r="W80" s="1014"/>
      <c r="X80" s="1014"/>
      <c r="Y80" s="1014"/>
      <c r="Z80" s="1014"/>
      <c r="AA80" s="1014"/>
      <c r="AB80" s="1014"/>
      <c r="AC80" s="1014"/>
      <c r="AD80" s="1014"/>
      <c r="AE80" s="1014"/>
    </row>
    <row r="81" customFormat="false" ht="12.75" hidden="false" customHeight="false" outlineLevel="0" collapsed="false">
      <c r="A81" s="1014"/>
      <c r="B81" s="1014"/>
      <c r="C81" s="1014"/>
      <c r="D81" s="1014"/>
      <c r="E81" s="1014"/>
      <c r="F81" s="1014"/>
      <c r="G81" s="1014"/>
      <c r="H81" s="1014"/>
      <c r="I81" s="1014"/>
      <c r="J81" s="1014"/>
      <c r="K81" s="1014"/>
      <c r="L81" s="1014"/>
      <c r="M81" s="1014"/>
      <c r="N81" s="1014"/>
      <c r="O81" s="1014"/>
      <c r="P81" s="1014"/>
      <c r="Q81" s="1014"/>
      <c r="R81" s="1014"/>
      <c r="S81" s="1014"/>
      <c r="T81" s="1014"/>
      <c r="U81" s="1014"/>
      <c r="V81" s="1014"/>
      <c r="W81" s="1014"/>
      <c r="X81" s="1014"/>
      <c r="Y81" s="1014"/>
      <c r="Z81" s="1014"/>
      <c r="AA81" s="1014"/>
      <c r="AB81" s="1014"/>
      <c r="AC81" s="1014"/>
      <c r="AD81" s="1014"/>
      <c r="AE81" s="1014"/>
    </row>
    <row r="82" customFormat="false" ht="12.75" hidden="false" customHeight="false" outlineLevel="0" collapsed="false">
      <c r="A82" s="1014"/>
      <c r="B82" s="1014"/>
      <c r="C82" s="1014"/>
      <c r="D82" s="1014"/>
      <c r="E82" s="1014"/>
      <c r="F82" s="1014"/>
      <c r="G82" s="1014"/>
      <c r="H82" s="1014"/>
      <c r="I82" s="1014"/>
      <c r="J82" s="1014"/>
      <c r="K82" s="1014"/>
      <c r="L82" s="1014"/>
      <c r="M82" s="1014"/>
      <c r="N82" s="1014"/>
      <c r="O82" s="1014"/>
      <c r="P82" s="1014"/>
      <c r="Q82" s="1014"/>
      <c r="R82" s="1014"/>
      <c r="S82" s="1014"/>
      <c r="T82" s="1014"/>
      <c r="U82" s="1014"/>
      <c r="V82" s="1014"/>
      <c r="W82" s="1014"/>
      <c r="X82" s="1014"/>
      <c r="Y82" s="1014"/>
      <c r="Z82" s="1014"/>
      <c r="AA82" s="1014"/>
      <c r="AB82" s="1014"/>
      <c r="AC82" s="1014"/>
      <c r="AD82" s="1014"/>
      <c r="AE82" s="1014"/>
    </row>
    <row r="83" customFormat="false" ht="12.75" hidden="false" customHeight="false" outlineLevel="0" collapsed="false">
      <c r="A83" s="1014"/>
      <c r="B83" s="1014"/>
      <c r="C83" s="1014"/>
      <c r="D83" s="1014"/>
      <c r="E83" s="1014"/>
      <c r="F83" s="1014"/>
      <c r="G83" s="1014"/>
      <c r="H83" s="1014"/>
      <c r="I83" s="1014"/>
      <c r="J83" s="1014"/>
      <c r="K83" s="1014"/>
      <c r="L83" s="1014"/>
      <c r="M83" s="1014"/>
      <c r="N83" s="1014"/>
      <c r="O83" s="1014"/>
      <c r="P83" s="1014"/>
      <c r="Q83" s="1014"/>
      <c r="R83" s="1014"/>
      <c r="S83" s="1014"/>
      <c r="T83" s="1014"/>
      <c r="U83" s="1014"/>
      <c r="V83" s="1014"/>
      <c r="W83" s="1014"/>
      <c r="X83" s="1014"/>
      <c r="Y83" s="1014"/>
      <c r="Z83" s="1014"/>
      <c r="AA83" s="1014"/>
      <c r="AB83" s="1014"/>
      <c r="AC83" s="1014"/>
      <c r="AD83" s="1014"/>
      <c r="AE83" s="1014"/>
    </row>
    <row r="84" customFormat="false" ht="12.75" hidden="false" customHeight="false" outlineLevel="0" collapsed="false">
      <c r="A84" s="1014"/>
      <c r="B84" s="1014"/>
      <c r="C84" s="1014"/>
      <c r="D84" s="1014"/>
      <c r="E84" s="1014"/>
      <c r="F84" s="1014"/>
      <c r="G84" s="1014"/>
      <c r="H84" s="1014"/>
      <c r="I84" s="1014"/>
      <c r="J84" s="1014"/>
      <c r="K84" s="1014"/>
      <c r="L84" s="1014"/>
      <c r="M84" s="1014"/>
      <c r="N84" s="1014"/>
      <c r="O84" s="1014"/>
      <c r="P84" s="1014"/>
      <c r="Q84" s="1014"/>
      <c r="R84" s="1014"/>
      <c r="S84" s="1014"/>
      <c r="T84" s="1014"/>
      <c r="U84" s="1014"/>
      <c r="V84" s="1014"/>
      <c r="W84" s="1014"/>
      <c r="X84" s="1014"/>
      <c r="Y84" s="1014"/>
      <c r="Z84" s="1014"/>
      <c r="AA84" s="1014"/>
      <c r="AB84" s="1014"/>
      <c r="AC84" s="1014"/>
      <c r="AD84" s="1014"/>
      <c r="AE84" s="1014"/>
    </row>
    <row r="85" customFormat="false" ht="12.75" hidden="false" customHeight="false" outlineLevel="0" collapsed="false">
      <c r="A85" s="1014"/>
      <c r="B85" s="1014"/>
      <c r="C85" s="1014"/>
      <c r="D85" s="1014"/>
      <c r="E85" s="1014"/>
      <c r="F85" s="1014"/>
      <c r="G85" s="1014"/>
      <c r="H85" s="1014"/>
      <c r="I85" s="1014"/>
      <c r="J85" s="1014"/>
      <c r="K85" s="1014"/>
      <c r="L85" s="1014"/>
      <c r="M85" s="1014"/>
      <c r="N85" s="1014"/>
      <c r="O85" s="1014"/>
      <c r="P85" s="1014"/>
      <c r="Q85" s="1014"/>
      <c r="R85" s="1014"/>
      <c r="S85" s="1014"/>
      <c r="T85" s="1014"/>
      <c r="U85" s="1014"/>
      <c r="V85" s="1014"/>
      <c r="W85" s="1014"/>
      <c r="X85" s="1014"/>
      <c r="Y85" s="1014"/>
      <c r="Z85" s="1014"/>
      <c r="AA85" s="1014"/>
      <c r="AB85" s="1014"/>
      <c r="AC85" s="1014"/>
      <c r="AD85" s="1014"/>
      <c r="AE85" s="1014"/>
    </row>
    <row r="86" customFormat="false" ht="12.75" hidden="false" customHeight="false" outlineLevel="0" collapsed="false">
      <c r="A86" s="1014"/>
      <c r="B86" s="1014"/>
      <c r="C86" s="1014"/>
      <c r="D86" s="1014"/>
      <c r="E86" s="1014"/>
      <c r="F86" s="1014"/>
      <c r="G86" s="1014"/>
      <c r="H86" s="1014"/>
      <c r="I86" s="1014"/>
      <c r="J86" s="1014"/>
      <c r="K86" s="1014"/>
      <c r="L86" s="1014"/>
      <c r="M86" s="1014"/>
      <c r="N86" s="1014"/>
      <c r="O86" s="1014"/>
      <c r="P86" s="1014"/>
      <c r="Q86" s="1014"/>
      <c r="R86" s="1014"/>
      <c r="S86" s="1014"/>
      <c r="T86" s="1014"/>
      <c r="U86" s="1014"/>
      <c r="V86" s="1014"/>
      <c r="W86" s="1014"/>
      <c r="X86" s="1014"/>
      <c r="Y86" s="1014"/>
      <c r="Z86" s="1014"/>
      <c r="AA86" s="1014"/>
      <c r="AB86" s="1014"/>
      <c r="AC86" s="1014"/>
      <c r="AD86" s="1014"/>
      <c r="AE86" s="1014"/>
    </row>
    <row r="87" customFormat="false" ht="12.75" hidden="false" customHeight="false" outlineLevel="0" collapsed="false">
      <c r="A87" s="1014"/>
      <c r="B87" s="1014"/>
      <c r="C87" s="1014"/>
      <c r="D87" s="1014"/>
      <c r="E87" s="1014"/>
      <c r="F87" s="1014"/>
      <c r="G87" s="1014"/>
      <c r="H87" s="1014"/>
      <c r="I87" s="1014"/>
      <c r="J87" s="1014"/>
      <c r="K87" s="1014"/>
      <c r="L87" s="1014"/>
      <c r="M87" s="1014"/>
      <c r="N87" s="1014"/>
      <c r="O87" s="1014"/>
      <c r="P87" s="1014"/>
      <c r="Q87" s="1014"/>
      <c r="R87" s="1014"/>
      <c r="S87" s="1014"/>
      <c r="T87" s="1014"/>
      <c r="U87" s="1014"/>
      <c r="V87" s="1014"/>
      <c r="W87" s="1014"/>
      <c r="X87" s="1014"/>
      <c r="Y87" s="1014"/>
      <c r="Z87" s="1014"/>
      <c r="AA87" s="1014"/>
      <c r="AB87" s="1014"/>
      <c r="AC87" s="1014"/>
      <c r="AD87" s="1014"/>
      <c r="AE87" s="1014"/>
    </row>
    <row r="88" customFormat="false" ht="12.75" hidden="false" customHeight="false" outlineLevel="0" collapsed="false">
      <c r="A88" s="1014"/>
      <c r="B88" s="1014"/>
      <c r="C88" s="1014"/>
      <c r="D88" s="1014"/>
      <c r="E88" s="1014"/>
      <c r="F88" s="1014"/>
      <c r="G88" s="1014"/>
      <c r="H88" s="1014"/>
      <c r="I88" s="1014"/>
      <c r="J88" s="1014"/>
      <c r="K88" s="1014"/>
      <c r="L88" s="1014"/>
      <c r="M88" s="1014"/>
      <c r="N88" s="1014"/>
      <c r="O88" s="1014"/>
      <c r="P88" s="1014"/>
      <c r="Q88" s="1014"/>
      <c r="R88" s="1014"/>
      <c r="S88" s="1014"/>
      <c r="T88" s="1014"/>
      <c r="U88" s="1014"/>
      <c r="V88" s="1014"/>
      <c r="W88" s="1014"/>
      <c r="X88" s="1014"/>
      <c r="Y88" s="1014"/>
      <c r="Z88" s="1014"/>
      <c r="AA88" s="1014"/>
      <c r="AB88" s="1014"/>
      <c r="AC88" s="1014"/>
      <c r="AD88" s="1014"/>
      <c r="AE88" s="1014"/>
    </row>
    <row r="89" customFormat="false" ht="12.75" hidden="false" customHeight="false" outlineLevel="0" collapsed="false">
      <c r="A89" s="1014"/>
      <c r="B89" s="1014"/>
      <c r="C89" s="1014"/>
      <c r="D89" s="1014"/>
      <c r="E89" s="1014"/>
      <c r="F89" s="1014"/>
      <c r="G89" s="1014"/>
      <c r="H89" s="1014"/>
      <c r="I89" s="1014"/>
      <c r="J89" s="1014"/>
      <c r="K89" s="1014"/>
      <c r="L89" s="1014"/>
      <c r="M89" s="1014"/>
      <c r="N89" s="1014"/>
      <c r="O89" s="1014"/>
      <c r="P89" s="1014"/>
      <c r="Q89" s="1014"/>
      <c r="R89" s="1014"/>
      <c r="S89" s="1014"/>
      <c r="T89" s="1014"/>
      <c r="U89" s="1014"/>
      <c r="V89" s="1014"/>
      <c r="W89" s="1014"/>
      <c r="X89" s="1014"/>
      <c r="Y89" s="1014"/>
      <c r="Z89" s="1014"/>
      <c r="AA89" s="1014"/>
      <c r="AB89" s="1014"/>
      <c r="AC89" s="1014"/>
      <c r="AD89" s="1014"/>
      <c r="AE89" s="1014"/>
    </row>
    <row r="90" customFormat="false" ht="12.75" hidden="false" customHeight="false" outlineLevel="0" collapsed="false">
      <c r="A90" s="1014"/>
      <c r="B90" s="1014"/>
      <c r="C90" s="1014"/>
      <c r="D90" s="1014"/>
      <c r="E90" s="1014"/>
      <c r="F90" s="1014"/>
      <c r="G90" s="1014"/>
      <c r="H90" s="1014"/>
      <c r="I90" s="1014"/>
      <c r="J90" s="1014"/>
      <c r="K90" s="1014"/>
      <c r="L90" s="1014"/>
      <c r="M90" s="1014"/>
      <c r="N90" s="1014"/>
      <c r="O90" s="1014"/>
      <c r="P90" s="1014"/>
      <c r="Q90" s="1014"/>
      <c r="R90" s="1014"/>
      <c r="S90" s="1014"/>
      <c r="T90" s="1014"/>
      <c r="U90" s="1014"/>
      <c r="V90" s="1014"/>
      <c r="W90" s="1014"/>
      <c r="X90" s="1014"/>
      <c r="Y90" s="1014"/>
      <c r="Z90" s="1014"/>
      <c r="AA90" s="1014"/>
      <c r="AB90" s="1014"/>
      <c r="AC90" s="1014"/>
      <c r="AD90" s="1014"/>
      <c r="AE90" s="1014"/>
    </row>
    <row r="91" customFormat="false" ht="12.75" hidden="false" customHeight="false" outlineLevel="0" collapsed="false">
      <c r="A91" s="1014"/>
      <c r="B91" s="1014"/>
      <c r="C91" s="1014"/>
      <c r="D91" s="1014"/>
      <c r="E91" s="1014"/>
      <c r="F91" s="1014"/>
      <c r="G91" s="1014"/>
      <c r="H91" s="1014"/>
      <c r="I91" s="1014"/>
      <c r="J91" s="1014"/>
      <c r="K91" s="1014"/>
      <c r="L91" s="1014"/>
      <c r="M91" s="1014"/>
      <c r="N91" s="1014"/>
      <c r="O91" s="1014"/>
      <c r="P91" s="1014"/>
      <c r="Q91" s="1014"/>
      <c r="R91" s="1014"/>
      <c r="S91" s="1014"/>
      <c r="T91" s="1014"/>
      <c r="U91" s="1014"/>
      <c r="V91" s="1014"/>
      <c r="W91" s="1014"/>
      <c r="X91" s="1014"/>
      <c r="Y91" s="1014"/>
      <c r="Z91" s="1014"/>
      <c r="AA91" s="1014"/>
      <c r="AB91" s="1014"/>
      <c r="AC91" s="1014"/>
      <c r="AD91" s="1014"/>
      <c r="AE91" s="1014"/>
    </row>
    <row r="92" customFormat="false" ht="12.75" hidden="false" customHeight="false" outlineLevel="0" collapsed="false">
      <c r="A92" s="1014"/>
      <c r="B92" s="1014"/>
      <c r="C92" s="1014"/>
      <c r="D92" s="1014"/>
      <c r="E92" s="1014"/>
      <c r="F92" s="1014"/>
      <c r="G92" s="1014"/>
      <c r="H92" s="1014"/>
      <c r="I92" s="1014"/>
      <c r="J92" s="1014"/>
      <c r="K92" s="1014"/>
      <c r="L92" s="1014"/>
      <c r="M92" s="1014"/>
      <c r="N92" s="1014"/>
      <c r="O92" s="1014"/>
      <c r="P92" s="1014"/>
      <c r="Q92" s="1014"/>
      <c r="R92" s="1014"/>
      <c r="S92" s="1014"/>
      <c r="T92" s="1014"/>
      <c r="U92" s="1014"/>
      <c r="V92" s="1014"/>
      <c r="W92" s="1014"/>
      <c r="X92" s="1014"/>
      <c r="Y92" s="1014"/>
      <c r="Z92" s="1014"/>
      <c r="AA92" s="1014"/>
      <c r="AB92" s="1014"/>
      <c r="AC92" s="1014"/>
      <c r="AD92" s="1014"/>
      <c r="AE92" s="1014"/>
    </row>
    <row r="93" customFormat="false" ht="12.75" hidden="false" customHeight="false" outlineLevel="0" collapsed="false">
      <c r="A93" s="1014"/>
      <c r="B93" s="1014"/>
      <c r="C93" s="1014"/>
      <c r="D93" s="1014"/>
      <c r="E93" s="1014"/>
      <c r="F93" s="1014"/>
      <c r="G93" s="1014"/>
      <c r="H93" s="1014"/>
      <c r="I93" s="1014"/>
      <c r="J93" s="1014"/>
      <c r="K93" s="1014"/>
      <c r="L93" s="1014"/>
      <c r="M93" s="1014"/>
      <c r="N93" s="1014"/>
      <c r="O93" s="1014"/>
      <c r="P93" s="1014"/>
      <c r="Q93" s="1014"/>
      <c r="R93" s="1014"/>
      <c r="S93" s="1014"/>
      <c r="T93" s="1014"/>
      <c r="U93" s="1014"/>
      <c r="V93" s="1014"/>
      <c r="W93" s="1014"/>
      <c r="X93" s="1014"/>
      <c r="Y93" s="1014"/>
      <c r="Z93" s="1014"/>
      <c r="AA93" s="1014"/>
      <c r="AB93" s="1014"/>
      <c r="AC93" s="1014"/>
      <c r="AD93" s="1014"/>
      <c r="AE93" s="1014"/>
    </row>
    <row r="94" customFormat="false" ht="12.75" hidden="false" customHeight="false" outlineLevel="0" collapsed="false">
      <c r="A94" s="1014"/>
      <c r="B94" s="1014"/>
      <c r="C94" s="1014"/>
      <c r="D94" s="1014"/>
      <c r="E94" s="1014"/>
      <c r="F94" s="1014"/>
      <c r="G94" s="1014"/>
      <c r="H94" s="1014"/>
      <c r="I94" s="1014"/>
      <c r="J94" s="1014"/>
      <c r="K94" s="1014"/>
      <c r="L94" s="1014"/>
      <c r="M94" s="1014"/>
      <c r="N94" s="1014"/>
      <c r="O94" s="1014"/>
      <c r="P94" s="1014"/>
      <c r="Q94" s="1014"/>
      <c r="R94" s="1014"/>
      <c r="S94" s="1014"/>
      <c r="T94" s="1014"/>
      <c r="U94" s="1014"/>
      <c r="V94" s="1014"/>
      <c r="W94" s="1014"/>
      <c r="X94" s="1014"/>
      <c r="Y94" s="1014"/>
      <c r="Z94" s="1014"/>
      <c r="AA94" s="1014"/>
      <c r="AB94" s="1014"/>
      <c r="AC94" s="1014"/>
      <c r="AD94" s="1014"/>
      <c r="AE94" s="1014"/>
    </row>
    <row r="95" customFormat="false" ht="12.75" hidden="false" customHeight="false" outlineLevel="0" collapsed="false">
      <c r="A95" s="1014"/>
      <c r="B95" s="1014"/>
      <c r="C95" s="1014"/>
      <c r="D95" s="1014"/>
      <c r="E95" s="1014"/>
      <c r="F95" s="1014"/>
      <c r="G95" s="1014"/>
      <c r="H95" s="1014"/>
      <c r="I95" s="1014"/>
      <c r="J95" s="1014"/>
      <c r="K95" s="1014"/>
      <c r="L95" s="1014"/>
      <c r="M95" s="1014"/>
      <c r="N95" s="1014"/>
      <c r="O95" s="1014"/>
      <c r="P95" s="1014"/>
      <c r="Q95" s="1014"/>
      <c r="R95" s="1014"/>
      <c r="S95" s="1014"/>
      <c r="T95" s="1014"/>
      <c r="U95" s="1014"/>
      <c r="V95" s="1014"/>
      <c r="W95" s="1014"/>
      <c r="X95" s="1014"/>
      <c r="Y95" s="1014"/>
      <c r="Z95" s="1014"/>
      <c r="AA95" s="1014"/>
      <c r="AB95" s="1014"/>
      <c r="AC95" s="1014"/>
      <c r="AD95" s="1014"/>
      <c r="AE95" s="1014"/>
    </row>
    <row r="96" customFormat="false" ht="12.75" hidden="false" customHeight="false" outlineLevel="0" collapsed="false">
      <c r="A96" s="1014"/>
      <c r="B96" s="1014"/>
      <c r="C96" s="1014"/>
      <c r="D96" s="1014"/>
      <c r="E96" s="1014"/>
      <c r="F96" s="1014"/>
      <c r="G96" s="1014"/>
      <c r="H96" s="1014"/>
      <c r="I96" s="1014"/>
      <c r="J96" s="1014"/>
      <c r="K96" s="1014"/>
      <c r="L96" s="1014"/>
      <c r="M96" s="1014"/>
      <c r="N96" s="1014"/>
      <c r="O96" s="1014"/>
      <c r="P96" s="1014"/>
      <c r="Q96" s="1014"/>
      <c r="R96" s="1014"/>
      <c r="S96" s="1014"/>
      <c r="T96" s="1014"/>
      <c r="U96" s="1014"/>
      <c r="V96" s="1014"/>
      <c r="W96" s="1014"/>
      <c r="X96" s="1014"/>
      <c r="Y96" s="1014"/>
      <c r="Z96" s="1014"/>
      <c r="AA96" s="1014"/>
      <c r="AB96" s="1014"/>
      <c r="AC96" s="1014"/>
      <c r="AD96" s="1014"/>
      <c r="AE96" s="1014"/>
    </row>
    <row r="97" customFormat="false" ht="12.75" hidden="false" customHeight="false" outlineLevel="0" collapsed="false">
      <c r="A97" s="1014"/>
      <c r="B97" s="1014"/>
      <c r="C97" s="1014"/>
      <c r="D97" s="1014"/>
      <c r="E97" s="1014"/>
      <c r="F97" s="1014"/>
      <c r="G97" s="1014"/>
      <c r="H97" s="1014"/>
      <c r="I97" s="1014"/>
      <c r="J97" s="1014"/>
      <c r="K97" s="1014"/>
      <c r="L97" s="1014"/>
      <c r="M97" s="1014"/>
      <c r="N97" s="1014"/>
      <c r="O97" s="1014"/>
      <c r="P97" s="1014"/>
      <c r="Q97" s="1014"/>
      <c r="R97" s="1014"/>
      <c r="S97" s="1014"/>
      <c r="T97" s="1014"/>
      <c r="U97" s="1014"/>
      <c r="V97" s="1014"/>
      <c r="W97" s="1014"/>
      <c r="X97" s="1014"/>
      <c r="Y97" s="1014"/>
      <c r="Z97" s="1014"/>
      <c r="AA97" s="1014"/>
      <c r="AB97" s="1014"/>
      <c r="AC97" s="1014"/>
      <c r="AD97" s="1014"/>
      <c r="AE97" s="1014"/>
    </row>
    <row r="98" customFormat="false" ht="12.75" hidden="false" customHeight="false" outlineLevel="0" collapsed="false">
      <c r="A98" s="1014"/>
      <c r="B98" s="1014"/>
      <c r="C98" s="1014"/>
      <c r="D98" s="1014"/>
      <c r="E98" s="1014"/>
      <c r="F98" s="1014"/>
      <c r="G98" s="1014"/>
      <c r="H98" s="1014"/>
      <c r="I98" s="1014"/>
      <c r="J98" s="1014"/>
      <c r="K98" s="1014"/>
      <c r="L98" s="1014"/>
      <c r="M98" s="1014"/>
      <c r="N98" s="1014"/>
      <c r="O98" s="1014"/>
      <c r="P98" s="1014"/>
      <c r="Q98" s="1014"/>
      <c r="R98" s="1014"/>
      <c r="S98" s="1014"/>
      <c r="T98" s="1014"/>
      <c r="U98" s="1014"/>
      <c r="V98" s="1014"/>
      <c r="W98" s="1014"/>
      <c r="X98" s="1014"/>
      <c r="Y98" s="1014"/>
      <c r="Z98" s="1014"/>
      <c r="AA98" s="1014"/>
      <c r="AB98" s="1014"/>
      <c r="AC98" s="1014"/>
      <c r="AD98" s="1014"/>
      <c r="AE98" s="1014"/>
    </row>
    <row r="99" customFormat="false" ht="12.75" hidden="false" customHeight="false" outlineLevel="0" collapsed="false">
      <c r="A99" s="1014"/>
      <c r="B99" s="1014"/>
      <c r="C99" s="1014"/>
      <c r="D99" s="1014"/>
      <c r="E99" s="1014"/>
      <c r="F99" s="1014"/>
      <c r="G99" s="1014"/>
      <c r="H99" s="1014"/>
      <c r="I99" s="1014"/>
      <c r="J99" s="1014"/>
      <c r="K99" s="1014"/>
      <c r="L99" s="1014"/>
      <c r="M99" s="1014"/>
      <c r="N99" s="1014"/>
      <c r="O99" s="1014"/>
      <c r="P99" s="1014"/>
      <c r="Q99" s="1014"/>
      <c r="R99" s="1014"/>
      <c r="S99" s="1014"/>
      <c r="T99" s="1014"/>
      <c r="U99" s="1014"/>
      <c r="V99" s="1014"/>
      <c r="W99" s="1014"/>
      <c r="X99" s="1014"/>
      <c r="Y99" s="1014"/>
      <c r="Z99" s="1014"/>
      <c r="AA99" s="1014"/>
      <c r="AB99" s="1014"/>
      <c r="AC99" s="1014"/>
      <c r="AD99" s="1014"/>
      <c r="AE99" s="1014"/>
    </row>
    <row r="100" customFormat="false" ht="12.75" hidden="false" customHeight="false" outlineLevel="0" collapsed="false">
      <c r="A100" s="1014"/>
      <c r="B100" s="1014"/>
      <c r="C100" s="1014"/>
      <c r="D100" s="1014"/>
      <c r="E100" s="1014"/>
      <c r="F100" s="1014"/>
      <c r="G100" s="1014"/>
      <c r="H100" s="1014"/>
      <c r="I100" s="1014"/>
      <c r="J100" s="1014"/>
      <c r="K100" s="1014"/>
      <c r="L100" s="1014"/>
      <c r="M100" s="1014"/>
      <c r="N100" s="1014"/>
      <c r="O100" s="1014"/>
      <c r="P100" s="1014"/>
      <c r="Q100" s="1014"/>
      <c r="R100" s="1014"/>
      <c r="S100" s="1014"/>
      <c r="T100" s="1014"/>
      <c r="U100" s="1014"/>
      <c r="V100" s="1014"/>
      <c r="W100" s="1014"/>
      <c r="X100" s="1014"/>
      <c r="Y100" s="1014"/>
      <c r="Z100" s="1014"/>
      <c r="AA100" s="1014"/>
      <c r="AB100" s="1014"/>
      <c r="AC100" s="1014"/>
      <c r="AD100" s="1014"/>
      <c r="AE100" s="1014"/>
    </row>
    <row r="101" customFormat="false" ht="12.75" hidden="false" customHeight="false" outlineLevel="0" collapsed="false">
      <c r="A101" s="1014"/>
      <c r="B101" s="1014"/>
      <c r="C101" s="1014"/>
      <c r="D101" s="1014"/>
      <c r="E101" s="1014"/>
      <c r="F101" s="1014"/>
      <c r="G101" s="1014"/>
      <c r="H101" s="1014"/>
      <c r="I101" s="1014"/>
      <c r="J101" s="1014"/>
      <c r="K101" s="1014"/>
      <c r="L101" s="1014"/>
      <c r="M101" s="1014"/>
      <c r="N101" s="1014"/>
      <c r="O101" s="1014"/>
      <c r="P101" s="1014"/>
      <c r="Q101" s="1014"/>
      <c r="R101" s="1014"/>
      <c r="S101" s="1014"/>
      <c r="T101" s="1014"/>
      <c r="U101" s="1014"/>
      <c r="V101" s="1014"/>
      <c r="W101" s="1014"/>
      <c r="X101" s="1014"/>
      <c r="Y101" s="1014"/>
      <c r="Z101" s="1014"/>
      <c r="AA101" s="1014"/>
      <c r="AB101" s="1014"/>
      <c r="AC101" s="1014"/>
      <c r="AD101" s="1014"/>
      <c r="AE101" s="1014"/>
    </row>
    <row r="102" customFormat="false" ht="12.75" hidden="false" customHeight="false" outlineLevel="0" collapsed="false">
      <c r="A102" s="1014"/>
      <c r="B102" s="1014"/>
      <c r="C102" s="1014"/>
      <c r="D102" s="1014"/>
      <c r="E102" s="1014"/>
      <c r="F102" s="1014"/>
      <c r="G102" s="1014"/>
      <c r="H102" s="1014"/>
      <c r="I102" s="1014"/>
      <c r="J102" s="1014"/>
      <c r="K102" s="1014"/>
      <c r="L102" s="1014"/>
      <c r="M102" s="1014"/>
      <c r="N102" s="1014"/>
      <c r="O102" s="1014"/>
      <c r="P102" s="1014"/>
      <c r="Q102" s="1014"/>
      <c r="R102" s="1014"/>
      <c r="S102" s="1014"/>
      <c r="T102" s="1014"/>
      <c r="U102" s="1014"/>
      <c r="V102" s="1014"/>
      <c r="W102" s="1014"/>
      <c r="X102" s="1014"/>
      <c r="Y102" s="1014"/>
      <c r="Z102" s="1014"/>
      <c r="AA102" s="1014"/>
      <c r="AB102" s="1014"/>
      <c r="AC102" s="1014"/>
      <c r="AD102" s="1014"/>
      <c r="AE102" s="1014"/>
    </row>
    <row r="103" customFormat="false" ht="12.75" hidden="false" customHeight="false" outlineLevel="0" collapsed="false">
      <c r="A103" s="1014"/>
      <c r="B103" s="1014"/>
      <c r="C103" s="1014"/>
      <c r="D103" s="1014"/>
      <c r="E103" s="1014"/>
      <c r="F103" s="1014"/>
      <c r="G103" s="1014"/>
      <c r="H103" s="1014"/>
      <c r="I103" s="1014"/>
      <c r="J103" s="1014"/>
      <c r="K103" s="1014"/>
      <c r="L103" s="1014"/>
      <c r="M103" s="1014"/>
      <c r="N103" s="1014"/>
      <c r="O103" s="1014"/>
      <c r="P103" s="1014"/>
      <c r="Q103" s="1014"/>
      <c r="R103" s="1014"/>
      <c r="S103" s="1014"/>
      <c r="T103" s="1014"/>
      <c r="U103" s="1014"/>
      <c r="V103" s="1014"/>
      <c r="W103" s="1014"/>
      <c r="X103" s="1014"/>
      <c r="Y103" s="1014"/>
      <c r="Z103" s="1014"/>
      <c r="AA103" s="1014"/>
      <c r="AB103" s="1014"/>
      <c r="AC103" s="1014"/>
      <c r="AD103" s="1014"/>
      <c r="AE103" s="1014"/>
    </row>
    <row r="104" customFormat="false" ht="12.75" hidden="false" customHeight="false" outlineLevel="0" collapsed="false">
      <c r="A104" s="1014"/>
      <c r="B104" s="1014"/>
      <c r="C104" s="1014"/>
      <c r="D104" s="1014"/>
      <c r="E104" s="1014"/>
      <c r="F104" s="1014"/>
      <c r="G104" s="1014"/>
      <c r="H104" s="1014"/>
      <c r="I104" s="1014"/>
      <c r="J104" s="1014"/>
      <c r="K104" s="1014"/>
      <c r="L104" s="1014"/>
      <c r="M104" s="1014"/>
      <c r="N104" s="1014"/>
      <c r="O104" s="1014"/>
      <c r="P104" s="1014"/>
      <c r="Q104" s="1014"/>
      <c r="R104" s="1014"/>
      <c r="S104" s="1014"/>
      <c r="T104" s="1014"/>
      <c r="U104" s="1014"/>
      <c r="V104" s="1014"/>
      <c r="W104" s="1014"/>
      <c r="X104" s="1014"/>
      <c r="Y104" s="1014"/>
      <c r="Z104" s="1014"/>
      <c r="AA104" s="1014"/>
      <c r="AB104" s="1014"/>
      <c r="AC104" s="1014"/>
      <c r="AD104" s="1014"/>
      <c r="AE104" s="1014"/>
    </row>
    <row r="105" customFormat="false" ht="12.75" hidden="false" customHeight="false" outlineLevel="0" collapsed="false">
      <c r="A105" s="1014"/>
      <c r="B105" s="1014"/>
      <c r="C105" s="1014"/>
      <c r="D105" s="1014"/>
      <c r="E105" s="1014"/>
      <c r="F105" s="1014"/>
      <c r="G105" s="1014"/>
      <c r="H105" s="1014"/>
      <c r="I105" s="1014"/>
      <c r="J105" s="1014"/>
      <c r="K105" s="1014"/>
      <c r="L105" s="1014"/>
      <c r="M105" s="1014"/>
      <c r="N105" s="1014"/>
      <c r="O105" s="1014"/>
      <c r="P105" s="1014"/>
      <c r="Q105" s="1014"/>
      <c r="R105" s="1014"/>
      <c r="S105" s="1014"/>
      <c r="T105" s="1014"/>
      <c r="U105" s="1014"/>
      <c r="V105" s="1014"/>
      <c r="W105" s="1014"/>
      <c r="X105" s="1014"/>
      <c r="Y105" s="1014"/>
      <c r="Z105" s="1014"/>
      <c r="AA105" s="1014"/>
      <c r="AB105" s="1014"/>
      <c r="AC105" s="1014"/>
      <c r="AD105" s="1014"/>
      <c r="AE105" s="1014"/>
    </row>
    <row r="106" customFormat="false" ht="12.75" hidden="false" customHeight="false" outlineLevel="0" collapsed="false">
      <c r="A106" s="1014"/>
      <c r="B106" s="1014"/>
      <c r="C106" s="1014"/>
      <c r="D106" s="1014"/>
      <c r="E106" s="1014"/>
      <c r="F106" s="1014"/>
      <c r="G106" s="1014"/>
      <c r="H106" s="1014"/>
      <c r="I106" s="1014"/>
      <c r="J106" s="1014"/>
      <c r="K106" s="1014"/>
      <c r="L106" s="1014"/>
      <c r="M106" s="1014"/>
      <c r="N106" s="1014"/>
      <c r="O106" s="1014"/>
      <c r="P106" s="1014"/>
      <c r="Q106" s="1014"/>
      <c r="R106" s="1014"/>
      <c r="S106" s="1014"/>
      <c r="T106" s="1014"/>
      <c r="U106" s="1014"/>
      <c r="V106" s="1014"/>
      <c r="W106" s="1014"/>
      <c r="X106" s="1014"/>
      <c r="Y106" s="1014"/>
      <c r="Z106" s="1014"/>
      <c r="AA106" s="1014"/>
      <c r="AB106" s="1014"/>
      <c r="AC106" s="1014"/>
      <c r="AD106" s="1014"/>
      <c r="AE106" s="1014"/>
    </row>
    <row r="107" customFormat="false" ht="12.75" hidden="false" customHeight="false" outlineLevel="0" collapsed="false">
      <c r="A107" s="1014"/>
      <c r="B107" s="1014"/>
      <c r="C107" s="1014"/>
      <c r="D107" s="1014"/>
      <c r="E107" s="1014"/>
      <c r="F107" s="1014"/>
      <c r="G107" s="1014"/>
      <c r="H107" s="1014"/>
      <c r="I107" s="1014"/>
      <c r="J107" s="1014"/>
      <c r="K107" s="1014"/>
      <c r="L107" s="1014"/>
      <c r="M107" s="1014"/>
      <c r="N107" s="1014"/>
      <c r="O107" s="1014"/>
      <c r="P107" s="1014"/>
      <c r="Q107" s="1014"/>
      <c r="R107" s="1014"/>
      <c r="S107" s="1014"/>
      <c r="T107" s="1014"/>
      <c r="U107" s="1014"/>
      <c r="V107" s="1014"/>
      <c r="W107" s="1014"/>
      <c r="X107" s="1014"/>
      <c r="Y107" s="1014"/>
      <c r="Z107" s="1014"/>
      <c r="AA107" s="1014"/>
      <c r="AB107" s="1014"/>
      <c r="AC107" s="1014"/>
      <c r="AD107" s="1014"/>
      <c r="AE107" s="1014"/>
    </row>
    <row r="108" customFormat="false" ht="12.75" hidden="false" customHeight="false" outlineLevel="0" collapsed="false">
      <c r="A108" s="1014"/>
      <c r="B108" s="1014"/>
      <c r="C108" s="1014"/>
      <c r="D108" s="1014"/>
      <c r="E108" s="1014"/>
      <c r="F108" s="1014"/>
      <c r="G108" s="1014"/>
      <c r="H108" s="1014"/>
      <c r="I108" s="1014"/>
      <c r="J108" s="1014"/>
      <c r="K108" s="1014"/>
      <c r="L108" s="1014"/>
      <c r="M108" s="1014"/>
      <c r="N108" s="1014"/>
      <c r="O108" s="1014"/>
      <c r="P108" s="1014"/>
      <c r="Q108" s="1014"/>
      <c r="R108" s="1014"/>
      <c r="S108" s="1014"/>
      <c r="T108" s="1014"/>
      <c r="U108" s="1014"/>
      <c r="V108" s="1014"/>
      <c r="W108" s="1014"/>
      <c r="X108" s="1014"/>
      <c r="Y108" s="1014"/>
      <c r="Z108" s="1014"/>
      <c r="AA108" s="1014"/>
      <c r="AB108" s="1014"/>
      <c r="AC108" s="1014"/>
      <c r="AD108" s="1014"/>
      <c r="AE108" s="1014"/>
    </row>
    <row r="109" customFormat="false" ht="12.75" hidden="false" customHeight="false" outlineLevel="0" collapsed="false">
      <c r="A109" s="1014"/>
      <c r="B109" s="1014"/>
      <c r="C109" s="1014"/>
      <c r="D109" s="1014"/>
      <c r="E109" s="1014"/>
      <c r="F109" s="1014"/>
      <c r="G109" s="1014"/>
      <c r="H109" s="1014"/>
      <c r="I109" s="1014"/>
      <c r="J109" s="1014"/>
      <c r="K109" s="1014"/>
      <c r="L109" s="1014"/>
      <c r="M109" s="1014"/>
      <c r="N109" s="1014"/>
      <c r="O109" s="1014"/>
      <c r="P109" s="1014"/>
      <c r="Q109" s="1014"/>
      <c r="R109" s="1014"/>
      <c r="S109" s="1014"/>
      <c r="T109" s="1014"/>
      <c r="U109" s="1014"/>
      <c r="V109" s="1014"/>
      <c r="W109" s="1014"/>
      <c r="X109" s="1014"/>
      <c r="Y109" s="1014"/>
      <c r="Z109" s="1014"/>
      <c r="AA109" s="1014"/>
      <c r="AB109" s="1014"/>
      <c r="AC109" s="1014"/>
      <c r="AD109" s="1014"/>
      <c r="AE109" s="1014"/>
    </row>
    <row r="110" customFormat="false" ht="12.75" hidden="false" customHeight="false" outlineLevel="0" collapsed="false">
      <c r="A110" s="1014"/>
      <c r="B110" s="1014"/>
      <c r="C110" s="1014"/>
      <c r="D110" s="1014"/>
      <c r="E110" s="1014"/>
      <c r="F110" s="1014"/>
      <c r="G110" s="1014"/>
      <c r="H110" s="1014"/>
      <c r="I110" s="1014"/>
      <c r="J110" s="1014"/>
      <c r="K110" s="1014"/>
      <c r="L110" s="1014"/>
      <c r="M110" s="1014"/>
      <c r="N110" s="1014"/>
      <c r="O110" s="1014"/>
      <c r="P110" s="1014"/>
      <c r="Q110" s="1014"/>
      <c r="R110" s="1014"/>
      <c r="S110" s="1014"/>
      <c r="T110" s="1014"/>
      <c r="U110" s="1014"/>
      <c r="V110" s="1014"/>
      <c r="W110" s="1014"/>
      <c r="X110" s="1014"/>
      <c r="Y110" s="1014"/>
      <c r="Z110" s="1014"/>
      <c r="AA110" s="1014"/>
      <c r="AB110" s="1014"/>
      <c r="AC110" s="1014"/>
      <c r="AD110" s="1014"/>
      <c r="AE110" s="1014"/>
    </row>
    <row r="111" customFormat="false" ht="12.75" hidden="false" customHeight="false" outlineLevel="0" collapsed="false">
      <c r="A111" s="1014"/>
      <c r="B111" s="1014"/>
      <c r="C111" s="1014"/>
      <c r="D111" s="1014"/>
      <c r="E111" s="1014"/>
      <c r="F111" s="1014"/>
      <c r="G111" s="1014"/>
      <c r="H111" s="1014"/>
      <c r="I111" s="1014"/>
      <c r="J111" s="1014"/>
      <c r="K111" s="1014"/>
      <c r="L111" s="1014"/>
      <c r="M111" s="1014"/>
      <c r="N111" s="1014"/>
      <c r="O111" s="1014"/>
      <c r="P111" s="1014"/>
      <c r="Q111" s="1014"/>
      <c r="R111" s="1014"/>
      <c r="S111" s="1014"/>
      <c r="T111" s="1014"/>
      <c r="U111" s="1014"/>
      <c r="V111" s="1014"/>
      <c r="W111" s="1014"/>
      <c r="X111" s="1014"/>
      <c r="Y111" s="1014"/>
      <c r="Z111" s="1014"/>
      <c r="AA111" s="1014"/>
      <c r="AB111" s="1014"/>
      <c r="AC111" s="1014"/>
      <c r="AD111" s="1014"/>
      <c r="AE111" s="1014"/>
    </row>
    <row r="112" customFormat="false" ht="12.75" hidden="false" customHeight="false" outlineLevel="0" collapsed="false">
      <c r="A112" s="1014"/>
      <c r="B112" s="1014"/>
      <c r="C112" s="1014"/>
      <c r="D112" s="1014"/>
      <c r="E112" s="1014"/>
      <c r="F112" s="1014"/>
      <c r="G112" s="1014"/>
      <c r="H112" s="1014"/>
      <c r="I112" s="1014"/>
      <c r="J112" s="1014"/>
      <c r="K112" s="1014"/>
      <c r="L112" s="1014"/>
      <c r="M112" s="1014"/>
      <c r="N112" s="1014"/>
      <c r="O112" s="1014"/>
      <c r="P112" s="1014"/>
      <c r="Q112" s="1014"/>
      <c r="R112" s="1014"/>
      <c r="S112" s="1014"/>
      <c r="T112" s="1014"/>
      <c r="U112" s="1014"/>
      <c r="V112" s="1014"/>
      <c r="W112" s="1014"/>
      <c r="X112" s="1014"/>
      <c r="Y112" s="1014"/>
      <c r="Z112" s="1014"/>
      <c r="AA112" s="1014"/>
      <c r="AB112" s="1014"/>
      <c r="AC112" s="1014"/>
      <c r="AD112" s="1014"/>
      <c r="AE112" s="1014"/>
    </row>
    <row r="113" customFormat="false" ht="12.75" hidden="false" customHeight="false" outlineLevel="0" collapsed="false">
      <c r="A113" s="1014"/>
      <c r="B113" s="1014"/>
      <c r="C113" s="1014"/>
      <c r="D113" s="1014"/>
      <c r="E113" s="1014"/>
      <c r="F113" s="1014"/>
      <c r="G113" s="1014"/>
      <c r="H113" s="1014"/>
      <c r="I113" s="1014"/>
      <c r="J113" s="1014"/>
      <c r="K113" s="1014"/>
      <c r="L113" s="1014"/>
      <c r="M113" s="1014"/>
      <c r="N113" s="1014"/>
      <c r="O113" s="1014"/>
      <c r="P113" s="1014"/>
      <c r="Q113" s="1014"/>
      <c r="R113" s="1014"/>
      <c r="S113" s="1014"/>
      <c r="T113" s="1014"/>
      <c r="U113" s="1014"/>
      <c r="V113" s="1014"/>
      <c r="W113" s="1014"/>
      <c r="X113" s="1014"/>
      <c r="Y113" s="1014"/>
      <c r="Z113" s="1014"/>
      <c r="AA113" s="1014"/>
      <c r="AB113" s="1014"/>
      <c r="AC113" s="1014"/>
      <c r="AD113" s="1014"/>
      <c r="AE113" s="1014"/>
    </row>
    <row r="114" customFormat="false" ht="12.75" hidden="false" customHeight="false" outlineLevel="0" collapsed="false">
      <c r="A114" s="1014"/>
      <c r="B114" s="1014"/>
      <c r="C114" s="1014"/>
      <c r="D114" s="1014"/>
      <c r="E114" s="1014"/>
      <c r="F114" s="1014"/>
      <c r="G114" s="1014"/>
      <c r="H114" s="1014"/>
      <c r="I114" s="1014"/>
      <c r="J114" s="1014"/>
      <c r="K114" s="1014"/>
      <c r="L114" s="1014"/>
      <c r="M114" s="1014"/>
      <c r="N114" s="1014"/>
      <c r="O114" s="1014"/>
      <c r="P114" s="1014"/>
      <c r="Q114" s="1014"/>
      <c r="R114" s="1014"/>
      <c r="S114" s="1014"/>
      <c r="T114" s="1014"/>
      <c r="U114" s="1014"/>
      <c r="V114" s="1014"/>
      <c r="W114" s="1014"/>
      <c r="X114" s="1014"/>
      <c r="Y114" s="1014"/>
      <c r="Z114" s="1014"/>
      <c r="AA114" s="1014"/>
      <c r="AB114" s="1014"/>
      <c r="AC114" s="1014"/>
      <c r="AD114" s="1014"/>
      <c r="AE114" s="1014"/>
    </row>
    <row r="115" customFormat="false" ht="12.75" hidden="false" customHeight="false" outlineLevel="0" collapsed="false">
      <c r="A115" s="1014"/>
      <c r="B115" s="1014"/>
      <c r="C115" s="1014"/>
      <c r="D115" s="1014"/>
      <c r="E115" s="1014"/>
      <c r="F115" s="1014"/>
      <c r="G115" s="1014"/>
      <c r="H115" s="1014"/>
      <c r="I115" s="1014"/>
      <c r="J115" s="1014"/>
      <c r="K115" s="1014"/>
      <c r="L115" s="1014"/>
      <c r="M115" s="1014"/>
      <c r="N115" s="1014"/>
      <c r="O115" s="1014"/>
      <c r="P115" s="1014"/>
      <c r="Q115" s="1014"/>
      <c r="R115" s="1014"/>
      <c r="S115" s="1014"/>
      <c r="T115" s="1014"/>
      <c r="U115" s="1014"/>
      <c r="V115" s="1014"/>
      <c r="W115" s="1014"/>
      <c r="X115" s="1014"/>
      <c r="Y115" s="1014"/>
      <c r="Z115" s="1014"/>
      <c r="AA115" s="1014"/>
      <c r="AB115" s="1014"/>
      <c r="AC115" s="1014"/>
      <c r="AD115" s="1014"/>
      <c r="AE115" s="1014"/>
    </row>
    <row r="116" customFormat="false" ht="12.75" hidden="false" customHeight="false" outlineLevel="0" collapsed="false">
      <c r="A116" s="1014"/>
      <c r="B116" s="1014"/>
      <c r="C116" s="1014"/>
      <c r="D116" s="1014"/>
      <c r="E116" s="1014"/>
      <c r="F116" s="1014"/>
      <c r="G116" s="1014"/>
      <c r="H116" s="1014"/>
      <c r="I116" s="1014"/>
      <c r="J116" s="1014"/>
      <c r="K116" s="1014"/>
      <c r="L116" s="1014"/>
      <c r="M116" s="1014"/>
      <c r="N116" s="1014"/>
      <c r="O116" s="1014"/>
      <c r="P116" s="1014"/>
      <c r="Q116" s="1014"/>
      <c r="R116" s="1014"/>
      <c r="S116" s="1014"/>
      <c r="T116" s="1014"/>
      <c r="U116" s="1014"/>
      <c r="V116" s="1014"/>
      <c r="W116" s="1014"/>
      <c r="X116" s="1014"/>
      <c r="Y116" s="1014"/>
      <c r="Z116" s="1014"/>
      <c r="AA116" s="1014"/>
      <c r="AB116" s="1014"/>
      <c r="AC116" s="1014"/>
      <c r="AD116" s="1014"/>
      <c r="AE116" s="1014"/>
    </row>
    <row r="117" customFormat="false" ht="12.75" hidden="false" customHeight="false" outlineLevel="0" collapsed="false">
      <c r="A117" s="1014"/>
      <c r="B117" s="1014"/>
      <c r="C117" s="1014"/>
      <c r="D117" s="1014"/>
      <c r="E117" s="1014"/>
      <c r="F117" s="1014"/>
      <c r="G117" s="1014"/>
      <c r="H117" s="1014"/>
      <c r="I117" s="1014"/>
      <c r="J117" s="1014"/>
      <c r="K117" s="1014"/>
      <c r="L117" s="1014"/>
      <c r="M117" s="1014"/>
      <c r="N117" s="1014"/>
      <c r="O117" s="1014"/>
      <c r="P117" s="1014"/>
      <c r="Q117" s="1014"/>
      <c r="R117" s="1014"/>
      <c r="S117" s="1014"/>
      <c r="T117" s="1014"/>
      <c r="U117" s="1014"/>
      <c r="V117" s="1014"/>
      <c r="W117" s="1014"/>
      <c r="X117" s="1014"/>
      <c r="Y117" s="1014"/>
      <c r="Z117" s="1014"/>
      <c r="AA117" s="1014"/>
      <c r="AB117" s="1014"/>
      <c r="AC117" s="1014"/>
      <c r="AD117" s="1014"/>
      <c r="AE117" s="1014"/>
    </row>
    <row r="118" customFormat="false" ht="12.75" hidden="false" customHeight="false" outlineLevel="0" collapsed="false">
      <c r="A118" s="1014"/>
      <c r="B118" s="1014"/>
      <c r="C118" s="1014"/>
      <c r="D118" s="1014"/>
      <c r="E118" s="1014"/>
      <c r="F118" s="1014"/>
      <c r="G118" s="1014"/>
      <c r="H118" s="1014"/>
      <c r="I118" s="1014"/>
      <c r="J118" s="1014"/>
      <c r="K118" s="1014"/>
      <c r="L118" s="1014"/>
      <c r="M118" s="1014"/>
      <c r="N118" s="1014"/>
      <c r="O118" s="1014"/>
      <c r="P118" s="1014"/>
      <c r="Q118" s="1014"/>
      <c r="R118" s="1014"/>
      <c r="S118" s="1014"/>
      <c r="T118" s="1014"/>
      <c r="U118" s="1014"/>
      <c r="V118" s="1014"/>
      <c r="W118" s="1014"/>
      <c r="X118" s="1014"/>
      <c r="Y118" s="1014"/>
      <c r="Z118" s="1014"/>
      <c r="AA118" s="1014"/>
      <c r="AB118" s="1014"/>
      <c r="AC118" s="1014"/>
      <c r="AD118" s="1014"/>
      <c r="AE118" s="1014"/>
    </row>
    <row r="119" customFormat="false" ht="12.75" hidden="false" customHeight="false" outlineLevel="0" collapsed="false">
      <c r="A119" s="1014"/>
      <c r="B119" s="1014"/>
      <c r="C119" s="1014"/>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4"/>
      <c r="AA119" s="1014"/>
      <c r="AB119" s="1014"/>
      <c r="AC119" s="1014"/>
      <c r="AD119" s="1014"/>
      <c r="AE119" s="1014"/>
    </row>
    <row r="120" customFormat="false" ht="12.75" hidden="false" customHeight="false" outlineLevel="0" collapsed="false">
      <c r="A120" s="1014"/>
      <c r="B120" s="1014"/>
      <c r="C120" s="1014"/>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4"/>
      <c r="AA120" s="1014"/>
      <c r="AB120" s="1014"/>
      <c r="AC120" s="1014"/>
      <c r="AD120" s="1014"/>
      <c r="AE120" s="1014"/>
    </row>
    <row r="121" customFormat="false" ht="12.75" hidden="false" customHeight="false" outlineLevel="0" collapsed="false">
      <c r="A121" s="1014"/>
      <c r="B121" s="1014"/>
      <c r="C121" s="1014"/>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4"/>
      <c r="AA121" s="1014"/>
      <c r="AB121" s="1014"/>
      <c r="AC121" s="1014"/>
      <c r="AD121" s="1014"/>
      <c r="AE121" s="1014"/>
    </row>
    <row r="122" customFormat="false" ht="12.75" hidden="false" customHeight="false" outlineLevel="0" collapsed="false">
      <c r="A122" s="1014"/>
      <c r="B122" s="1014"/>
      <c r="C122" s="1014"/>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4"/>
      <c r="AA122" s="1014"/>
      <c r="AB122" s="1014"/>
      <c r="AC122" s="1014"/>
      <c r="AD122" s="1014"/>
      <c r="AE122" s="1014"/>
    </row>
    <row r="123" customFormat="false" ht="12.75" hidden="false" customHeight="false" outlineLevel="0" collapsed="false">
      <c r="A123" s="1014"/>
      <c r="B123" s="1014"/>
      <c r="C123" s="1014"/>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4"/>
      <c r="AA123" s="1014"/>
      <c r="AB123" s="1014"/>
      <c r="AC123" s="1014"/>
      <c r="AD123" s="1014"/>
      <c r="AE123" s="1014"/>
    </row>
    <row r="124" customFormat="false" ht="12.75" hidden="false" customHeight="false" outlineLevel="0" collapsed="false">
      <c r="A124" s="1014"/>
      <c r="B124" s="1014"/>
      <c r="C124" s="1014"/>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4"/>
      <c r="AA124" s="1014"/>
      <c r="AB124" s="1014"/>
      <c r="AC124" s="1014"/>
      <c r="AD124" s="1014"/>
      <c r="AE124" s="1014"/>
    </row>
    <row r="125" customFormat="false" ht="12.75" hidden="false" customHeight="false" outlineLevel="0" collapsed="false">
      <c r="A125" s="1014"/>
      <c r="B125" s="1014"/>
      <c r="C125" s="1014"/>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4"/>
      <c r="AA125" s="1014"/>
      <c r="AB125" s="1014"/>
      <c r="AC125" s="1014"/>
      <c r="AD125" s="1014"/>
      <c r="AE125" s="1014"/>
    </row>
    <row r="126" customFormat="false" ht="12.75" hidden="false" customHeight="false" outlineLevel="0" collapsed="false">
      <c r="A126" s="1014"/>
      <c r="B126" s="1014"/>
      <c r="C126" s="1014"/>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4"/>
      <c r="AA126" s="1014"/>
      <c r="AB126" s="1014"/>
      <c r="AC126" s="1014"/>
      <c r="AD126" s="1014"/>
      <c r="AE126" s="1014"/>
    </row>
    <row r="127" customFormat="false" ht="12.75" hidden="false" customHeight="false" outlineLevel="0" collapsed="false">
      <c r="A127" s="1014"/>
      <c r="B127" s="1014"/>
      <c r="C127" s="1014"/>
      <c r="D127" s="1014"/>
      <c r="E127" s="1014"/>
      <c r="F127" s="1014"/>
      <c r="G127" s="1014"/>
      <c r="H127" s="1014"/>
      <c r="I127" s="1014"/>
      <c r="J127" s="1014"/>
      <c r="K127" s="1014"/>
      <c r="L127" s="1014"/>
      <c r="M127" s="1014"/>
      <c r="N127" s="1014"/>
      <c r="O127" s="1014"/>
      <c r="P127" s="1014"/>
      <c r="Q127" s="1014"/>
      <c r="R127" s="1014"/>
      <c r="S127" s="1014"/>
      <c r="T127" s="1014"/>
      <c r="U127" s="1014"/>
      <c r="V127" s="1014"/>
      <c r="W127" s="1014"/>
      <c r="X127" s="1014"/>
      <c r="Y127" s="1014"/>
      <c r="Z127" s="1014"/>
      <c r="AA127" s="1014"/>
      <c r="AB127" s="1014"/>
      <c r="AC127" s="1014"/>
      <c r="AD127" s="1014"/>
      <c r="AE127" s="1014"/>
    </row>
    <row r="128" customFormat="false" ht="12.75" hidden="false" customHeight="false" outlineLevel="0" collapsed="false">
      <c r="A128" s="1014"/>
      <c r="B128" s="1014"/>
      <c r="C128" s="1014"/>
      <c r="D128" s="1014"/>
      <c r="E128" s="1014"/>
      <c r="F128" s="1014"/>
      <c r="G128" s="1014"/>
      <c r="H128" s="1014"/>
      <c r="I128" s="1014"/>
      <c r="J128" s="1014"/>
      <c r="K128" s="1014"/>
      <c r="L128" s="1014"/>
      <c r="M128" s="1014"/>
      <c r="N128" s="1014"/>
      <c r="O128" s="1014"/>
      <c r="P128" s="1014"/>
      <c r="Q128" s="1014"/>
      <c r="R128" s="1014"/>
      <c r="S128" s="1014"/>
      <c r="T128" s="1014"/>
      <c r="U128" s="1014"/>
      <c r="V128" s="1014"/>
      <c r="W128" s="1014"/>
      <c r="X128" s="1014"/>
      <c r="Y128" s="1014"/>
      <c r="Z128" s="1014"/>
      <c r="AA128" s="1014"/>
      <c r="AB128" s="1014"/>
      <c r="AC128" s="1014"/>
      <c r="AD128" s="1014"/>
      <c r="AE128" s="1014"/>
    </row>
    <row r="129" customFormat="false" ht="12.75" hidden="false" customHeight="false" outlineLevel="0" collapsed="false">
      <c r="A129" s="1014"/>
      <c r="B129" s="1014"/>
      <c r="C129" s="1014"/>
      <c r="D129" s="1014"/>
      <c r="E129" s="1014"/>
      <c r="F129" s="1014"/>
      <c r="G129" s="1014"/>
      <c r="H129" s="1014"/>
      <c r="I129" s="1014"/>
      <c r="J129" s="1014"/>
      <c r="K129" s="1014"/>
      <c r="L129" s="1014"/>
      <c r="M129" s="1014"/>
      <c r="N129" s="1014"/>
      <c r="O129" s="1014"/>
      <c r="P129" s="1014"/>
      <c r="Q129" s="1014"/>
      <c r="R129" s="1014"/>
      <c r="S129" s="1014"/>
      <c r="T129" s="1014"/>
      <c r="U129" s="1014"/>
      <c r="V129" s="1014"/>
      <c r="W129" s="1014"/>
      <c r="X129" s="1014"/>
      <c r="Y129" s="1014"/>
      <c r="Z129" s="1014"/>
      <c r="AA129" s="1014"/>
      <c r="AB129" s="1014"/>
      <c r="AC129" s="1014"/>
      <c r="AD129" s="1014"/>
      <c r="AE129" s="1014"/>
    </row>
    <row r="130" customFormat="false" ht="12.75" hidden="false" customHeight="false" outlineLevel="0" collapsed="false">
      <c r="A130" s="1014"/>
      <c r="B130" s="1014"/>
      <c r="C130" s="1014"/>
      <c r="D130" s="1014"/>
      <c r="E130" s="1014"/>
      <c r="F130" s="1014"/>
      <c r="G130" s="1014"/>
      <c r="H130" s="1014"/>
      <c r="I130" s="1014"/>
      <c r="J130" s="1014"/>
      <c r="K130" s="1014"/>
      <c r="L130" s="1014"/>
      <c r="M130" s="1014"/>
      <c r="N130" s="1014"/>
      <c r="O130" s="1014"/>
      <c r="P130" s="1014"/>
      <c r="Q130" s="1014"/>
      <c r="R130" s="1014"/>
      <c r="S130" s="1014"/>
      <c r="T130" s="1014"/>
      <c r="U130" s="1014"/>
      <c r="V130" s="1014"/>
      <c r="W130" s="1014"/>
      <c r="X130" s="1014"/>
      <c r="Y130" s="1014"/>
      <c r="Z130" s="1014"/>
      <c r="AA130" s="1014"/>
      <c r="AB130" s="1014"/>
      <c r="AC130" s="1014"/>
      <c r="AD130" s="1014"/>
      <c r="AE130" s="1014"/>
    </row>
    <row r="131" customFormat="false" ht="12.75" hidden="false" customHeight="false" outlineLevel="0" collapsed="false">
      <c r="A131" s="1014"/>
      <c r="B131" s="1014"/>
      <c r="C131" s="1014"/>
      <c r="D131" s="1014"/>
      <c r="E131" s="1014"/>
      <c r="F131" s="1014"/>
      <c r="G131" s="1014"/>
      <c r="H131" s="1014"/>
      <c r="I131" s="1014"/>
      <c r="J131" s="1014"/>
      <c r="K131" s="1014"/>
      <c r="L131" s="1014"/>
      <c r="M131" s="1014"/>
      <c r="N131" s="1014"/>
      <c r="O131" s="1014"/>
      <c r="P131" s="1014"/>
      <c r="Q131" s="1014"/>
      <c r="R131" s="1014"/>
      <c r="S131" s="1014"/>
      <c r="T131" s="1014"/>
      <c r="U131" s="1014"/>
      <c r="V131" s="1014"/>
      <c r="W131" s="1014"/>
      <c r="X131" s="1014"/>
      <c r="Y131" s="1014"/>
      <c r="Z131" s="1014"/>
      <c r="AA131" s="1014"/>
      <c r="AB131" s="1014"/>
      <c r="AC131" s="1014"/>
      <c r="AD131" s="1014"/>
      <c r="AE131" s="1014"/>
    </row>
    <row r="132" customFormat="false" ht="12.75" hidden="false" customHeight="false" outlineLevel="0" collapsed="false">
      <c r="A132" s="1014"/>
      <c r="B132" s="1014"/>
      <c r="C132" s="1014"/>
      <c r="D132" s="1014"/>
      <c r="E132" s="1014"/>
      <c r="F132" s="1014"/>
      <c r="G132" s="1014"/>
      <c r="H132" s="1014"/>
      <c r="I132" s="1014"/>
      <c r="J132" s="1014"/>
      <c r="K132" s="1014"/>
      <c r="L132" s="1014"/>
      <c r="M132" s="1014"/>
      <c r="N132" s="1014"/>
      <c r="O132" s="1014"/>
      <c r="P132" s="1014"/>
      <c r="Q132" s="1014"/>
      <c r="R132" s="1014"/>
      <c r="S132" s="1014"/>
      <c r="T132" s="1014"/>
      <c r="U132" s="1014"/>
      <c r="V132" s="1014"/>
      <c r="W132" s="1014"/>
      <c r="X132" s="1014"/>
      <c r="Y132" s="1014"/>
      <c r="Z132" s="1014"/>
      <c r="AA132" s="1014"/>
      <c r="AB132" s="1014"/>
      <c r="AC132" s="1014"/>
      <c r="AD132" s="1014"/>
      <c r="AE132" s="1014"/>
    </row>
    <row r="133" customFormat="false" ht="12.75" hidden="false" customHeight="false" outlineLevel="0" collapsed="false">
      <c r="A133" s="1014"/>
      <c r="B133" s="1014"/>
      <c r="C133" s="1014"/>
      <c r="D133" s="1014"/>
      <c r="E133" s="1014"/>
      <c r="F133" s="1014"/>
      <c r="G133" s="1014"/>
      <c r="H133" s="1014"/>
      <c r="I133" s="1014"/>
      <c r="J133" s="1014"/>
      <c r="K133" s="1014"/>
      <c r="L133" s="1014"/>
      <c r="M133" s="1014"/>
      <c r="N133" s="1014"/>
      <c r="O133" s="1014"/>
      <c r="P133" s="1014"/>
      <c r="Q133" s="1014"/>
      <c r="R133" s="1014"/>
      <c r="S133" s="1014"/>
      <c r="T133" s="1014"/>
      <c r="U133" s="1014"/>
      <c r="V133" s="1014"/>
      <c r="W133" s="1014"/>
      <c r="X133" s="1014"/>
      <c r="Y133" s="1014"/>
      <c r="Z133" s="1014"/>
      <c r="AA133" s="1014"/>
      <c r="AB133" s="1014"/>
      <c r="AC133" s="1014"/>
      <c r="AD133" s="1014"/>
      <c r="AE133" s="1014"/>
    </row>
    <row r="134" customFormat="false" ht="12.75" hidden="false" customHeight="false" outlineLevel="0" collapsed="false">
      <c r="A134" s="1014"/>
      <c r="B134" s="1014"/>
      <c r="C134" s="1014"/>
      <c r="D134" s="1014"/>
      <c r="E134" s="1014"/>
      <c r="F134" s="1014"/>
      <c r="G134" s="1014"/>
      <c r="H134" s="1014"/>
      <c r="I134" s="1014"/>
      <c r="J134" s="1014"/>
      <c r="K134" s="1014"/>
      <c r="L134" s="1014"/>
      <c r="M134" s="1014"/>
      <c r="N134" s="1014"/>
      <c r="O134" s="1014"/>
      <c r="P134" s="1014"/>
      <c r="Q134" s="1014"/>
      <c r="R134" s="1014"/>
      <c r="S134" s="1014"/>
      <c r="T134" s="1014"/>
      <c r="U134" s="1014"/>
      <c r="V134" s="1014"/>
      <c r="W134" s="1014"/>
      <c r="X134" s="1014"/>
      <c r="Y134" s="1014"/>
      <c r="Z134" s="1014"/>
      <c r="AA134" s="1014"/>
      <c r="AB134" s="1014"/>
      <c r="AC134" s="1014"/>
      <c r="AD134" s="1014"/>
      <c r="AE134" s="1014"/>
    </row>
    <row r="135" customFormat="false" ht="12.75" hidden="false" customHeight="false" outlineLevel="0" collapsed="false">
      <c r="A135" s="1014"/>
      <c r="B135" s="1014"/>
      <c r="C135" s="1014"/>
      <c r="D135" s="1014"/>
      <c r="E135" s="1014"/>
      <c r="F135" s="1014"/>
      <c r="G135" s="1014"/>
      <c r="H135" s="1014"/>
      <c r="I135" s="1014"/>
      <c r="J135" s="1014"/>
      <c r="K135" s="1014"/>
      <c r="L135" s="1014"/>
      <c r="M135" s="1014"/>
      <c r="N135" s="1014"/>
      <c r="O135" s="1014"/>
      <c r="P135" s="1014"/>
      <c r="Q135" s="1014"/>
      <c r="R135" s="1014"/>
      <c r="S135" s="1014"/>
      <c r="T135" s="1014"/>
      <c r="U135" s="1014"/>
      <c r="V135" s="1014"/>
      <c r="W135" s="1014"/>
      <c r="X135" s="1014"/>
      <c r="Y135" s="1014"/>
      <c r="Z135" s="1014"/>
      <c r="AA135" s="1014"/>
      <c r="AB135" s="1014"/>
      <c r="AC135" s="1014"/>
      <c r="AD135" s="1014"/>
      <c r="AE135" s="1014"/>
    </row>
    <row r="136" customFormat="false" ht="12.75" hidden="false" customHeight="false" outlineLevel="0" collapsed="false">
      <c r="A136" s="1014"/>
      <c r="B136" s="1014"/>
      <c r="C136" s="1014"/>
      <c r="D136" s="1014"/>
      <c r="E136" s="1014"/>
      <c r="F136" s="1014"/>
      <c r="G136" s="1014"/>
      <c r="H136" s="1014"/>
      <c r="I136" s="1014"/>
      <c r="J136" s="1014"/>
      <c r="K136" s="1014"/>
      <c r="L136" s="1014"/>
      <c r="M136" s="1014"/>
      <c r="N136" s="1014"/>
      <c r="O136" s="1014"/>
      <c r="P136" s="1014"/>
      <c r="Q136" s="1014"/>
      <c r="R136" s="1014"/>
      <c r="S136" s="1014"/>
      <c r="T136" s="1014"/>
      <c r="U136" s="1014"/>
      <c r="V136" s="1014"/>
      <c r="W136" s="1014"/>
      <c r="X136" s="1014"/>
      <c r="Y136" s="1014"/>
      <c r="Z136" s="1014"/>
      <c r="AA136" s="1014"/>
      <c r="AB136" s="1014"/>
      <c r="AC136" s="1014"/>
      <c r="AD136" s="1014"/>
      <c r="AE136" s="1014"/>
    </row>
    <row r="137" customFormat="false" ht="12.75" hidden="false" customHeight="false" outlineLevel="0" collapsed="false">
      <c r="A137" s="1014"/>
      <c r="B137" s="1014"/>
      <c r="C137" s="1014"/>
      <c r="D137" s="1014"/>
      <c r="E137" s="1014"/>
      <c r="F137" s="1014"/>
      <c r="G137" s="1014"/>
      <c r="H137" s="1014"/>
      <c r="I137" s="1014"/>
      <c r="J137" s="1014"/>
      <c r="K137" s="1014"/>
      <c r="L137" s="1014"/>
      <c r="M137" s="1014"/>
      <c r="N137" s="1014"/>
      <c r="O137" s="1014"/>
      <c r="P137" s="1014"/>
      <c r="Q137" s="1014"/>
      <c r="R137" s="1014"/>
      <c r="S137" s="1014"/>
      <c r="T137" s="1014"/>
      <c r="U137" s="1014"/>
      <c r="V137" s="1014"/>
      <c r="W137" s="1014"/>
      <c r="X137" s="1014"/>
      <c r="Y137" s="1014"/>
      <c r="Z137" s="1014"/>
      <c r="AA137" s="1014"/>
      <c r="AB137" s="1014"/>
      <c r="AC137" s="1014"/>
      <c r="AD137" s="1014"/>
      <c r="AE137" s="1014"/>
    </row>
    <row r="138" customFormat="false" ht="12.75" hidden="false" customHeight="false" outlineLevel="0" collapsed="false">
      <c r="A138" s="1014"/>
      <c r="B138" s="1014"/>
      <c r="C138" s="1014"/>
      <c r="D138" s="1014"/>
      <c r="E138" s="1014"/>
      <c r="F138" s="1014"/>
      <c r="G138" s="1014"/>
      <c r="H138" s="1014"/>
      <c r="I138" s="1014"/>
      <c r="J138" s="1014"/>
      <c r="K138" s="1014"/>
      <c r="L138" s="1014"/>
      <c r="M138" s="1014"/>
      <c r="N138" s="1014"/>
      <c r="O138" s="1014"/>
      <c r="P138" s="1014"/>
      <c r="Q138" s="1014"/>
      <c r="R138" s="1014"/>
      <c r="S138" s="1014"/>
      <c r="T138" s="1014"/>
      <c r="U138" s="1014"/>
      <c r="V138" s="1014"/>
      <c r="W138" s="1014"/>
      <c r="X138" s="1014"/>
      <c r="Y138" s="1014"/>
      <c r="Z138" s="1014"/>
      <c r="AA138" s="1014"/>
      <c r="AB138" s="1014"/>
      <c r="AC138" s="1014"/>
      <c r="AD138" s="1014"/>
      <c r="AE138" s="1014"/>
    </row>
    <row r="139" customFormat="false" ht="12.75" hidden="false" customHeight="false" outlineLevel="0" collapsed="false">
      <c r="A139" s="1014"/>
      <c r="B139" s="1014"/>
      <c r="C139" s="1014"/>
      <c r="D139" s="1014"/>
      <c r="E139" s="1014"/>
      <c r="F139" s="1014"/>
      <c r="G139" s="1014"/>
      <c r="H139" s="1014"/>
      <c r="I139" s="1014"/>
      <c r="J139" s="1014"/>
      <c r="K139" s="1014"/>
      <c r="L139" s="1014"/>
      <c r="M139" s="1014"/>
      <c r="N139" s="1014"/>
      <c r="O139" s="1014"/>
      <c r="P139" s="1014"/>
      <c r="Q139" s="1014"/>
      <c r="R139" s="1014"/>
      <c r="S139" s="1014"/>
      <c r="T139" s="1014"/>
      <c r="U139" s="1014"/>
      <c r="V139" s="1014"/>
      <c r="W139" s="1014"/>
      <c r="X139" s="1014"/>
      <c r="Y139" s="1014"/>
      <c r="Z139" s="1014"/>
      <c r="AA139" s="1014"/>
      <c r="AB139" s="1014"/>
      <c r="AC139" s="1014"/>
      <c r="AD139" s="1014"/>
      <c r="AE139" s="1014"/>
    </row>
    <row r="140" customFormat="false" ht="12.75" hidden="false" customHeight="false" outlineLevel="0" collapsed="false">
      <c r="A140" s="1014"/>
      <c r="B140" s="1014"/>
      <c r="C140" s="1014"/>
      <c r="D140" s="1014"/>
      <c r="E140" s="1014"/>
      <c r="F140" s="1014"/>
      <c r="G140" s="1014"/>
      <c r="H140" s="1014"/>
      <c r="I140" s="1014"/>
      <c r="J140" s="1014"/>
      <c r="K140" s="1014"/>
      <c r="L140" s="1014"/>
      <c r="M140" s="1014"/>
      <c r="N140" s="1014"/>
      <c r="O140" s="1014"/>
      <c r="P140" s="1014"/>
      <c r="Q140" s="1014"/>
      <c r="R140" s="1014"/>
      <c r="S140" s="1014"/>
      <c r="T140" s="1014"/>
      <c r="U140" s="1014"/>
      <c r="V140" s="1014"/>
      <c r="W140" s="1014"/>
      <c r="X140" s="1014"/>
      <c r="Y140" s="1014"/>
      <c r="Z140" s="1014"/>
      <c r="AA140" s="1014"/>
      <c r="AB140" s="1014"/>
      <c r="AC140" s="1014"/>
      <c r="AD140" s="1014"/>
      <c r="AE140" s="1014"/>
    </row>
    <row r="141" customFormat="false" ht="12.75" hidden="false" customHeight="false" outlineLevel="0" collapsed="false">
      <c r="A141" s="1014"/>
      <c r="B141" s="1014"/>
      <c r="C141" s="1014"/>
      <c r="D141" s="1014"/>
      <c r="E141" s="1014"/>
      <c r="F141" s="1014"/>
      <c r="G141" s="1014"/>
      <c r="H141" s="1014"/>
      <c r="I141" s="1014"/>
      <c r="J141" s="1014"/>
      <c r="K141" s="1014"/>
      <c r="L141" s="1014"/>
      <c r="M141" s="1014"/>
      <c r="N141" s="1014"/>
      <c r="O141" s="1014"/>
      <c r="P141" s="1014"/>
      <c r="Q141" s="1014"/>
      <c r="R141" s="1014"/>
      <c r="S141" s="1014"/>
      <c r="T141" s="1014"/>
      <c r="U141" s="1014"/>
      <c r="V141" s="1014"/>
      <c r="W141" s="1014"/>
      <c r="X141" s="1014"/>
      <c r="Y141" s="1014"/>
      <c r="Z141" s="1014"/>
      <c r="AA141" s="1014"/>
      <c r="AB141" s="1014"/>
      <c r="AC141" s="1014"/>
      <c r="AD141" s="1014"/>
      <c r="AE141" s="1014"/>
    </row>
    <row r="142" customFormat="false" ht="12.75" hidden="false" customHeight="false" outlineLevel="0" collapsed="false">
      <c r="A142" s="1014"/>
      <c r="B142" s="1014"/>
      <c r="C142" s="1014"/>
      <c r="D142" s="1014"/>
      <c r="E142" s="1014"/>
      <c r="F142" s="1014"/>
      <c r="G142" s="1014"/>
      <c r="H142" s="1014"/>
      <c r="I142" s="1014"/>
      <c r="J142" s="1014"/>
      <c r="K142" s="1014"/>
      <c r="L142" s="1014"/>
      <c r="M142" s="1014"/>
      <c r="N142" s="1014"/>
      <c r="O142" s="1014"/>
      <c r="P142" s="1014"/>
      <c r="Q142" s="1014"/>
      <c r="R142" s="1014"/>
      <c r="S142" s="1014"/>
      <c r="T142" s="1014"/>
      <c r="U142" s="1014"/>
      <c r="V142" s="1014"/>
      <c r="W142" s="1014"/>
      <c r="X142" s="1014"/>
      <c r="Y142" s="1014"/>
      <c r="Z142" s="1014"/>
      <c r="AA142" s="1014"/>
      <c r="AB142" s="1014"/>
      <c r="AC142" s="1014"/>
      <c r="AD142" s="1014"/>
      <c r="AE142" s="1014"/>
    </row>
    <row r="143" customFormat="false" ht="12.75" hidden="false" customHeight="false" outlineLevel="0" collapsed="false">
      <c r="A143" s="1014"/>
      <c r="B143" s="1014"/>
      <c r="C143" s="1014"/>
      <c r="D143" s="1014"/>
      <c r="E143" s="1014"/>
      <c r="F143" s="1014"/>
      <c r="G143" s="1014"/>
      <c r="H143" s="1014"/>
      <c r="I143" s="1014"/>
      <c r="J143" s="1014"/>
      <c r="K143" s="1014"/>
      <c r="L143" s="1014"/>
      <c r="M143" s="1014"/>
      <c r="N143" s="1014"/>
      <c r="O143" s="1014"/>
      <c r="P143" s="1014"/>
      <c r="Q143" s="1014"/>
      <c r="R143" s="1014"/>
      <c r="S143" s="1014"/>
      <c r="T143" s="1014"/>
      <c r="U143" s="1014"/>
      <c r="V143" s="1014"/>
      <c r="W143" s="1014"/>
      <c r="X143" s="1014"/>
      <c r="Y143" s="1014"/>
      <c r="Z143" s="1014"/>
      <c r="AA143" s="1014"/>
      <c r="AB143" s="1014"/>
      <c r="AC143" s="1014"/>
      <c r="AD143" s="1014"/>
      <c r="AE143" s="1014"/>
    </row>
    <row r="144" customFormat="false" ht="12.75" hidden="false" customHeight="false" outlineLevel="0" collapsed="false">
      <c r="A144" s="1014"/>
      <c r="B144" s="1014"/>
      <c r="C144" s="1014"/>
      <c r="D144" s="1014"/>
      <c r="E144" s="1014"/>
      <c r="F144" s="1014"/>
      <c r="G144" s="1014"/>
      <c r="H144" s="1014"/>
      <c r="I144" s="1014"/>
      <c r="J144" s="1014"/>
      <c r="K144" s="1014"/>
      <c r="L144" s="1014"/>
      <c r="M144" s="1014"/>
      <c r="N144" s="1014"/>
      <c r="O144" s="1014"/>
      <c r="P144" s="1014"/>
      <c r="Q144" s="1014"/>
      <c r="R144" s="1014"/>
      <c r="S144" s="1014"/>
      <c r="T144" s="1014"/>
      <c r="U144" s="1014"/>
      <c r="V144" s="1014"/>
      <c r="W144" s="1014"/>
      <c r="X144" s="1014"/>
      <c r="Y144" s="1014"/>
      <c r="Z144" s="1014"/>
      <c r="AA144" s="1014"/>
      <c r="AB144" s="1014"/>
      <c r="AC144" s="1014"/>
      <c r="AD144" s="1014"/>
      <c r="AE144" s="1014"/>
    </row>
    <row r="145" customFormat="false" ht="12.75" hidden="false" customHeight="false" outlineLevel="0" collapsed="false">
      <c r="A145" s="1014"/>
      <c r="B145" s="1014"/>
      <c r="C145" s="1014"/>
      <c r="D145" s="1014"/>
      <c r="E145" s="1014"/>
      <c r="F145" s="1014"/>
      <c r="G145" s="1014"/>
      <c r="H145" s="1014"/>
      <c r="I145" s="1014"/>
      <c r="J145" s="1014"/>
      <c r="K145" s="1014"/>
      <c r="L145" s="1014"/>
      <c r="M145" s="1014"/>
      <c r="N145" s="1014"/>
      <c r="O145" s="1014"/>
      <c r="P145" s="1014"/>
      <c r="Q145" s="1014"/>
      <c r="R145" s="1014"/>
      <c r="S145" s="1014"/>
      <c r="T145" s="1014"/>
      <c r="U145" s="1014"/>
      <c r="V145" s="1014"/>
      <c r="W145" s="1014"/>
      <c r="X145" s="1014"/>
      <c r="Y145" s="1014"/>
      <c r="Z145" s="1014"/>
      <c r="AA145" s="1014"/>
      <c r="AB145" s="1014"/>
      <c r="AC145" s="1014"/>
      <c r="AD145" s="1014"/>
      <c r="AE145" s="1014"/>
    </row>
    <row r="146" customFormat="false" ht="12.75" hidden="false" customHeight="false" outlineLevel="0" collapsed="false">
      <c r="A146" s="1014"/>
      <c r="B146" s="1014"/>
      <c r="C146" s="1014"/>
      <c r="D146" s="1014"/>
      <c r="E146" s="1014"/>
      <c r="F146" s="1014"/>
      <c r="G146" s="1014"/>
      <c r="H146" s="1014"/>
      <c r="I146" s="1014"/>
      <c r="J146" s="1014"/>
      <c r="K146" s="1014"/>
      <c r="L146" s="1014"/>
      <c r="M146" s="1014"/>
      <c r="N146" s="1014"/>
      <c r="O146" s="1014"/>
      <c r="P146" s="1014"/>
      <c r="Q146" s="1014"/>
      <c r="R146" s="1014"/>
      <c r="S146" s="1014"/>
      <c r="T146" s="1014"/>
      <c r="U146" s="1014"/>
      <c r="V146" s="1014"/>
      <c r="W146" s="1014"/>
      <c r="X146" s="1014"/>
      <c r="Y146" s="1014"/>
      <c r="Z146" s="1014"/>
      <c r="AA146" s="1014"/>
      <c r="AB146" s="1014"/>
      <c r="AC146" s="1014"/>
      <c r="AD146" s="1014"/>
      <c r="AE146" s="1014"/>
    </row>
    <row r="147" customFormat="false" ht="12.75" hidden="false" customHeight="false" outlineLevel="0" collapsed="false">
      <c r="A147" s="1014"/>
      <c r="B147" s="1014"/>
      <c r="C147" s="1014"/>
      <c r="D147" s="1014"/>
      <c r="E147" s="1014"/>
      <c r="F147" s="1014"/>
      <c r="G147" s="1014"/>
      <c r="H147" s="1014"/>
      <c r="I147" s="1014"/>
      <c r="J147" s="1014"/>
      <c r="K147" s="1014"/>
      <c r="L147" s="1014"/>
      <c r="M147" s="1014"/>
      <c r="N147" s="1014"/>
      <c r="O147" s="1014"/>
      <c r="P147" s="1014"/>
      <c r="Q147" s="1014"/>
      <c r="R147" s="1014"/>
      <c r="S147" s="1014"/>
      <c r="T147" s="1014"/>
      <c r="U147" s="1014"/>
      <c r="V147" s="1014"/>
      <c r="W147" s="1014"/>
      <c r="X147" s="1014"/>
      <c r="Y147" s="1014"/>
      <c r="Z147" s="1014"/>
      <c r="AA147" s="1014"/>
      <c r="AB147" s="1014"/>
      <c r="AC147" s="1014"/>
      <c r="AD147" s="1014"/>
      <c r="AE147" s="1014"/>
    </row>
    <row r="148" customFormat="false" ht="12.75" hidden="false" customHeight="false" outlineLevel="0" collapsed="false">
      <c r="A148" s="1014"/>
      <c r="B148" s="1014"/>
      <c r="C148" s="1014"/>
      <c r="D148" s="1014"/>
      <c r="E148" s="1014"/>
      <c r="F148" s="1014"/>
      <c r="G148" s="1014"/>
      <c r="H148" s="1014"/>
      <c r="I148" s="1014"/>
      <c r="J148" s="1014"/>
      <c r="K148" s="1014"/>
      <c r="L148" s="1014"/>
      <c r="M148" s="1014"/>
      <c r="N148" s="1014"/>
      <c r="O148" s="1014"/>
      <c r="P148" s="1014"/>
      <c r="Q148" s="1014"/>
      <c r="R148" s="1014"/>
      <c r="S148" s="1014"/>
      <c r="T148" s="1014"/>
      <c r="U148" s="1014"/>
      <c r="V148" s="1014"/>
      <c r="W148" s="1014"/>
      <c r="X148" s="1014"/>
      <c r="Y148" s="1014"/>
      <c r="Z148" s="1014"/>
      <c r="AA148" s="1014"/>
      <c r="AB148" s="1014"/>
      <c r="AC148" s="1014"/>
      <c r="AD148" s="1014"/>
      <c r="AE148" s="1014"/>
    </row>
    <row r="149" customFormat="false" ht="12.75" hidden="false" customHeight="false" outlineLevel="0" collapsed="false">
      <c r="A149" s="1014"/>
      <c r="B149" s="1014"/>
      <c r="C149" s="1014"/>
      <c r="D149" s="1014"/>
      <c r="E149" s="1014"/>
      <c r="F149" s="1014"/>
      <c r="G149" s="1014"/>
      <c r="H149" s="1014"/>
      <c r="I149" s="1014"/>
      <c r="J149" s="1014"/>
      <c r="K149" s="1014"/>
      <c r="L149" s="1014"/>
      <c r="M149" s="1014"/>
      <c r="N149" s="1014"/>
      <c r="O149" s="1014"/>
      <c r="P149" s="1014"/>
      <c r="Q149" s="1014"/>
      <c r="R149" s="1014"/>
      <c r="S149" s="1014"/>
      <c r="T149" s="1014"/>
      <c r="U149" s="1014"/>
      <c r="V149" s="1014"/>
      <c r="W149" s="1014"/>
      <c r="X149" s="1014"/>
      <c r="Y149" s="1014"/>
      <c r="Z149" s="1014"/>
      <c r="AA149" s="1014"/>
      <c r="AB149" s="1014"/>
      <c r="AC149" s="1014"/>
      <c r="AD149" s="1014"/>
      <c r="AE149" s="1014"/>
    </row>
    <row r="150" customFormat="false" ht="12.75" hidden="false" customHeight="false" outlineLevel="0" collapsed="false">
      <c r="A150" s="1014"/>
      <c r="B150" s="1014"/>
      <c r="C150" s="1014"/>
      <c r="D150" s="1014"/>
      <c r="E150" s="1014"/>
      <c r="F150" s="1014"/>
      <c r="G150" s="1014"/>
      <c r="H150" s="1014"/>
      <c r="I150" s="1014"/>
      <c r="J150" s="1014"/>
      <c r="K150" s="1014"/>
      <c r="L150" s="1014"/>
      <c r="M150" s="1014"/>
      <c r="N150" s="1014"/>
      <c r="O150" s="1014"/>
      <c r="P150" s="1014"/>
      <c r="Q150" s="1014"/>
      <c r="R150" s="1014"/>
      <c r="S150" s="1014"/>
      <c r="T150" s="1014"/>
      <c r="U150" s="1014"/>
      <c r="V150" s="1014"/>
      <c r="W150" s="1014"/>
      <c r="X150" s="1014"/>
      <c r="Y150" s="1014"/>
      <c r="Z150" s="1014"/>
      <c r="AA150" s="1014"/>
      <c r="AB150" s="1014"/>
      <c r="AC150" s="1014"/>
      <c r="AD150" s="1014"/>
      <c r="AE150" s="1014"/>
    </row>
    <row r="151" customFormat="false" ht="12.75" hidden="false" customHeight="false" outlineLevel="0" collapsed="false">
      <c r="A151" s="1014"/>
      <c r="B151" s="1014"/>
      <c r="C151" s="1014"/>
      <c r="D151" s="1014"/>
      <c r="E151" s="1014"/>
      <c r="F151" s="1014"/>
      <c r="G151" s="1014"/>
      <c r="H151" s="1014"/>
      <c r="I151" s="1014"/>
      <c r="J151" s="1014"/>
      <c r="K151" s="1014"/>
      <c r="L151" s="1014"/>
      <c r="M151" s="1014"/>
      <c r="N151" s="1014"/>
      <c r="O151" s="1014"/>
      <c r="P151" s="1014"/>
      <c r="Q151" s="1014"/>
      <c r="R151" s="1014"/>
      <c r="S151" s="1014"/>
      <c r="T151" s="1014"/>
      <c r="U151" s="1014"/>
      <c r="V151" s="1014"/>
      <c r="W151" s="1014"/>
      <c r="X151" s="1014"/>
      <c r="Y151" s="1014"/>
      <c r="Z151" s="1014"/>
      <c r="AA151" s="1014"/>
      <c r="AB151" s="1014"/>
      <c r="AC151" s="1014"/>
      <c r="AD151" s="1014"/>
      <c r="AE151" s="1014"/>
    </row>
    <row r="152" customFormat="false" ht="12.75" hidden="false" customHeight="false" outlineLevel="0" collapsed="false">
      <c r="A152" s="1014"/>
      <c r="B152" s="1014"/>
      <c r="C152" s="1014"/>
      <c r="D152" s="1014"/>
      <c r="E152" s="1014"/>
      <c r="F152" s="1014"/>
      <c r="G152" s="1014"/>
      <c r="H152" s="1014"/>
      <c r="I152" s="1014"/>
      <c r="J152" s="1014"/>
      <c r="K152" s="1014"/>
      <c r="L152" s="1014"/>
      <c r="M152" s="1014"/>
      <c r="N152" s="1014"/>
      <c r="O152" s="1014"/>
      <c r="P152" s="1014"/>
      <c r="Q152" s="1014"/>
      <c r="R152" s="1014"/>
      <c r="S152" s="1014"/>
      <c r="T152" s="1014"/>
      <c r="U152" s="1014"/>
      <c r="V152" s="1014"/>
      <c r="W152" s="1014"/>
      <c r="X152" s="1014"/>
      <c r="Y152" s="1014"/>
      <c r="Z152" s="1014"/>
      <c r="AA152" s="1014"/>
      <c r="AB152" s="1014"/>
      <c r="AC152" s="1014"/>
      <c r="AD152" s="1014"/>
      <c r="AE152" s="1014"/>
    </row>
    <row r="153" customFormat="false" ht="12.75" hidden="false" customHeight="false" outlineLevel="0" collapsed="false">
      <c r="A153" s="1014"/>
      <c r="B153" s="1014"/>
      <c r="C153" s="1014"/>
      <c r="D153" s="1014"/>
      <c r="E153" s="1014"/>
      <c r="F153" s="1014"/>
      <c r="G153" s="1014"/>
      <c r="H153" s="1014"/>
      <c r="I153" s="1014"/>
      <c r="J153" s="1014"/>
      <c r="K153" s="1014"/>
      <c r="L153" s="1014"/>
      <c r="M153" s="1014"/>
      <c r="N153" s="1014"/>
      <c r="O153" s="1014"/>
      <c r="P153" s="1014"/>
      <c r="Q153" s="1014"/>
      <c r="R153" s="1014"/>
      <c r="S153" s="1014"/>
      <c r="T153" s="1014"/>
      <c r="U153" s="1014"/>
      <c r="V153" s="1014"/>
      <c r="W153" s="1014"/>
      <c r="X153" s="1014"/>
      <c r="Y153" s="1014"/>
      <c r="Z153" s="1014"/>
      <c r="AA153" s="1014"/>
      <c r="AB153" s="1014"/>
      <c r="AC153" s="1014"/>
      <c r="AD153" s="1014"/>
      <c r="AE153" s="1014"/>
    </row>
    <row r="154" customFormat="false" ht="12.75" hidden="false" customHeight="false" outlineLevel="0" collapsed="false">
      <c r="A154" s="1014"/>
      <c r="B154" s="1014"/>
      <c r="C154" s="1014"/>
      <c r="D154" s="1014"/>
      <c r="E154" s="1014"/>
      <c r="F154" s="1014"/>
      <c r="G154" s="1014"/>
      <c r="H154" s="1014"/>
      <c r="I154" s="1014"/>
      <c r="J154" s="1014"/>
      <c r="K154" s="1014"/>
      <c r="L154" s="1014"/>
      <c r="M154" s="1014"/>
      <c r="N154" s="1014"/>
      <c r="O154" s="1014"/>
      <c r="P154" s="1014"/>
      <c r="Q154" s="1014"/>
      <c r="R154" s="1014"/>
      <c r="S154" s="1014"/>
      <c r="T154" s="1014"/>
      <c r="U154" s="1014"/>
      <c r="V154" s="1014"/>
      <c r="W154" s="1014"/>
      <c r="X154" s="1014"/>
      <c r="Y154" s="1014"/>
      <c r="Z154" s="1014"/>
      <c r="AA154" s="1014"/>
      <c r="AB154" s="1014"/>
      <c r="AC154" s="1014"/>
      <c r="AD154" s="1014"/>
      <c r="AE154" s="1014"/>
    </row>
    <row r="155" customFormat="false" ht="12.75" hidden="false" customHeight="false" outlineLevel="0" collapsed="false">
      <c r="A155" s="1014"/>
      <c r="B155" s="1014"/>
      <c r="C155" s="1014"/>
      <c r="D155" s="1014"/>
      <c r="E155" s="1014"/>
      <c r="F155" s="1014"/>
      <c r="G155" s="1014"/>
      <c r="H155" s="1014"/>
      <c r="I155" s="1014"/>
      <c r="J155" s="1014"/>
      <c r="K155" s="1014"/>
      <c r="L155" s="1014"/>
      <c r="M155" s="1014"/>
      <c r="N155" s="1014"/>
      <c r="O155" s="1014"/>
      <c r="P155" s="1014"/>
      <c r="Q155" s="1014"/>
      <c r="R155" s="1014"/>
      <c r="S155" s="1014"/>
      <c r="T155" s="1014"/>
      <c r="U155" s="1014"/>
      <c r="V155" s="1014"/>
      <c r="W155" s="1014"/>
      <c r="X155" s="1014"/>
      <c r="Y155" s="1014"/>
      <c r="Z155" s="1014"/>
      <c r="AA155" s="1014"/>
      <c r="AB155" s="1014"/>
      <c r="AC155" s="1014"/>
      <c r="AD155" s="1014"/>
      <c r="AE155" s="1014"/>
    </row>
    <row r="156" customFormat="false" ht="12.75" hidden="false" customHeight="false" outlineLevel="0" collapsed="false">
      <c r="A156" s="1014"/>
      <c r="B156" s="1014"/>
      <c r="C156" s="1014"/>
      <c r="D156" s="1014"/>
      <c r="E156" s="1014"/>
      <c r="F156" s="1014"/>
      <c r="G156" s="1014"/>
      <c r="H156" s="1014"/>
      <c r="I156" s="1014"/>
      <c r="J156" s="1014"/>
      <c r="K156" s="1014"/>
      <c r="L156" s="1014"/>
      <c r="M156" s="1014"/>
      <c r="N156" s="1014"/>
      <c r="O156" s="1014"/>
      <c r="P156" s="1014"/>
      <c r="Q156" s="1014"/>
      <c r="R156" s="1014"/>
      <c r="S156" s="1014"/>
      <c r="T156" s="1014"/>
      <c r="U156" s="1014"/>
      <c r="V156" s="1014"/>
      <c r="W156" s="1014"/>
      <c r="X156" s="1014"/>
      <c r="Y156" s="1014"/>
      <c r="Z156" s="1014"/>
      <c r="AA156" s="1014"/>
      <c r="AB156" s="1014"/>
      <c r="AC156" s="1014"/>
      <c r="AD156" s="1014"/>
      <c r="AE156" s="1014"/>
    </row>
    <row r="157" customFormat="false" ht="12.75" hidden="false" customHeight="false" outlineLevel="0" collapsed="false">
      <c r="A157" s="1014"/>
      <c r="B157" s="1014"/>
      <c r="C157" s="1014"/>
      <c r="D157" s="1014"/>
      <c r="E157" s="1014"/>
      <c r="F157" s="1014"/>
      <c r="G157" s="1014"/>
      <c r="H157" s="1014"/>
      <c r="I157" s="1014"/>
      <c r="J157" s="1014"/>
      <c r="K157" s="1014"/>
      <c r="L157" s="1014"/>
      <c r="M157" s="1014"/>
      <c r="N157" s="1014"/>
      <c r="O157" s="1014"/>
      <c r="P157" s="1014"/>
      <c r="Q157" s="1014"/>
      <c r="R157" s="1014"/>
      <c r="S157" s="1014"/>
      <c r="T157" s="1014"/>
      <c r="U157" s="1014"/>
      <c r="V157" s="1014"/>
      <c r="W157" s="1014"/>
      <c r="X157" s="1014"/>
      <c r="Y157" s="1014"/>
      <c r="Z157" s="1014"/>
      <c r="AA157" s="1014"/>
      <c r="AB157" s="1014"/>
      <c r="AC157" s="1014"/>
      <c r="AD157" s="1014"/>
      <c r="AE157" s="1014"/>
    </row>
    <row r="158" customFormat="false" ht="12.75" hidden="false" customHeight="false" outlineLevel="0" collapsed="false">
      <c r="A158" s="1014"/>
      <c r="B158" s="1014"/>
      <c r="C158" s="1014"/>
      <c r="D158" s="1014"/>
      <c r="E158" s="1014"/>
      <c r="F158" s="1014"/>
      <c r="G158" s="1014"/>
      <c r="H158" s="1014"/>
      <c r="I158" s="1014"/>
      <c r="J158" s="1014"/>
      <c r="K158" s="1014"/>
      <c r="L158" s="1014"/>
      <c r="M158" s="1014"/>
      <c r="N158" s="1014"/>
      <c r="O158" s="1014"/>
      <c r="P158" s="1014"/>
      <c r="Q158" s="1014"/>
      <c r="R158" s="1014"/>
      <c r="S158" s="1014"/>
      <c r="T158" s="1014"/>
      <c r="U158" s="1014"/>
      <c r="V158" s="1014"/>
      <c r="W158" s="1014"/>
      <c r="X158" s="1014"/>
      <c r="Y158" s="1014"/>
      <c r="Z158" s="1014"/>
      <c r="AA158" s="1014"/>
      <c r="AB158" s="1014"/>
      <c r="AC158" s="1014"/>
      <c r="AD158" s="1014"/>
      <c r="AE158" s="1014"/>
    </row>
    <row r="159" customFormat="false" ht="12.75" hidden="false" customHeight="false" outlineLevel="0" collapsed="false">
      <c r="A159" s="1014"/>
      <c r="B159" s="1014"/>
      <c r="C159" s="1014"/>
      <c r="D159" s="1014"/>
      <c r="E159" s="1014"/>
      <c r="F159" s="1014"/>
      <c r="G159" s="1014"/>
      <c r="H159" s="1014"/>
      <c r="I159" s="1014"/>
      <c r="J159" s="1014"/>
      <c r="K159" s="1014"/>
      <c r="L159" s="1014"/>
      <c r="M159" s="1014"/>
      <c r="N159" s="1014"/>
      <c r="O159" s="1014"/>
      <c r="P159" s="1014"/>
      <c r="Q159" s="1014"/>
      <c r="R159" s="1014"/>
      <c r="S159" s="1014"/>
      <c r="T159" s="1014"/>
      <c r="U159" s="1014"/>
      <c r="V159" s="1014"/>
      <c r="W159" s="1014"/>
      <c r="X159" s="1014"/>
      <c r="Y159" s="1014"/>
      <c r="Z159" s="1014"/>
      <c r="AA159" s="1014"/>
      <c r="AB159" s="1014"/>
      <c r="AC159" s="1014"/>
      <c r="AD159" s="1014"/>
      <c r="AE159" s="1014"/>
    </row>
    <row r="160" customFormat="false" ht="12.75" hidden="false" customHeight="false" outlineLevel="0" collapsed="false">
      <c r="A160" s="1014"/>
      <c r="B160" s="1014"/>
      <c r="C160" s="1014"/>
      <c r="D160" s="1014"/>
      <c r="E160" s="1014"/>
      <c r="F160" s="1014"/>
      <c r="G160" s="1014"/>
      <c r="H160" s="1014"/>
      <c r="I160" s="1014"/>
      <c r="J160" s="1014"/>
      <c r="K160" s="1014"/>
      <c r="L160" s="1014"/>
      <c r="M160" s="1014"/>
      <c r="N160" s="1014"/>
      <c r="O160" s="1014"/>
      <c r="P160" s="1014"/>
      <c r="Q160" s="1014"/>
      <c r="R160" s="1014"/>
      <c r="S160" s="1014"/>
      <c r="T160" s="1014"/>
      <c r="U160" s="1014"/>
      <c r="V160" s="1014"/>
      <c r="W160" s="1014"/>
      <c r="X160" s="1014"/>
      <c r="Y160" s="1014"/>
      <c r="Z160" s="1014"/>
      <c r="AA160" s="1014"/>
      <c r="AB160" s="1014"/>
      <c r="AC160" s="1014"/>
      <c r="AD160" s="1014"/>
      <c r="AE160" s="1014"/>
    </row>
    <row r="161" customFormat="false" ht="12.75" hidden="false" customHeight="false" outlineLevel="0" collapsed="false">
      <c r="A161" s="1014"/>
      <c r="B161" s="1014"/>
      <c r="C161" s="1014"/>
      <c r="D161" s="1014"/>
      <c r="E161" s="1014"/>
      <c r="F161" s="1014"/>
      <c r="G161" s="1014"/>
      <c r="H161" s="1014"/>
      <c r="I161" s="1014"/>
      <c r="J161" s="1014"/>
      <c r="K161" s="1014"/>
      <c r="L161" s="1014"/>
      <c r="M161" s="1014"/>
      <c r="N161" s="1014"/>
      <c r="O161" s="1014"/>
      <c r="P161" s="1014"/>
      <c r="Q161" s="1014"/>
      <c r="R161" s="1014"/>
      <c r="S161" s="1014"/>
      <c r="T161" s="1014"/>
      <c r="U161" s="1014"/>
      <c r="V161" s="1014"/>
      <c r="W161" s="1014"/>
      <c r="X161" s="1014"/>
      <c r="Y161" s="1014"/>
      <c r="Z161" s="1014"/>
      <c r="AA161" s="1014"/>
      <c r="AB161" s="1014"/>
      <c r="AC161" s="1014"/>
      <c r="AD161" s="1014"/>
      <c r="AE161" s="1014"/>
    </row>
    <row r="162" customFormat="false" ht="12.75" hidden="false" customHeight="false" outlineLevel="0" collapsed="false">
      <c r="A162" s="1014"/>
      <c r="B162" s="1014"/>
      <c r="C162" s="1014"/>
      <c r="D162" s="1014"/>
      <c r="E162" s="1014"/>
      <c r="F162" s="1014"/>
      <c r="G162" s="1014"/>
      <c r="H162" s="1014"/>
      <c r="I162" s="1014"/>
      <c r="J162" s="1014"/>
      <c r="K162" s="1014"/>
      <c r="L162" s="1014"/>
      <c r="M162" s="1014"/>
      <c r="N162" s="1014"/>
      <c r="O162" s="1014"/>
      <c r="P162" s="1014"/>
      <c r="Q162" s="1014"/>
      <c r="R162" s="1014"/>
      <c r="S162" s="1014"/>
      <c r="T162" s="1014"/>
      <c r="U162" s="1014"/>
      <c r="V162" s="1014"/>
      <c r="W162" s="1014"/>
      <c r="X162" s="1014"/>
      <c r="Y162" s="1014"/>
      <c r="Z162" s="1014"/>
      <c r="AA162" s="1014"/>
      <c r="AB162" s="1014"/>
      <c r="AC162" s="1014"/>
      <c r="AD162" s="1014"/>
      <c r="AE162" s="1014"/>
    </row>
    <row r="163" customFormat="false" ht="12.75" hidden="false" customHeight="false" outlineLevel="0" collapsed="false">
      <c r="A163" s="1014"/>
      <c r="B163" s="1014"/>
      <c r="C163" s="1014"/>
      <c r="D163" s="1014"/>
      <c r="E163" s="1014"/>
      <c r="F163" s="1014"/>
      <c r="G163" s="1014"/>
      <c r="H163" s="1014"/>
      <c r="I163" s="1014"/>
      <c r="J163" s="1014"/>
      <c r="K163" s="1014"/>
      <c r="L163" s="1014"/>
      <c r="M163" s="1014"/>
      <c r="N163" s="1014"/>
      <c r="O163" s="1014"/>
      <c r="P163" s="1014"/>
      <c r="Q163" s="1014"/>
      <c r="R163" s="1014"/>
      <c r="S163" s="1014"/>
      <c r="T163" s="1014"/>
      <c r="U163" s="1014"/>
      <c r="V163" s="1014"/>
      <c r="W163" s="1014"/>
      <c r="X163" s="1014"/>
      <c r="Y163" s="1014"/>
      <c r="Z163" s="1014"/>
      <c r="AA163" s="1014"/>
      <c r="AB163" s="1014"/>
      <c r="AC163" s="1014"/>
      <c r="AD163" s="1014"/>
      <c r="AE163" s="1014"/>
    </row>
    <row r="164" customFormat="false" ht="12.75" hidden="false" customHeight="false" outlineLevel="0" collapsed="false">
      <c r="A164" s="1014"/>
      <c r="B164" s="1014"/>
      <c r="C164" s="1014"/>
      <c r="D164" s="1014"/>
      <c r="E164" s="1014"/>
      <c r="F164" s="1014"/>
      <c r="G164" s="1014"/>
      <c r="H164" s="1014"/>
      <c r="I164" s="1014"/>
      <c r="J164" s="1014"/>
      <c r="K164" s="1014"/>
      <c r="L164" s="1014"/>
      <c r="M164" s="1014"/>
      <c r="N164" s="1014"/>
      <c r="O164" s="1014"/>
      <c r="P164" s="1014"/>
      <c r="Q164" s="1014"/>
      <c r="R164" s="1014"/>
      <c r="S164" s="1014"/>
      <c r="T164" s="1014"/>
      <c r="U164" s="1014"/>
      <c r="V164" s="1014"/>
      <c r="W164" s="1014"/>
      <c r="X164" s="1014"/>
      <c r="Y164" s="1014"/>
      <c r="Z164" s="1014"/>
      <c r="AA164" s="1014"/>
      <c r="AB164" s="1014"/>
      <c r="AC164" s="1014"/>
      <c r="AD164" s="1014"/>
      <c r="AE164" s="1014"/>
    </row>
    <row r="165" customFormat="false" ht="12.75" hidden="false" customHeight="false" outlineLevel="0" collapsed="false">
      <c r="A165" s="1014"/>
      <c r="B165" s="1014"/>
      <c r="C165" s="1014"/>
      <c r="D165" s="1014"/>
      <c r="E165" s="1014"/>
      <c r="F165" s="1014"/>
      <c r="G165" s="1014"/>
      <c r="H165" s="1014"/>
      <c r="I165" s="1014"/>
      <c r="J165" s="1014"/>
      <c r="K165" s="1014"/>
      <c r="L165" s="1014"/>
      <c r="M165" s="1014"/>
      <c r="N165" s="1014"/>
      <c r="O165" s="1014"/>
      <c r="P165" s="1014"/>
      <c r="Q165" s="1014"/>
      <c r="R165" s="1014"/>
      <c r="S165" s="1014"/>
      <c r="T165" s="1014"/>
      <c r="U165" s="1014"/>
      <c r="V165" s="1014"/>
      <c r="W165" s="1014"/>
      <c r="X165" s="1014"/>
      <c r="Y165" s="1014"/>
      <c r="Z165" s="1014"/>
      <c r="AA165" s="1014"/>
      <c r="AB165" s="1014"/>
      <c r="AC165" s="1014"/>
      <c r="AD165" s="1014"/>
      <c r="AE165" s="1014"/>
    </row>
    <row r="166" customFormat="false" ht="12.75" hidden="false" customHeight="false" outlineLevel="0" collapsed="false">
      <c r="A166" s="1014"/>
      <c r="B166" s="1014"/>
      <c r="C166" s="1014"/>
      <c r="D166" s="1014"/>
      <c r="E166" s="1014"/>
      <c r="F166" s="1014"/>
      <c r="G166" s="1014"/>
      <c r="H166" s="1014"/>
      <c r="I166" s="1014"/>
      <c r="J166" s="1014"/>
      <c r="K166" s="1014"/>
      <c r="L166" s="1014"/>
      <c r="M166" s="1014"/>
      <c r="N166" s="1014"/>
      <c r="O166" s="1014"/>
      <c r="P166" s="1014"/>
      <c r="Q166" s="1014"/>
      <c r="R166" s="1014"/>
      <c r="S166" s="1014"/>
      <c r="T166" s="1014"/>
      <c r="U166" s="1014"/>
      <c r="V166" s="1014"/>
      <c r="W166" s="1014"/>
      <c r="X166" s="1014"/>
      <c r="Y166" s="1014"/>
      <c r="Z166" s="1014"/>
      <c r="AA166" s="1014"/>
      <c r="AB166" s="1014"/>
      <c r="AC166" s="1014"/>
      <c r="AD166" s="1014"/>
      <c r="AE166" s="1014"/>
    </row>
    <row r="167" customFormat="false" ht="12.75" hidden="false" customHeight="false" outlineLevel="0" collapsed="false">
      <c r="A167" s="1014"/>
      <c r="B167" s="1014"/>
      <c r="C167" s="1014"/>
      <c r="D167" s="1014"/>
      <c r="E167" s="1014"/>
      <c r="F167" s="1014"/>
      <c r="G167" s="1014"/>
      <c r="H167" s="1014"/>
      <c r="I167" s="1014"/>
      <c r="J167" s="1014"/>
      <c r="K167" s="1014"/>
      <c r="L167" s="1014"/>
      <c r="M167" s="1014"/>
      <c r="N167" s="1014"/>
      <c r="O167" s="1014"/>
      <c r="P167" s="1014"/>
      <c r="Q167" s="1014"/>
      <c r="R167" s="1014"/>
      <c r="S167" s="1014"/>
      <c r="T167" s="1014"/>
      <c r="U167" s="1014"/>
      <c r="V167" s="1014"/>
      <c r="W167" s="1014"/>
      <c r="X167" s="1014"/>
      <c r="Y167" s="1014"/>
      <c r="Z167" s="1014"/>
      <c r="AA167" s="1014"/>
      <c r="AB167" s="1014"/>
      <c r="AC167" s="1014"/>
      <c r="AD167" s="1014"/>
      <c r="AE167" s="1014"/>
    </row>
    <row r="168" customFormat="false" ht="12.75" hidden="false" customHeight="false" outlineLevel="0" collapsed="false">
      <c r="A168" s="1014"/>
      <c r="B168" s="1014"/>
      <c r="C168" s="1014"/>
      <c r="D168" s="1014"/>
      <c r="E168" s="1014"/>
      <c r="F168" s="1014"/>
      <c r="G168" s="1014"/>
      <c r="H168" s="1014"/>
      <c r="I168" s="1014"/>
      <c r="J168" s="1014"/>
      <c r="K168" s="1014"/>
      <c r="L168" s="1014"/>
      <c r="M168" s="1014"/>
      <c r="N168" s="1014"/>
      <c r="O168" s="1014"/>
      <c r="P168" s="1014"/>
      <c r="Q168" s="1014"/>
      <c r="R168" s="1014"/>
      <c r="S168" s="1014"/>
      <c r="T168" s="1014"/>
      <c r="U168" s="1014"/>
      <c r="V168" s="1014"/>
      <c r="W168" s="1014"/>
      <c r="X168" s="1014"/>
      <c r="Y168" s="1014"/>
      <c r="Z168" s="1014"/>
      <c r="AA168" s="1014"/>
      <c r="AB168" s="1014"/>
      <c r="AC168" s="1014"/>
      <c r="AD168" s="1014"/>
      <c r="AE168" s="1014"/>
    </row>
    <row r="169" customFormat="false" ht="12.75" hidden="false" customHeight="false" outlineLevel="0" collapsed="false">
      <c r="A169" s="1014"/>
      <c r="B169" s="1014"/>
      <c r="C169" s="1014"/>
      <c r="D169" s="1014"/>
      <c r="E169" s="1014"/>
      <c r="F169" s="1014"/>
      <c r="G169" s="1014"/>
      <c r="H169" s="1014"/>
      <c r="I169" s="1014"/>
      <c r="J169" s="1014"/>
      <c r="K169" s="1014"/>
      <c r="L169" s="1014"/>
      <c r="M169" s="1014"/>
      <c r="N169" s="1014"/>
      <c r="O169" s="1014"/>
      <c r="P169" s="1014"/>
      <c r="Q169" s="1014"/>
      <c r="R169" s="1014"/>
      <c r="S169" s="1014"/>
      <c r="T169" s="1014"/>
      <c r="U169" s="1014"/>
      <c r="V169" s="1014"/>
      <c r="W169" s="1014"/>
      <c r="X169" s="1014"/>
      <c r="Y169" s="1014"/>
      <c r="Z169" s="1014"/>
      <c r="AA169" s="1014"/>
      <c r="AB169" s="1014"/>
      <c r="AC169" s="1014"/>
      <c r="AD169" s="1014"/>
      <c r="AE169" s="1014"/>
    </row>
    <row r="170" customFormat="false" ht="12.75" hidden="false" customHeight="false" outlineLevel="0" collapsed="false">
      <c r="A170" s="1014"/>
      <c r="B170" s="1014"/>
      <c r="C170" s="1014"/>
      <c r="D170" s="1014"/>
      <c r="E170" s="1014"/>
      <c r="F170" s="1014"/>
      <c r="G170" s="1014"/>
      <c r="H170" s="1014"/>
      <c r="I170" s="1014"/>
      <c r="J170" s="1014"/>
      <c r="K170" s="1014"/>
      <c r="L170" s="1014"/>
      <c r="M170" s="1014"/>
      <c r="N170" s="1014"/>
      <c r="O170" s="1014"/>
      <c r="P170" s="1014"/>
      <c r="Q170" s="1014"/>
      <c r="R170" s="1014"/>
      <c r="S170" s="1014"/>
      <c r="T170" s="1014"/>
      <c r="U170" s="1014"/>
      <c r="V170" s="1014"/>
      <c r="W170" s="1014"/>
      <c r="X170" s="1014"/>
      <c r="Y170" s="1014"/>
      <c r="Z170" s="1014"/>
      <c r="AA170" s="1014"/>
      <c r="AB170" s="1014"/>
      <c r="AC170" s="1014"/>
      <c r="AD170" s="1014"/>
      <c r="AE170" s="1014"/>
    </row>
    <row r="171" customFormat="false" ht="12.75" hidden="false" customHeight="false" outlineLevel="0" collapsed="false">
      <c r="A171" s="1014"/>
      <c r="B171" s="1014"/>
      <c r="C171" s="1014"/>
      <c r="D171" s="1014"/>
      <c r="E171" s="1014"/>
      <c r="F171" s="1014"/>
      <c r="G171" s="1014"/>
      <c r="H171" s="1014"/>
      <c r="I171" s="1014"/>
      <c r="J171" s="1014"/>
      <c r="K171" s="1014"/>
      <c r="L171" s="1014"/>
      <c r="M171" s="1014"/>
      <c r="N171" s="1014"/>
      <c r="O171" s="1014"/>
      <c r="P171" s="1014"/>
      <c r="Q171" s="1014"/>
      <c r="R171" s="1014"/>
      <c r="S171" s="1014"/>
      <c r="T171" s="1014"/>
      <c r="U171" s="1014"/>
      <c r="V171" s="1014"/>
      <c r="W171" s="1014"/>
      <c r="X171" s="1014"/>
      <c r="Y171" s="1014"/>
      <c r="Z171" s="1014"/>
      <c r="AA171" s="1014"/>
      <c r="AB171" s="1014"/>
      <c r="AC171" s="1014"/>
      <c r="AD171" s="1014"/>
      <c r="AE171" s="1014"/>
    </row>
    <row r="172" customFormat="false" ht="12.75" hidden="false" customHeight="false" outlineLevel="0" collapsed="false">
      <c r="A172" s="1014"/>
      <c r="B172" s="1014"/>
      <c r="C172" s="1014"/>
      <c r="D172" s="1014"/>
      <c r="E172" s="1014"/>
      <c r="F172" s="1014"/>
      <c r="G172" s="1014"/>
      <c r="H172" s="1014"/>
      <c r="I172" s="1014"/>
      <c r="J172" s="1014"/>
      <c r="K172" s="1014"/>
      <c r="L172" s="1014"/>
      <c r="M172" s="1014"/>
      <c r="N172" s="1014"/>
      <c r="O172" s="1014"/>
      <c r="P172" s="1014"/>
      <c r="Q172" s="1014"/>
      <c r="R172" s="1014"/>
      <c r="S172" s="1014"/>
      <c r="T172" s="1014"/>
      <c r="U172" s="1014"/>
      <c r="V172" s="1014"/>
      <c r="W172" s="1014"/>
      <c r="X172" s="1014"/>
      <c r="Y172" s="1014"/>
      <c r="Z172" s="1014"/>
      <c r="AA172" s="1014"/>
      <c r="AB172" s="1014"/>
      <c r="AC172" s="1014"/>
      <c r="AD172" s="1014"/>
      <c r="AE172" s="1014"/>
    </row>
    <row r="173" customFormat="false" ht="12.75" hidden="false" customHeight="false" outlineLevel="0" collapsed="false">
      <c r="A173" s="1014"/>
      <c r="B173" s="1014"/>
      <c r="C173" s="1014"/>
      <c r="D173" s="1014"/>
      <c r="E173" s="1014"/>
      <c r="F173" s="1014"/>
      <c r="G173" s="1014"/>
      <c r="H173" s="1014"/>
      <c r="I173" s="1014"/>
      <c r="J173" s="1014"/>
      <c r="K173" s="1014"/>
      <c r="L173" s="1014"/>
      <c r="M173" s="1014"/>
      <c r="N173" s="1014"/>
      <c r="O173" s="1014"/>
      <c r="P173" s="1014"/>
      <c r="Q173" s="1014"/>
      <c r="R173" s="1014"/>
      <c r="S173" s="1014"/>
      <c r="T173" s="1014"/>
      <c r="U173" s="1014"/>
      <c r="V173" s="1014"/>
      <c r="W173" s="1014"/>
      <c r="X173" s="1014"/>
      <c r="Y173" s="1014"/>
      <c r="Z173" s="1014"/>
      <c r="AA173" s="1014"/>
      <c r="AB173" s="1014"/>
      <c r="AC173" s="1014"/>
      <c r="AD173" s="1014"/>
      <c r="AE173" s="1014"/>
    </row>
    <row r="174" customFormat="false" ht="12.75" hidden="false" customHeight="false" outlineLevel="0" collapsed="false">
      <c r="A174" s="1014"/>
      <c r="B174" s="1014"/>
      <c r="C174" s="1014"/>
      <c r="D174" s="1014"/>
      <c r="E174" s="1014"/>
      <c r="F174" s="1014"/>
      <c r="G174" s="1014"/>
      <c r="H174" s="1014"/>
      <c r="I174" s="1014"/>
      <c r="J174" s="1014"/>
      <c r="K174" s="1014"/>
      <c r="L174" s="1014"/>
      <c r="M174" s="1014"/>
      <c r="N174" s="1014"/>
      <c r="O174" s="1014"/>
      <c r="P174" s="1014"/>
      <c r="Q174" s="1014"/>
      <c r="R174" s="1014"/>
      <c r="S174" s="1014"/>
      <c r="T174" s="1014"/>
      <c r="U174" s="1014"/>
      <c r="V174" s="1014"/>
      <c r="W174" s="1014"/>
      <c r="X174" s="1014"/>
      <c r="Y174" s="1014"/>
      <c r="Z174" s="1014"/>
      <c r="AA174" s="1014"/>
      <c r="AB174" s="1014"/>
      <c r="AC174" s="1014"/>
      <c r="AD174" s="1014"/>
      <c r="AE174" s="1014"/>
    </row>
    <row r="175" customFormat="false" ht="12.75" hidden="false" customHeight="false" outlineLevel="0" collapsed="false">
      <c r="A175" s="1014"/>
      <c r="B175" s="1014"/>
      <c r="C175" s="1014"/>
      <c r="D175" s="1014"/>
      <c r="E175" s="1014"/>
      <c r="F175" s="1014"/>
      <c r="G175" s="1014"/>
      <c r="H175" s="1014"/>
      <c r="I175" s="1014"/>
      <c r="J175" s="1014"/>
      <c r="K175" s="1014"/>
      <c r="L175" s="1014"/>
      <c r="M175" s="1014"/>
      <c r="N175" s="1014"/>
      <c r="O175" s="1014"/>
      <c r="P175" s="1014"/>
      <c r="Q175" s="1014"/>
      <c r="R175" s="1014"/>
      <c r="S175" s="1014"/>
      <c r="T175" s="1014"/>
      <c r="U175" s="1014"/>
      <c r="V175" s="1014"/>
      <c r="W175" s="1014"/>
      <c r="X175" s="1014"/>
      <c r="Y175" s="1014"/>
      <c r="Z175" s="1014"/>
      <c r="AA175" s="1014"/>
      <c r="AB175" s="1014"/>
      <c r="AC175" s="1014"/>
      <c r="AD175" s="1014"/>
      <c r="AE175" s="1014"/>
    </row>
    <row r="176" customFormat="false" ht="12.75" hidden="false" customHeight="false" outlineLevel="0" collapsed="false">
      <c r="A176" s="1014"/>
      <c r="B176" s="1014"/>
      <c r="C176" s="1014"/>
      <c r="D176" s="1014"/>
      <c r="E176" s="1014"/>
      <c r="F176" s="1014"/>
      <c r="G176" s="1014"/>
      <c r="H176" s="1014"/>
      <c r="I176" s="1014"/>
      <c r="J176" s="1014"/>
      <c r="K176" s="1014"/>
      <c r="L176" s="1014"/>
      <c r="M176" s="1014"/>
      <c r="N176" s="1014"/>
      <c r="O176" s="1014"/>
      <c r="P176" s="1014"/>
      <c r="Q176" s="1014"/>
      <c r="R176" s="1014"/>
      <c r="S176" s="1014"/>
      <c r="T176" s="1014"/>
      <c r="U176" s="1014"/>
      <c r="V176" s="1014"/>
      <c r="W176" s="1014"/>
      <c r="X176" s="1014"/>
      <c r="Y176" s="1014"/>
      <c r="Z176" s="1014"/>
      <c r="AA176" s="1014"/>
      <c r="AB176" s="1014"/>
      <c r="AC176" s="1014"/>
      <c r="AD176" s="1014"/>
      <c r="AE176" s="1014"/>
    </row>
    <row r="177" customFormat="false" ht="12.75" hidden="false" customHeight="false" outlineLevel="0" collapsed="false">
      <c r="A177" s="1014"/>
      <c r="B177" s="1014"/>
      <c r="C177" s="1014"/>
      <c r="D177" s="1014"/>
      <c r="E177" s="1014"/>
      <c r="F177" s="1014"/>
      <c r="G177" s="1014"/>
      <c r="H177" s="1014"/>
      <c r="I177" s="1014"/>
      <c r="J177" s="1014"/>
      <c r="K177" s="1014"/>
      <c r="L177" s="1014"/>
      <c r="M177" s="1014"/>
      <c r="N177" s="1014"/>
      <c r="O177" s="1014"/>
      <c r="P177" s="1014"/>
      <c r="Q177" s="1014"/>
      <c r="R177" s="1014"/>
      <c r="S177" s="1014"/>
      <c r="T177" s="1014"/>
      <c r="U177" s="1014"/>
      <c r="V177" s="1014"/>
      <c r="W177" s="1014"/>
      <c r="X177" s="1014"/>
      <c r="Y177" s="1014"/>
      <c r="Z177" s="1014"/>
      <c r="AA177" s="1014"/>
      <c r="AB177" s="1014"/>
      <c r="AC177" s="1014"/>
      <c r="AD177" s="1014"/>
      <c r="AE177" s="1014"/>
    </row>
    <row r="178" customFormat="false" ht="12.75" hidden="false" customHeight="false" outlineLevel="0" collapsed="false">
      <c r="A178" s="1014"/>
      <c r="B178" s="1014"/>
      <c r="C178" s="1014"/>
      <c r="D178" s="1014"/>
      <c r="E178" s="1014"/>
      <c r="F178" s="1014"/>
      <c r="G178" s="1014"/>
      <c r="H178" s="1014"/>
      <c r="I178" s="1014"/>
      <c r="J178" s="1014"/>
      <c r="K178" s="1014"/>
      <c r="L178" s="1014"/>
      <c r="M178" s="1014"/>
      <c r="N178" s="1014"/>
      <c r="O178" s="1014"/>
      <c r="P178" s="1014"/>
      <c r="Q178" s="1014"/>
      <c r="R178" s="1014"/>
      <c r="S178" s="1014"/>
      <c r="T178" s="1014"/>
      <c r="U178" s="1014"/>
      <c r="V178" s="1014"/>
      <c r="W178" s="1014"/>
      <c r="X178" s="1014"/>
      <c r="Y178" s="1014"/>
      <c r="Z178" s="1014"/>
      <c r="AA178" s="1014"/>
      <c r="AB178" s="1014"/>
      <c r="AC178" s="1014"/>
      <c r="AD178" s="1014"/>
      <c r="AE178" s="1014"/>
    </row>
    <row r="179" customFormat="false" ht="12.75" hidden="false" customHeight="false" outlineLevel="0" collapsed="false">
      <c r="A179" s="1014"/>
      <c r="B179" s="1014"/>
      <c r="C179" s="1014"/>
      <c r="D179" s="1014"/>
      <c r="E179" s="1014"/>
      <c r="F179" s="1014"/>
      <c r="G179" s="1014"/>
      <c r="H179" s="1014"/>
      <c r="I179" s="1014"/>
      <c r="J179" s="1014"/>
      <c r="K179" s="1014"/>
      <c r="L179" s="1014"/>
      <c r="M179" s="1014"/>
      <c r="N179" s="1014"/>
      <c r="O179" s="1014"/>
      <c r="P179" s="1014"/>
      <c r="Q179" s="1014"/>
      <c r="R179" s="1014"/>
      <c r="S179" s="1014"/>
      <c r="T179" s="1014"/>
      <c r="U179" s="1014"/>
      <c r="V179" s="1014"/>
      <c r="W179" s="1014"/>
      <c r="X179" s="1014"/>
      <c r="Y179" s="1014"/>
      <c r="Z179" s="1014"/>
      <c r="AA179" s="1014"/>
      <c r="AB179" s="1014"/>
      <c r="AC179" s="1014"/>
      <c r="AD179" s="1014"/>
      <c r="AE179" s="1014"/>
    </row>
    <row r="180" customFormat="false" ht="12.75" hidden="false" customHeight="false" outlineLevel="0" collapsed="false">
      <c r="A180" s="1014"/>
      <c r="B180" s="1014"/>
      <c r="C180" s="1014"/>
      <c r="D180" s="1014"/>
      <c r="E180" s="1014"/>
      <c r="F180" s="1014"/>
      <c r="G180" s="1014"/>
      <c r="H180" s="1014"/>
      <c r="I180" s="1014"/>
      <c r="J180" s="1014"/>
      <c r="K180" s="1014"/>
      <c r="L180" s="1014"/>
      <c r="M180" s="1014"/>
      <c r="N180" s="1014"/>
      <c r="O180" s="1014"/>
      <c r="P180" s="1014"/>
      <c r="Q180" s="1014"/>
      <c r="R180" s="1014"/>
      <c r="S180" s="1014"/>
      <c r="T180" s="1014"/>
      <c r="U180" s="1014"/>
      <c r="V180" s="1014"/>
      <c r="W180" s="1014"/>
      <c r="X180" s="1014"/>
      <c r="Y180" s="1014"/>
      <c r="Z180" s="1014"/>
      <c r="AA180" s="1014"/>
      <c r="AB180" s="1014"/>
      <c r="AC180" s="1014"/>
      <c r="AD180" s="1014"/>
      <c r="AE180" s="1014"/>
    </row>
    <row r="181" customFormat="false" ht="12.75" hidden="false" customHeight="false" outlineLevel="0" collapsed="false">
      <c r="A181" s="1014"/>
      <c r="B181" s="1014"/>
      <c r="C181" s="1014"/>
      <c r="D181" s="1014"/>
      <c r="E181" s="1014"/>
      <c r="F181" s="1014"/>
      <c r="G181" s="1014"/>
      <c r="H181" s="1014"/>
      <c r="I181" s="1014"/>
      <c r="J181" s="1014"/>
      <c r="K181" s="1014"/>
      <c r="L181" s="1014"/>
      <c r="M181" s="1014"/>
      <c r="N181" s="1014"/>
      <c r="O181" s="1014"/>
      <c r="P181" s="1014"/>
      <c r="Q181" s="1014"/>
      <c r="R181" s="1014"/>
      <c r="S181" s="1014"/>
      <c r="T181" s="1014"/>
      <c r="U181" s="1014"/>
      <c r="V181" s="1014"/>
      <c r="W181" s="1014"/>
      <c r="X181" s="1014"/>
      <c r="Y181" s="1014"/>
      <c r="Z181" s="1014"/>
      <c r="AA181" s="1014"/>
      <c r="AB181" s="1014"/>
      <c r="AC181" s="1014"/>
      <c r="AD181" s="1014"/>
      <c r="AE181" s="1014"/>
    </row>
    <row r="182" customFormat="false" ht="12.75" hidden="false" customHeight="false" outlineLevel="0" collapsed="false">
      <c r="A182" s="1014"/>
      <c r="B182" s="1014"/>
      <c r="C182" s="1014"/>
      <c r="D182" s="1014"/>
      <c r="E182" s="1014"/>
      <c r="F182" s="1014"/>
      <c r="G182" s="1014"/>
      <c r="H182" s="1014"/>
      <c r="I182" s="1014"/>
      <c r="J182" s="1014"/>
      <c r="K182" s="1014"/>
      <c r="L182" s="1014"/>
      <c r="M182" s="1014"/>
      <c r="N182" s="1014"/>
      <c r="O182" s="1014"/>
      <c r="P182" s="1014"/>
      <c r="Q182" s="1014"/>
      <c r="R182" s="1014"/>
      <c r="S182" s="1014"/>
      <c r="T182" s="1014"/>
      <c r="U182" s="1014"/>
      <c r="V182" s="1014"/>
      <c r="W182" s="1014"/>
      <c r="X182" s="1014"/>
      <c r="Y182" s="1014"/>
      <c r="Z182" s="1014"/>
      <c r="AA182" s="1014"/>
      <c r="AB182" s="1014"/>
      <c r="AC182" s="1014"/>
      <c r="AD182" s="1014"/>
      <c r="AE182" s="1014"/>
    </row>
    <row r="183" customFormat="false" ht="12.75" hidden="false" customHeight="false" outlineLevel="0" collapsed="false">
      <c r="A183" s="1014"/>
      <c r="B183" s="1014"/>
      <c r="C183" s="1014"/>
      <c r="D183" s="1014"/>
      <c r="E183" s="1014"/>
      <c r="F183" s="1014"/>
      <c r="G183" s="1014"/>
      <c r="H183" s="1014"/>
      <c r="I183" s="1014"/>
      <c r="J183" s="1014"/>
      <c r="K183" s="1014"/>
      <c r="L183" s="1014"/>
      <c r="M183" s="1014"/>
      <c r="N183" s="1014"/>
      <c r="O183" s="1014"/>
      <c r="P183" s="1014"/>
      <c r="Q183" s="1014"/>
      <c r="R183" s="1014"/>
      <c r="S183" s="1014"/>
      <c r="T183" s="1014"/>
      <c r="U183" s="1014"/>
      <c r="V183" s="1014"/>
      <c r="W183" s="1014"/>
      <c r="X183" s="1014"/>
      <c r="Y183" s="1014"/>
      <c r="Z183" s="1014"/>
      <c r="AA183" s="1014"/>
      <c r="AB183" s="1014"/>
      <c r="AC183" s="1014"/>
      <c r="AD183" s="1014"/>
      <c r="AE183" s="1014"/>
    </row>
    <row r="184" customFormat="false" ht="12.75" hidden="false" customHeight="false" outlineLevel="0" collapsed="false">
      <c r="A184" s="1014"/>
      <c r="B184" s="1014"/>
      <c r="C184" s="1014"/>
      <c r="D184" s="1014"/>
      <c r="E184" s="1014"/>
      <c r="F184" s="1014"/>
      <c r="G184" s="1014"/>
      <c r="H184" s="1014"/>
      <c r="I184" s="1014"/>
      <c r="J184" s="1014"/>
      <c r="K184" s="1014"/>
      <c r="L184" s="1014"/>
      <c r="M184" s="1014"/>
      <c r="N184" s="1014"/>
      <c r="O184" s="1014"/>
      <c r="P184" s="1014"/>
      <c r="Q184" s="1014"/>
      <c r="R184" s="1014"/>
      <c r="S184" s="1014"/>
      <c r="T184" s="1014"/>
      <c r="U184" s="1014"/>
      <c r="V184" s="1014"/>
      <c r="W184" s="1014"/>
      <c r="X184" s="1014"/>
      <c r="Y184" s="1014"/>
      <c r="Z184" s="1014"/>
      <c r="AA184" s="1014"/>
      <c r="AB184" s="1014"/>
      <c r="AC184" s="1014"/>
      <c r="AD184" s="1014"/>
      <c r="AE184" s="1014"/>
    </row>
    <row r="185" customFormat="false" ht="12.75" hidden="false" customHeight="false" outlineLevel="0" collapsed="false">
      <c r="A185" s="1014"/>
      <c r="B185" s="1014"/>
      <c r="C185" s="1014"/>
      <c r="D185" s="1014"/>
      <c r="E185" s="1014"/>
      <c r="F185" s="1014"/>
      <c r="G185" s="1014"/>
      <c r="H185" s="1014"/>
      <c r="I185" s="1014"/>
      <c r="J185" s="1014"/>
      <c r="K185" s="1014"/>
      <c r="L185" s="1014"/>
      <c r="M185" s="1014"/>
      <c r="N185" s="1014"/>
      <c r="O185" s="1014"/>
      <c r="P185" s="1014"/>
      <c r="Q185" s="1014"/>
      <c r="R185" s="1014"/>
      <c r="S185" s="1014"/>
      <c r="T185" s="1014"/>
      <c r="U185" s="1014"/>
      <c r="V185" s="1014"/>
      <c r="W185" s="1014"/>
      <c r="X185" s="1014"/>
      <c r="Y185" s="1014"/>
      <c r="Z185" s="1014"/>
      <c r="AA185" s="1014"/>
      <c r="AB185" s="1014"/>
      <c r="AC185" s="1014"/>
      <c r="AD185" s="1014"/>
      <c r="AE185" s="1014"/>
    </row>
    <row r="186" customFormat="false" ht="12.75" hidden="false" customHeight="false" outlineLevel="0" collapsed="false">
      <c r="A186" s="1014"/>
      <c r="B186" s="1014"/>
      <c r="C186" s="1014"/>
      <c r="D186" s="1014"/>
      <c r="E186" s="1014"/>
      <c r="F186" s="1014"/>
      <c r="G186" s="1014"/>
      <c r="H186" s="1014"/>
      <c r="I186" s="1014"/>
      <c r="J186" s="1014"/>
      <c r="K186" s="1014"/>
      <c r="L186" s="1014"/>
      <c r="M186" s="1014"/>
      <c r="N186" s="1014"/>
      <c r="O186" s="1014"/>
      <c r="P186" s="1014"/>
      <c r="Q186" s="1014"/>
      <c r="R186" s="1014"/>
      <c r="S186" s="1014"/>
      <c r="T186" s="1014"/>
      <c r="U186" s="1014"/>
      <c r="V186" s="1014"/>
      <c r="W186" s="1014"/>
      <c r="X186" s="1014"/>
      <c r="Y186" s="1014"/>
      <c r="Z186" s="1014"/>
      <c r="AA186" s="1014"/>
      <c r="AB186" s="1014"/>
      <c r="AC186" s="1014"/>
      <c r="AD186" s="1014"/>
      <c r="AE186" s="1014"/>
    </row>
    <row r="187" customFormat="false" ht="12.75" hidden="false" customHeight="false" outlineLevel="0" collapsed="false">
      <c r="A187" s="1014"/>
      <c r="B187" s="1014"/>
      <c r="C187" s="1014"/>
      <c r="D187" s="1014"/>
      <c r="E187" s="1014"/>
      <c r="F187" s="1014"/>
      <c r="G187" s="1014"/>
      <c r="H187" s="1014"/>
      <c r="I187" s="1014"/>
      <c r="J187" s="1014"/>
      <c r="K187" s="1014"/>
      <c r="L187" s="1014"/>
      <c r="M187" s="1014"/>
      <c r="N187" s="1014"/>
      <c r="O187" s="1014"/>
      <c r="P187" s="1014"/>
      <c r="Q187" s="1014"/>
      <c r="R187" s="1014"/>
      <c r="S187" s="1014"/>
      <c r="T187" s="1014"/>
      <c r="U187" s="1014"/>
      <c r="V187" s="1014"/>
      <c r="W187" s="1014"/>
      <c r="X187" s="1014"/>
      <c r="Y187" s="1014"/>
      <c r="Z187" s="1014"/>
      <c r="AA187" s="1014"/>
      <c r="AB187" s="1014"/>
      <c r="AC187" s="1014"/>
      <c r="AD187" s="1014"/>
      <c r="AE187" s="1014"/>
    </row>
    <row r="188" customFormat="false" ht="12.75" hidden="false" customHeight="false" outlineLevel="0" collapsed="false">
      <c r="A188" s="1014"/>
      <c r="B188" s="1014"/>
      <c r="C188" s="1014"/>
      <c r="D188" s="1014"/>
      <c r="E188" s="1014"/>
      <c r="F188" s="1014"/>
      <c r="G188" s="1014"/>
      <c r="H188" s="1014"/>
      <c r="I188" s="1014"/>
      <c r="J188" s="1014"/>
      <c r="K188" s="1014"/>
      <c r="L188" s="1014"/>
      <c r="M188" s="1014"/>
      <c r="N188" s="1014"/>
      <c r="O188" s="1014"/>
      <c r="P188" s="1014"/>
      <c r="Q188" s="1014"/>
      <c r="R188" s="1014"/>
      <c r="S188" s="1014"/>
      <c r="T188" s="1014"/>
      <c r="U188" s="1014"/>
      <c r="V188" s="1014"/>
      <c r="W188" s="1014"/>
      <c r="X188" s="1014"/>
      <c r="Y188" s="1014"/>
      <c r="Z188" s="1014"/>
      <c r="AA188" s="1014"/>
      <c r="AB188" s="1014"/>
      <c r="AC188" s="1014"/>
      <c r="AD188" s="1014"/>
      <c r="AE188" s="1014"/>
    </row>
    <row r="189" customFormat="false" ht="12.75" hidden="false" customHeight="false" outlineLevel="0" collapsed="false">
      <c r="A189" s="1014"/>
      <c r="B189" s="1014"/>
      <c r="C189" s="1014"/>
      <c r="D189" s="1014"/>
      <c r="E189" s="1014"/>
      <c r="F189" s="1014"/>
      <c r="G189" s="1014"/>
      <c r="H189" s="1014"/>
      <c r="I189" s="1014"/>
      <c r="J189" s="1014"/>
      <c r="K189" s="1014"/>
      <c r="L189" s="1014"/>
      <c r="M189" s="1014"/>
      <c r="N189" s="1014"/>
      <c r="O189" s="1014"/>
      <c r="P189" s="1014"/>
      <c r="Q189" s="1014"/>
      <c r="R189" s="1014"/>
      <c r="S189" s="1014"/>
      <c r="T189" s="1014"/>
      <c r="U189" s="1014"/>
      <c r="V189" s="1014"/>
      <c r="W189" s="1014"/>
      <c r="X189" s="1014"/>
      <c r="Y189" s="1014"/>
      <c r="Z189" s="1014"/>
      <c r="AA189" s="1014"/>
      <c r="AB189" s="1014"/>
      <c r="AC189" s="1014"/>
      <c r="AD189" s="1014"/>
      <c r="AE189" s="1014"/>
    </row>
    <row r="190" customFormat="false" ht="12.75" hidden="false" customHeight="false" outlineLevel="0" collapsed="false">
      <c r="A190" s="1014"/>
      <c r="B190" s="1014"/>
      <c r="C190" s="1014"/>
      <c r="D190" s="1014"/>
      <c r="E190" s="1014"/>
      <c r="F190" s="1014"/>
      <c r="G190" s="1014"/>
      <c r="H190" s="1014"/>
      <c r="I190" s="1014"/>
      <c r="J190" s="1014"/>
      <c r="K190" s="1014"/>
      <c r="L190" s="1014"/>
      <c r="M190" s="1014"/>
      <c r="N190" s="1014"/>
      <c r="O190" s="1014"/>
      <c r="P190" s="1014"/>
      <c r="Q190" s="1014"/>
      <c r="R190" s="1014"/>
      <c r="S190" s="1014"/>
      <c r="T190" s="1014"/>
      <c r="U190" s="1014"/>
      <c r="V190" s="1014"/>
      <c r="W190" s="1014"/>
      <c r="X190" s="1014"/>
      <c r="Y190" s="1014"/>
      <c r="Z190" s="1014"/>
      <c r="AA190" s="1014"/>
      <c r="AB190" s="1014"/>
      <c r="AC190" s="1014"/>
      <c r="AD190" s="1014"/>
      <c r="AE190" s="1014"/>
    </row>
    <row r="191" customFormat="false" ht="12.75" hidden="false" customHeight="false" outlineLevel="0" collapsed="false">
      <c r="A191" s="1014"/>
      <c r="B191" s="1014"/>
      <c r="C191" s="1014"/>
      <c r="D191" s="1014"/>
      <c r="E191" s="1014"/>
      <c r="F191" s="1014"/>
      <c r="G191" s="1014"/>
      <c r="H191" s="1014"/>
      <c r="I191" s="1014"/>
      <c r="J191" s="1014"/>
      <c r="K191" s="1014"/>
      <c r="L191" s="1014"/>
      <c r="M191" s="1014"/>
      <c r="N191" s="1014"/>
      <c r="O191" s="1014"/>
      <c r="P191" s="1014"/>
      <c r="Q191" s="1014"/>
      <c r="R191" s="1014"/>
      <c r="S191" s="1014"/>
      <c r="T191" s="1014"/>
      <c r="U191" s="1014"/>
      <c r="V191" s="1014"/>
      <c r="W191" s="1014"/>
      <c r="X191" s="1014"/>
      <c r="Y191" s="1014"/>
      <c r="Z191" s="1014"/>
      <c r="AA191" s="1014"/>
      <c r="AB191" s="1014"/>
      <c r="AC191" s="1014"/>
      <c r="AD191" s="1014"/>
      <c r="AE191" s="1014"/>
    </row>
    <row r="192" customFormat="false" ht="12.75" hidden="false" customHeight="false" outlineLevel="0" collapsed="false">
      <c r="A192" s="1014"/>
      <c r="B192" s="1014"/>
      <c r="C192" s="1014"/>
      <c r="D192" s="1014"/>
      <c r="E192" s="1014"/>
      <c r="F192" s="1014"/>
      <c r="G192" s="1014"/>
      <c r="H192" s="1014"/>
      <c r="I192" s="1014"/>
      <c r="J192" s="1014"/>
      <c r="K192" s="1014"/>
      <c r="L192" s="1014"/>
      <c r="M192" s="1014"/>
      <c r="N192" s="1014"/>
      <c r="O192" s="1014"/>
      <c r="P192" s="1014"/>
      <c r="Q192" s="1014"/>
      <c r="R192" s="1014"/>
      <c r="S192" s="1014"/>
      <c r="T192" s="1014"/>
      <c r="U192" s="1014"/>
      <c r="V192" s="1014"/>
      <c r="W192" s="1014"/>
      <c r="X192" s="1014"/>
      <c r="Y192" s="1014"/>
      <c r="Z192" s="1014"/>
      <c r="AA192" s="1014"/>
      <c r="AB192" s="1014"/>
      <c r="AC192" s="1014"/>
      <c r="AD192" s="1014"/>
      <c r="AE192" s="1014"/>
    </row>
    <row r="193" customFormat="false" ht="12.75" hidden="false" customHeight="false" outlineLevel="0" collapsed="false">
      <c r="A193" s="1014"/>
      <c r="B193" s="1014"/>
      <c r="C193" s="1014"/>
      <c r="D193" s="1014"/>
      <c r="E193" s="1014"/>
      <c r="F193" s="1014"/>
      <c r="G193" s="1014"/>
      <c r="H193" s="1014"/>
      <c r="I193" s="1014"/>
      <c r="J193" s="1014"/>
      <c r="K193" s="1014"/>
      <c r="L193" s="1014"/>
      <c r="M193" s="1014"/>
      <c r="N193" s="1014"/>
      <c r="O193" s="1014"/>
      <c r="P193" s="1014"/>
      <c r="Q193" s="1014"/>
      <c r="R193" s="1014"/>
      <c r="S193" s="1014"/>
      <c r="T193" s="1014"/>
      <c r="U193" s="1014"/>
      <c r="V193" s="1014"/>
      <c r="W193" s="1014"/>
      <c r="X193" s="1014"/>
      <c r="Y193" s="1014"/>
      <c r="Z193" s="1014"/>
      <c r="AA193" s="1014"/>
      <c r="AB193" s="1014"/>
      <c r="AC193" s="1014"/>
      <c r="AD193" s="1014"/>
      <c r="AE193" s="1014"/>
    </row>
    <row r="194" customFormat="false" ht="12.75" hidden="false" customHeight="false" outlineLevel="0" collapsed="false">
      <c r="A194" s="1014"/>
      <c r="B194" s="1014"/>
      <c r="C194" s="1014"/>
      <c r="D194" s="1014"/>
      <c r="E194" s="1014"/>
      <c r="F194" s="1014"/>
      <c r="G194" s="1014"/>
      <c r="H194" s="1014"/>
      <c r="I194" s="1014"/>
      <c r="J194" s="1014"/>
      <c r="K194" s="1014"/>
      <c r="L194" s="1014"/>
      <c r="M194" s="1014"/>
      <c r="N194" s="1014"/>
      <c r="O194" s="1014"/>
      <c r="P194" s="1014"/>
      <c r="Q194" s="1014"/>
      <c r="R194" s="1014"/>
      <c r="S194" s="1014"/>
      <c r="T194" s="1014"/>
      <c r="U194" s="1014"/>
      <c r="V194" s="1014"/>
      <c r="W194" s="1014"/>
      <c r="X194" s="1014"/>
      <c r="Y194" s="1014"/>
      <c r="Z194" s="1014"/>
      <c r="AA194" s="1014"/>
      <c r="AB194" s="1014"/>
      <c r="AC194" s="1014"/>
      <c r="AD194" s="1014"/>
      <c r="AE194" s="1014"/>
    </row>
    <row r="195" customFormat="false" ht="12.75" hidden="false" customHeight="false" outlineLevel="0" collapsed="false">
      <c r="A195" s="1014"/>
      <c r="B195" s="1014"/>
      <c r="C195" s="1014"/>
      <c r="D195" s="1014"/>
      <c r="E195" s="1014"/>
      <c r="F195" s="1014"/>
      <c r="G195" s="1014"/>
      <c r="H195" s="1014"/>
      <c r="I195" s="1014"/>
      <c r="J195" s="1014"/>
      <c r="K195" s="1014"/>
      <c r="L195" s="1014"/>
      <c r="M195" s="1014"/>
      <c r="N195" s="1014"/>
      <c r="O195" s="1014"/>
      <c r="P195" s="1014"/>
      <c r="Q195" s="1014"/>
      <c r="R195" s="1014"/>
      <c r="S195" s="1014"/>
      <c r="T195" s="1014"/>
      <c r="U195" s="1014"/>
      <c r="V195" s="1014"/>
      <c r="W195" s="1014"/>
      <c r="X195" s="1014"/>
      <c r="Y195" s="1014"/>
      <c r="Z195" s="1014"/>
      <c r="AA195" s="1014"/>
      <c r="AB195" s="1014"/>
      <c r="AC195" s="1014"/>
      <c r="AD195" s="1014"/>
      <c r="AE195" s="1014"/>
    </row>
    <row r="196" customFormat="false" ht="12.75" hidden="false" customHeight="false" outlineLevel="0" collapsed="false">
      <c r="A196" s="1014"/>
      <c r="B196" s="1014"/>
      <c r="C196" s="1014"/>
      <c r="D196" s="1014"/>
      <c r="E196" s="1014"/>
      <c r="F196" s="1014"/>
      <c r="G196" s="1014"/>
      <c r="H196" s="1014"/>
      <c r="I196" s="1014"/>
      <c r="J196" s="1014"/>
      <c r="K196" s="1014"/>
      <c r="L196" s="1014"/>
      <c r="M196" s="1014"/>
      <c r="N196" s="1014"/>
      <c r="O196" s="1014"/>
      <c r="P196" s="1014"/>
      <c r="Q196" s="1014"/>
      <c r="R196" s="1014"/>
      <c r="S196" s="1014"/>
      <c r="T196" s="1014"/>
      <c r="U196" s="1014"/>
      <c r="V196" s="1014"/>
      <c r="W196" s="1014"/>
      <c r="X196" s="1014"/>
      <c r="Y196" s="1014"/>
      <c r="Z196" s="1014"/>
      <c r="AA196" s="1014"/>
      <c r="AB196" s="1014"/>
      <c r="AC196" s="1014"/>
      <c r="AD196" s="1014"/>
      <c r="AE196" s="1014"/>
    </row>
    <row r="197" customFormat="false" ht="12.75" hidden="false" customHeight="false" outlineLevel="0" collapsed="false">
      <c r="A197" s="1014"/>
      <c r="B197" s="1014"/>
      <c r="C197" s="1014"/>
      <c r="D197" s="1014"/>
      <c r="E197" s="1014"/>
      <c r="F197" s="1014"/>
      <c r="G197" s="1014"/>
      <c r="H197" s="1014"/>
      <c r="I197" s="1014"/>
      <c r="J197" s="1014"/>
      <c r="K197" s="1014"/>
      <c r="L197" s="1014"/>
      <c r="M197" s="1014"/>
      <c r="N197" s="1014"/>
      <c r="O197" s="1014"/>
      <c r="P197" s="1014"/>
      <c r="Q197" s="1014"/>
      <c r="R197" s="1014"/>
      <c r="S197" s="1014"/>
      <c r="T197" s="1014"/>
      <c r="U197" s="1014"/>
      <c r="V197" s="1014"/>
      <c r="W197" s="1014"/>
      <c r="X197" s="1014"/>
      <c r="Y197" s="1014"/>
      <c r="Z197" s="1014"/>
      <c r="AA197" s="1014"/>
      <c r="AB197" s="1014"/>
      <c r="AC197" s="1014"/>
      <c r="AD197" s="1014"/>
      <c r="AE197" s="1014"/>
    </row>
    <row r="198" customFormat="false" ht="12.75" hidden="false" customHeight="false" outlineLevel="0" collapsed="false">
      <c r="A198" s="1014"/>
      <c r="B198" s="1014"/>
      <c r="C198" s="1014"/>
      <c r="D198" s="1014"/>
      <c r="E198" s="1014"/>
      <c r="F198" s="1014"/>
      <c r="G198" s="1014"/>
      <c r="H198" s="1014"/>
      <c r="I198" s="1014"/>
      <c r="J198" s="1014"/>
      <c r="K198" s="1014"/>
      <c r="L198" s="1014"/>
      <c r="M198" s="1014"/>
      <c r="N198" s="1014"/>
      <c r="O198" s="1014"/>
      <c r="P198" s="1014"/>
      <c r="Q198" s="1014"/>
      <c r="R198" s="1014"/>
      <c r="S198" s="1014"/>
      <c r="T198" s="1014"/>
      <c r="U198" s="1014"/>
      <c r="V198" s="1014"/>
      <c r="W198" s="1014"/>
      <c r="X198" s="1014"/>
      <c r="Y198" s="1014"/>
      <c r="Z198" s="1014"/>
      <c r="AA198" s="1014"/>
      <c r="AB198" s="1014"/>
      <c r="AC198" s="1014"/>
      <c r="AD198" s="1014"/>
      <c r="AE198" s="1014"/>
    </row>
    <row r="199" customFormat="false" ht="12.75" hidden="false" customHeight="false" outlineLevel="0" collapsed="false">
      <c r="A199" s="1014"/>
      <c r="B199" s="1014"/>
      <c r="C199" s="1014"/>
      <c r="D199" s="1014"/>
      <c r="E199" s="1014"/>
      <c r="F199" s="1014"/>
      <c r="G199" s="1014"/>
      <c r="H199" s="1014"/>
      <c r="I199" s="1014"/>
      <c r="J199" s="1014"/>
      <c r="K199" s="1014"/>
      <c r="L199" s="1014"/>
      <c r="M199" s="1014"/>
      <c r="N199" s="1014"/>
      <c r="O199" s="1014"/>
      <c r="P199" s="1014"/>
      <c r="Q199" s="1014"/>
      <c r="R199" s="1014"/>
      <c r="S199" s="1014"/>
      <c r="T199" s="1014"/>
      <c r="U199" s="1014"/>
      <c r="V199" s="1014"/>
      <c r="W199" s="1014"/>
      <c r="X199" s="1014"/>
      <c r="Y199" s="1014"/>
      <c r="Z199" s="1014"/>
      <c r="AA199" s="1014"/>
      <c r="AB199" s="1014"/>
      <c r="AC199" s="1014"/>
      <c r="AD199" s="1014"/>
      <c r="AE199" s="1014"/>
    </row>
    <row r="200" customFormat="false" ht="12.75" hidden="false" customHeight="false" outlineLevel="0" collapsed="false">
      <c r="A200" s="1014"/>
      <c r="B200" s="1014"/>
      <c r="C200" s="1014"/>
      <c r="D200" s="1014"/>
      <c r="E200" s="1014"/>
      <c r="F200" s="1014"/>
      <c r="G200" s="1014"/>
      <c r="H200" s="1014"/>
      <c r="I200" s="1014"/>
      <c r="J200" s="1014"/>
      <c r="K200" s="1014"/>
      <c r="L200" s="1014"/>
      <c r="M200" s="1014"/>
      <c r="N200" s="1014"/>
      <c r="O200" s="1014"/>
      <c r="P200" s="1014"/>
      <c r="Q200" s="1014"/>
      <c r="R200" s="1014"/>
      <c r="S200" s="1014"/>
      <c r="T200" s="1014"/>
      <c r="U200" s="1014"/>
      <c r="V200" s="1014"/>
      <c r="W200" s="1014"/>
      <c r="X200" s="1014"/>
      <c r="Y200" s="1014"/>
      <c r="Z200" s="1014"/>
      <c r="AA200" s="1014"/>
      <c r="AB200" s="1014"/>
      <c r="AC200" s="1014"/>
      <c r="AD200" s="1014"/>
      <c r="AE200" s="1014"/>
    </row>
    <row r="201" customFormat="false" ht="12.75" hidden="false" customHeight="false" outlineLevel="0" collapsed="false">
      <c r="A201" s="1014"/>
      <c r="B201" s="1014"/>
      <c r="C201" s="1014"/>
      <c r="D201" s="1014"/>
      <c r="E201" s="1014"/>
      <c r="F201" s="1014"/>
      <c r="G201" s="1014"/>
      <c r="H201" s="1014"/>
      <c r="I201" s="1014"/>
      <c r="J201" s="1014"/>
      <c r="K201" s="1014"/>
      <c r="L201" s="1014"/>
      <c r="M201" s="1014"/>
      <c r="N201" s="1014"/>
      <c r="O201" s="1014"/>
      <c r="P201" s="1014"/>
      <c r="Q201" s="1014"/>
      <c r="R201" s="1014"/>
      <c r="S201" s="1014"/>
      <c r="T201" s="1014"/>
      <c r="U201" s="1014"/>
      <c r="V201" s="1014"/>
      <c r="W201" s="1014"/>
      <c r="X201" s="1014"/>
      <c r="Y201" s="1014"/>
      <c r="Z201" s="1014"/>
      <c r="AA201" s="1014"/>
      <c r="AB201" s="1014"/>
      <c r="AC201" s="1014"/>
      <c r="AD201" s="1014"/>
      <c r="AE201" s="1014"/>
    </row>
    <row r="202" customFormat="false" ht="12.75" hidden="false" customHeight="false" outlineLevel="0" collapsed="false">
      <c r="A202" s="1014"/>
      <c r="B202" s="1014"/>
      <c r="C202" s="1014"/>
      <c r="D202" s="1014"/>
      <c r="E202" s="1014"/>
      <c r="F202" s="1014"/>
      <c r="G202" s="1014"/>
      <c r="H202" s="1014"/>
      <c r="I202" s="1014"/>
      <c r="J202" s="1014"/>
      <c r="K202" s="1014"/>
      <c r="L202" s="1014"/>
      <c r="M202" s="1014"/>
      <c r="N202" s="1014"/>
      <c r="O202" s="1014"/>
      <c r="P202" s="1014"/>
      <c r="Q202" s="1014"/>
      <c r="R202" s="1014"/>
      <c r="S202" s="1014"/>
      <c r="T202" s="1014"/>
      <c r="U202" s="1014"/>
      <c r="V202" s="1014"/>
      <c r="W202" s="1014"/>
      <c r="X202" s="1014"/>
      <c r="Y202" s="1014"/>
      <c r="Z202" s="1014"/>
      <c r="AA202" s="1014"/>
      <c r="AB202" s="1014"/>
      <c r="AC202" s="1014"/>
      <c r="AD202" s="1014"/>
      <c r="AE202" s="1014"/>
    </row>
    <row r="203" customFormat="false" ht="12.75" hidden="false" customHeight="false" outlineLevel="0" collapsed="false">
      <c r="A203" s="1014"/>
      <c r="B203" s="1014"/>
      <c r="C203" s="1014"/>
      <c r="D203" s="1014"/>
      <c r="E203" s="1014"/>
      <c r="F203" s="1014"/>
      <c r="G203" s="1014"/>
      <c r="H203" s="1014"/>
      <c r="I203" s="1014"/>
      <c r="J203" s="1014"/>
      <c r="K203" s="1014"/>
      <c r="L203" s="1014"/>
      <c r="M203" s="1014"/>
      <c r="N203" s="1014"/>
      <c r="O203" s="1014"/>
      <c r="P203" s="1014"/>
      <c r="Q203" s="1014"/>
      <c r="R203" s="1014"/>
      <c r="S203" s="1014"/>
      <c r="T203" s="1014"/>
      <c r="U203" s="1014"/>
      <c r="V203" s="1014"/>
      <c r="W203" s="1014"/>
      <c r="X203" s="1014"/>
      <c r="Y203" s="1014"/>
      <c r="Z203" s="1014"/>
      <c r="AA203" s="1014"/>
      <c r="AB203" s="1014"/>
      <c r="AC203" s="1014"/>
      <c r="AD203" s="1014"/>
      <c r="AE203" s="1014"/>
    </row>
    <row r="204" customFormat="false" ht="12.75" hidden="false" customHeight="false" outlineLevel="0" collapsed="false">
      <c r="A204" s="1014"/>
      <c r="B204" s="1014"/>
      <c r="C204" s="1014"/>
      <c r="D204" s="1014"/>
      <c r="E204" s="1014"/>
      <c r="F204" s="1014"/>
      <c r="G204" s="1014"/>
      <c r="H204" s="1014"/>
      <c r="I204" s="1014"/>
      <c r="J204" s="1014"/>
      <c r="K204" s="1014"/>
      <c r="L204" s="1014"/>
      <c r="M204" s="1014"/>
      <c r="N204" s="1014"/>
      <c r="O204" s="1014"/>
      <c r="P204" s="1014"/>
      <c r="Q204" s="1014"/>
      <c r="R204" s="1014"/>
      <c r="S204" s="1014"/>
      <c r="T204" s="1014"/>
      <c r="U204" s="1014"/>
      <c r="V204" s="1014"/>
      <c r="W204" s="1014"/>
      <c r="X204" s="1014"/>
      <c r="Y204" s="1014"/>
      <c r="Z204" s="1014"/>
      <c r="AA204" s="1014"/>
      <c r="AB204" s="1014"/>
      <c r="AC204" s="1014"/>
      <c r="AD204" s="1014"/>
      <c r="AE204" s="1014"/>
    </row>
    <row r="205" customFormat="false" ht="12.75" hidden="false" customHeight="false" outlineLevel="0" collapsed="false">
      <c r="A205" s="1014"/>
      <c r="B205" s="1014"/>
      <c r="C205" s="1014"/>
      <c r="D205" s="1014"/>
      <c r="E205" s="1014"/>
      <c r="F205" s="1014"/>
      <c r="G205" s="1014"/>
      <c r="H205" s="1014"/>
      <c r="I205" s="1014"/>
      <c r="J205" s="1014"/>
      <c r="K205" s="1014"/>
      <c r="L205" s="1014"/>
      <c r="M205" s="1014"/>
      <c r="N205" s="1014"/>
      <c r="O205" s="1014"/>
      <c r="P205" s="1014"/>
      <c r="Q205" s="1014"/>
      <c r="R205" s="1014"/>
      <c r="S205" s="1014"/>
      <c r="T205" s="1014"/>
      <c r="U205" s="1014"/>
      <c r="V205" s="1014"/>
      <c r="W205" s="1014"/>
      <c r="X205" s="1014"/>
      <c r="Y205" s="1014"/>
      <c r="Z205" s="1014"/>
      <c r="AA205" s="1014"/>
      <c r="AB205" s="1014"/>
      <c r="AC205" s="1014"/>
      <c r="AD205" s="1014"/>
      <c r="AE205" s="1014"/>
    </row>
    <row r="206" customFormat="false" ht="12.75" hidden="false" customHeight="false" outlineLevel="0" collapsed="false">
      <c r="A206" s="1014"/>
      <c r="B206" s="1014"/>
      <c r="C206" s="1014"/>
      <c r="D206" s="1014"/>
      <c r="E206" s="1014"/>
      <c r="F206" s="1014"/>
      <c r="G206" s="1014"/>
      <c r="H206" s="1014"/>
      <c r="I206" s="1014"/>
      <c r="J206" s="1014"/>
      <c r="K206" s="1014"/>
      <c r="L206" s="1014"/>
      <c r="M206" s="1014"/>
      <c r="N206" s="1014"/>
      <c r="O206" s="1014"/>
      <c r="P206" s="1014"/>
      <c r="Q206" s="1014"/>
      <c r="R206" s="1014"/>
      <c r="S206" s="1014"/>
      <c r="T206" s="1014"/>
      <c r="U206" s="1014"/>
      <c r="V206" s="1014"/>
      <c r="W206" s="1014"/>
      <c r="X206" s="1014"/>
      <c r="Y206" s="1014"/>
      <c r="Z206" s="1014"/>
      <c r="AA206" s="1014"/>
      <c r="AB206" s="1014"/>
      <c r="AC206" s="1014"/>
      <c r="AD206" s="1014"/>
      <c r="AE206" s="1014"/>
    </row>
    <row r="207" customFormat="false" ht="12.75" hidden="false" customHeight="false" outlineLevel="0" collapsed="false">
      <c r="A207" s="1014"/>
      <c r="B207" s="1014"/>
      <c r="C207" s="1014"/>
      <c r="D207" s="1014"/>
      <c r="E207" s="1014"/>
      <c r="F207" s="1014"/>
      <c r="G207" s="1014"/>
      <c r="H207" s="1014"/>
      <c r="I207" s="1014"/>
      <c r="J207" s="1014"/>
      <c r="K207" s="1014"/>
      <c r="L207" s="1014"/>
      <c r="M207" s="1014"/>
      <c r="N207" s="1014"/>
      <c r="O207" s="1014"/>
      <c r="P207" s="1014"/>
      <c r="Q207" s="1014"/>
      <c r="R207" s="1014"/>
      <c r="S207" s="1014"/>
      <c r="T207" s="1014"/>
      <c r="U207" s="1014"/>
      <c r="V207" s="1014"/>
      <c r="W207" s="1014"/>
      <c r="X207" s="1014"/>
      <c r="Y207" s="1014"/>
      <c r="Z207" s="1014"/>
      <c r="AA207" s="1014"/>
      <c r="AB207" s="1014"/>
      <c r="AC207" s="1014"/>
      <c r="AD207" s="1014"/>
      <c r="AE207" s="1014"/>
    </row>
    <row r="208" customFormat="false" ht="12.75" hidden="false" customHeight="false" outlineLevel="0" collapsed="false">
      <c r="A208" s="1014"/>
      <c r="B208" s="1014"/>
      <c r="C208" s="1014"/>
      <c r="D208" s="1014"/>
      <c r="E208" s="1014"/>
      <c r="F208" s="1014"/>
      <c r="G208" s="1014"/>
      <c r="H208" s="1014"/>
      <c r="I208" s="1014"/>
      <c r="J208" s="1014"/>
      <c r="K208" s="1014"/>
      <c r="L208" s="1014"/>
      <c r="M208" s="1014"/>
      <c r="N208" s="1014"/>
      <c r="O208" s="1014"/>
      <c r="P208" s="1014"/>
      <c r="Q208" s="1014"/>
      <c r="R208" s="1014"/>
      <c r="S208" s="1014"/>
      <c r="T208" s="1014"/>
      <c r="U208" s="1014"/>
      <c r="V208" s="1014"/>
      <c r="W208" s="1014"/>
      <c r="X208" s="1014"/>
      <c r="Y208" s="1014"/>
      <c r="Z208" s="1014"/>
      <c r="AA208" s="1014"/>
      <c r="AB208" s="1014"/>
      <c r="AC208" s="1014"/>
      <c r="AD208" s="1014"/>
      <c r="AE208" s="1014"/>
    </row>
    <row r="209" customFormat="false" ht="12.75" hidden="false" customHeight="false" outlineLevel="0" collapsed="false">
      <c r="A209" s="1014"/>
      <c r="B209" s="1014"/>
      <c r="C209" s="1014"/>
      <c r="D209" s="1014"/>
      <c r="E209" s="1014"/>
      <c r="F209" s="1014"/>
      <c r="G209" s="1014"/>
      <c r="H209" s="1014"/>
      <c r="I209" s="1014"/>
      <c r="J209" s="1014"/>
      <c r="K209" s="1014"/>
      <c r="L209" s="1014"/>
      <c r="M209" s="1014"/>
      <c r="N209" s="1014"/>
      <c r="O209" s="1014"/>
      <c r="P209" s="1014"/>
      <c r="Q209" s="1014"/>
      <c r="R209" s="1014"/>
      <c r="S209" s="1014"/>
      <c r="T209" s="1014"/>
      <c r="U209" s="1014"/>
      <c r="V209" s="1014"/>
      <c r="W209" s="1014"/>
      <c r="X209" s="1014"/>
      <c r="Y209" s="1014"/>
      <c r="Z209" s="1014"/>
      <c r="AA209" s="1014"/>
      <c r="AB209" s="1014"/>
      <c r="AC209" s="1014"/>
      <c r="AD209" s="1014"/>
      <c r="AE209" s="1014"/>
    </row>
    <row r="210" customFormat="false" ht="12.75" hidden="false" customHeight="false" outlineLevel="0" collapsed="false">
      <c r="A210" s="1014"/>
      <c r="B210" s="1014"/>
      <c r="C210" s="1014"/>
      <c r="D210" s="1014"/>
      <c r="E210" s="1014"/>
      <c r="F210" s="1014"/>
      <c r="G210" s="1014"/>
      <c r="H210" s="1014"/>
      <c r="I210" s="1014"/>
      <c r="J210" s="1014"/>
      <c r="K210" s="1014"/>
      <c r="L210" s="1014"/>
      <c r="M210" s="1014"/>
      <c r="N210" s="1014"/>
      <c r="O210" s="1014"/>
      <c r="P210" s="1014"/>
      <c r="Q210" s="1014"/>
      <c r="R210" s="1014"/>
      <c r="S210" s="1014"/>
      <c r="T210" s="1014"/>
      <c r="U210" s="1014"/>
      <c r="V210" s="1014"/>
      <c r="W210" s="1014"/>
      <c r="X210" s="1014"/>
      <c r="Y210" s="1014"/>
      <c r="Z210" s="1014"/>
      <c r="AA210" s="1014"/>
      <c r="AB210" s="1014"/>
      <c r="AC210" s="1014"/>
      <c r="AD210" s="1014"/>
      <c r="AE210" s="1014"/>
    </row>
    <row r="211" customFormat="false" ht="12.75" hidden="false" customHeight="false" outlineLevel="0" collapsed="false">
      <c r="A211" s="1014"/>
      <c r="B211" s="1014"/>
      <c r="C211" s="1014"/>
      <c r="D211" s="1014"/>
      <c r="E211" s="1014"/>
      <c r="F211" s="1014"/>
      <c r="G211" s="1014"/>
      <c r="H211" s="1014"/>
      <c r="I211" s="1014"/>
      <c r="J211" s="1014"/>
      <c r="K211" s="1014"/>
      <c r="L211" s="1014"/>
      <c r="M211" s="1014"/>
      <c r="N211" s="1014"/>
      <c r="O211" s="1014"/>
      <c r="P211" s="1014"/>
      <c r="Q211" s="1014"/>
      <c r="R211" s="1014"/>
      <c r="S211" s="1014"/>
      <c r="T211" s="1014"/>
      <c r="U211" s="1014"/>
      <c r="V211" s="1014"/>
      <c r="W211" s="1014"/>
      <c r="X211" s="1014"/>
      <c r="Y211" s="1014"/>
      <c r="Z211" s="1014"/>
      <c r="AA211" s="1014"/>
      <c r="AB211" s="1014"/>
      <c r="AC211" s="1014"/>
      <c r="AD211" s="1014"/>
      <c r="AE211" s="1014"/>
    </row>
    <row r="212" customFormat="false" ht="12.75" hidden="false" customHeight="false" outlineLevel="0" collapsed="false">
      <c r="A212" s="1014"/>
      <c r="B212" s="1014"/>
      <c r="C212" s="1014"/>
      <c r="D212" s="1014"/>
      <c r="E212" s="1014"/>
      <c r="F212" s="1014"/>
      <c r="G212" s="1014"/>
      <c r="H212" s="1014"/>
      <c r="I212" s="1014"/>
      <c r="J212" s="1014"/>
      <c r="K212" s="1014"/>
      <c r="L212" s="1014"/>
      <c r="M212" s="1014"/>
      <c r="N212" s="1014"/>
      <c r="O212" s="1014"/>
      <c r="P212" s="1014"/>
      <c r="Q212" s="1014"/>
      <c r="R212" s="1014"/>
      <c r="S212" s="1014"/>
      <c r="T212" s="1014"/>
      <c r="U212" s="1014"/>
      <c r="V212" s="1014"/>
      <c r="W212" s="1014"/>
      <c r="X212" s="1014"/>
      <c r="Y212" s="1014"/>
      <c r="Z212" s="1014"/>
      <c r="AA212" s="1014"/>
      <c r="AB212" s="1014"/>
      <c r="AC212" s="1014"/>
      <c r="AD212" s="1014"/>
      <c r="AE212" s="1014"/>
    </row>
    <row r="213" customFormat="false" ht="12.75" hidden="false" customHeight="false" outlineLevel="0" collapsed="false">
      <c r="A213" s="1014"/>
      <c r="B213" s="1014"/>
      <c r="C213" s="1014"/>
      <c r="D213" s="1014"/>
      <c r="E213" s="1014"/>
      <c r="F213" s="1014"/>
      <c r="G213" s="1014"/>
      <c r="H213" s="1014"/>
      <c r="I213" s="1014"/>
      <c r="J213" s="1014"/>
      <c r="K213" s="1014"/>
      <c r="L213" s="1014"/>
      <c r="M213" s="1014"/>
      <c r="N213" s="1014"/>
      <c r="O213" s="1014"/>
      <c r="P213" s="1014"/>
      <c r="Q213" s="1014"/>
      <c r="R213" s="1014"/>
      <c r="S213" s="1014"/>
      <c r="T213" s="1014"/>
      <c r="U213" s="1014"/>
      <c r="V213" s="1014"/>
      <c r="W213" s="1014"/>
      <c r="X213" s="1014"/>
      <c r="Y213" s="1014"/>
      <c r="Z213" s="1014"/>
      <c r="AA213" s="1014"/>
      <c r="AB213" s="1014"/>
      <c r="AC213" s="1014"/>
      <c r="AD213" s="1014"/>
      <c r="AE213" s="1014"/>
    </row>
    <row r="214" customFormat="false" ht="12.75" hidden="false" customHeight="false" outlineLevel="0" collapsed="false">
      <c r="A214" s="1014"/>
      <c r="B214" s="1014"/>
      <c r="C214" s="1014"/>
      <c r="D214" s="1014"/>
      <c r="E214" s="1014"/>
      <c r="F214" s="1014"/>
      <c r="G214" s="1014"/>
      <c r="H214" s="1014"/>
      <c r="I214" s="1014"/>
      <c r="J214" s="1014"/>
      <c r="K214" s="1014"/>
      <c r="L214" s="1014"/>
      <c r="M214" s="1014"/>
      <c r="N214" s="1014"/>
      <c r="O214" s="1014"/>
      <c r="P214" s="1014"/>
      <c r="Q214" s="1014"/>
      <c r="R214" s="1014"/>
      <c r="S214" s="1014"/>
      <c r="T214" s="1014"/>
      <c r="U214" s="1014"/>
      <c r="V214" s="1014"/>
      <c r="W214" s="1014"/>
      <c r="X214" s="1014"/>
      <c r="Y214" s="1014"/>
      <c r="Z214" s="1014"/>
      <c r="AA214" s="1014"/>
      <c r="AB214" s="1014"/>
      <c r="AC214" s="1014"/>
      <c r="AD214" s="1014"/>
      <c r="AE214" s="1014"/>
    </row>
    <row r="215" customFormat="false" ht="12.75" hidden="false" customHeight="false" outlineLevel="0" collapsed="false">
      <c r="A215" s="1014"/>
      <c r="B215" s="1014"/>
      <c r="C215" s="1014"/>
      <c r="D215" s="1014"/>
      <c r="E215" s="1014"/>
      <c r="F215" s="1014"/>
      <c r="G215" s="1014"/>
      <c r="H215" s="1014"/>
      <c r="I215" s="1014"/>
      <c r="J215" s="1014"/>
      <c r="K215" s="1014"/>
      <c r="L215" s="1014"/>
      <c r="M215" s="1014"/>
      <c r="N215" s="1014"/>
      <c r="O215" s="1014"/>
      <c r="P215" s="1014"/>
      <c r="Q215" s="1014"/>
      <c r="R215" s="1014"/>
      <c r="S215" s="1014"/>
      <c r="T215" s="1014"/>
      <c r="U215" s="1014"/>
      <c r="V215" s="1014"/>
      <c r="W215" s="1014"/>
      <c r="X215" s="1014"/>
      <c r="Y215" s="1014"/>
      <c r="Z215" s="1014"/>
      <c r="AA215" s="1014"/>
      <c r="AB215" s="1014"/>
      <c r="AC215" s="1014"/>
      <c r="AD215" s="1014"/>
      <c r="AE215" s="1014"/>
    </row>
    <row r="216" customFormat="false" ht="12.75" hidden="false" customHeight="false" outlineLevel="0" collapsed="false">
      <c r="A216" s="1014"/>
      <c r="B216" s="1014"/>
      <c r="C216" s="1014"/>
      <c r="D216" s="1014"/>
      <c r="E216" s="1014"/>
      <c r="F216" s="1014"/>
      <c r="G216" s="1014"/>
      <c r="H216" s="1014"/>
      <c r="I216" s="1014"/>
      <c r="J216" s="1014"/>
      <c r="K216" s="1014"/>
      <c r="L216" s="1014"/>
      <c r="M216" s="1014"/>
      <c r="N216" s="1014"/>
      <c r="O216" s="1014"/>
      <c r="P216" s="1014"/>
      <c r="Q216" s="1014"/>
      <c r="R216" s="1014"/>
      <c r="S216" s="1014"/>
      <c r="T216" s="1014"/>
      <c r="U216" s="1014"/>
      <c r="V216" s="1014"/>
      <c r="W216" s="1014"/>
      <c r="X216" s="1014"/>
      <c r="Y216" s="1014"/>
      <c r="Z216" s="1014"/>
      <c r="AA216" s="1014"/>
      <c r="AB216" s="1014"/>
      <c r="AC216" s="1014"/>
      <c r="AD216" s="1014"/>
      <c r="AE216" s="1014"/>
    </row>
    <row r="217" customFormat="false" ht="12.75" hidden="false" customHeight="false" outlineLevel="0" collapsed="false">
      <c r="A217" s="1014"/>
      <c r="B217" s="1014"/>
      <c r="C217" s="1014"/>
      <c r="D217" s="1014"/>
      <c r="E217" s="1014"/>
      <c r="F217" s="1014"/>
      <c r="G217" s="1014"/>
      <c r="H217" s="1014"/>
      <c r="I217" s="1014"/>
      <c r="J217" s="1014"/>
      <c r="K217" s="1014"/>
      <c r="L217" s="1014"/>
      <c r="M217" s="1014"/>
      <c r="N217" s="1014"/>
      <c r="O217" s="1014"/>
      <c r="P217" s="1014"/>
      <c r="Q217" s="1014"/>
      <c r="R217" s="1014"/>
      <c r="S217" s="1014"/>
      <c r="T217" s="1014"/>
      <c r="U217" s="1014"/>
      <c r="V217" s="1014"/>
      <c r="W217" s="1014"/>
      <c r="X217" s="1014"/>
      <c r="Y217" s="1014"/>
      <c r="Z217" s="1014"/>
      <c r="AA217" s="1014"/>
      <c r="AB217" s="1014"/>
      <c r="AC217" s="1014"/>
      <c r="AD217" s="1014"/>
      <c r="AE217" s="1014"/>
    </row>
    <row r="218" customFormat="false" ht="12.75" hidden="false" customHeight="false" outlineLevel="0" collapsed="false">
      <c r="A218" s="1014"/>
      <c r="B218" s="1014"/>
      <c r="C218" s="1014"/>
      <c r="D218" s="1014"/>
      <c r="E218" s="1014"/>
      <c r="F218" s="1014"/>
      <c r="G218" s="1014"/>
      <c r="H218" s="1014"/>
      <c r="I218" s="1014"/>
      <c r="J218" s="1014"/>
      <c r="K218" s="1014"/>
      <c r="L218" s="1014"/>
      <c r="M218" s="1014"/>
      <c r="N218" s="1014"/>
      <c r="O218" s="1014"/>
      <c r="P218" s="1014"/>
      <c r="Q218" s="1014"/>
      <c r="R218" s="1014"/>
      <c r="S218" s="1014"/>
      <c r="T218" s="1014"/>
      <c r="U218" s="1014"/>
      <c r="V218" s="1014"/>
      <c r="W218" s="1014"/>
      <c r="X218" s="1014"/>
      <c r="Y218" s="1014"/>
      <c r="Z218" s="1014"/>
      <c r="AA218" s="1014"/>
      <c r="AB218" s="1014"/>
      <c r="AC218" s="1014"/>
      <c r="AD218" s="1014"/>
      <c r="AE218" s="1014"/>
    </row>
    <row r="219" customFormat="false" ht="12.75" hidden="false" customHeight="false" outlineLevel="0" collapsed="false">
      <c r="A219" s="1014"/>
      <c r="B219" s="1014"/>
      <c r="C219" s="1014"/>
      <c r="D219" s="1014"/>
      <c r="E219" s="1014"/>
      <c r="F219" s="1014"/>
      <c r="G219" s="1014"/>
      <c r="H219" s="1014"/>
      <c r="I219" s="1014"/>
      <c r="J219" s="1014"/>
      <c r="K219" s="1014"/>
      <c r="L219" s="1014"/>
      <c r="M219" s="1014"/>
      <c r="N219" s="1014"/>
      <c r="O219" s="1014"/>
      <c r="P219" s="1014"/>
      <c r="Q219" s="1014"/>
      <c r="R219" s="1014"/>
      <c r="S219" s="1014"/>
      <c r="T219" s="1014"/>
      <c r="U219" s="1014"/>
      <c r="V219" s="1014"/>
      <c r="W219" s="1014"/>
      <c r="X219" s="1014"/>
      <c r="Y219" s="1014"/>
      <c r="Z219" s="1014"/>
      <c r="AA219" s="1014"/>
      <c r="AB219" s="1014"/>
      <c r="AC219" s="1014"/>
      <c r="AD219" s="1014"/>
      <c r="AE219" s="1014"/>
    </row>
    <row r="220" customFormat="false" ht="12.75" hidden="false" customHeight="false" outlineLevel="0" collapsed="false">
      <c r="A220" s="1014"/>
      <c r="B220" s="1014"/>
      <c r="C220" s="1014"/>
      <c r="D220" s="1014"/>
      <c r="E220" s="1014"/>
      <c r="F220" s="1014"/>
      <c r="G220" s="1014"/>
      <c r="H220" s="1014"/>
      <c r="I220" s="1014"/>
      <c r="J220" s="1014"/>
      <c r="K220" s="1014"/>
      <c r="L220" s="1014"/>
      <c r="M220" s="1014"/>
      <c r="N220" s="1014"/>
      <c r="O220" s="1014"/>
      <c r="P220" s="1014"/>
      <c r="Q220" s="1014"/>
      <c r="R220" s="1014"/>
      <c r="S220" s="1014"/>
      <c r="T220" s="1014"/>
      <c r="U220" s="1014"/>
      <c r="V220" s="1014"/>
      <c r="W220" s="1014"/>
      <c r="X220" s="1014"/>
      <c r="Y220" s="1014"/>
      <c r="Z220" s="1014"/>
      <c r="AA220" s="1014"/>
      <c r="AB220" s="1014"/>
      <c r="AC220" s="1014"/>
      <c r="AD220" s="1014"/>
      <c r="AE220" s="1014"/>
    </row>
    <row r="221" customFormat="false" ht="12.75" hidden="false" customHeight="false" outlineLevel="0" collapsed="false">
      <c r="A221" s="1014"/>
      <c r="B221" s="1014"/>
      <c r="C221" s="1014"/>
      <c r="D221" s="1014"/>
      <c r="E221" s="1014"/>
      <c r="F221" s="1014"/>
      <c r="G221" s="1014"/>
      <c r="H221" s="1014"/>
      <c r="I221" s="1014"/>
      <c r="J221" s="1014"/>
      <c r="K221" s="1014"/>
      <c r="L221" s="1014"/>
      <c r="M221" s="1014"/>
      <c r="N221" s="1014"/>
      <c r="O221" s="1014"/>
      <c r="P221" s="1014"/>
      <c r="Q221" s="1014"/>
      <c r="R221" s="1014"/>
      <c r="S221" s="1014"/>
      <c r="T221" s="1014"/>
      <c r="U221" s="1014"/>
      <c r="V221" s="1014"/>
      <c r="W221" s="1014"/>
      <c r="X221" s="1014"/>
      <c r="Y221" s="1014"/>
      <c r="Z221" s="1014"/>
      <c r="AA221" s="1014"/>
      <c r="AB221" s="1014"/>
      <c r="AC221" s="1014"/>
      <c r="AD221" s="1014"/>
      <c r="AE221" s="1014"/>
    </row>
    <row r="222" customFormat="false" ht="12.75" hidden="false" customHeight="false" outlineLevel="0" collapsed="false">
      <c r="A222" s="1014"/>
      <c r="B222" s="1014"/>
      <c r="C222" s="1014"/>
      <c r="D222" s="1014"/>
      <c r="E222" s="1014"/>
      <c r="F222" s="1014"/>
      <c r="G222" s="1014"/>
      <c r="H222" s="1014"/>
      <c r="I222" s="1014"/>
      <c r="J222" s="1014"/>
      <c r="K222" s="1014"/>
      <c r="L222" s="1014"/>
      <c r="M222" s="1014"/>
      <c r="N222" s="1014"/>
      <c r="O222" s="1014"/>
      <c r="P222" s="1014"/>
      <c r="Q222" s="1014"/>
      <c r="R222" s="1014"/>
      <c r="S222" s="1014"/>
      <c r="T222" s="1014"/>
      <c r="U222" s="1014"/>
      <c r="V222" s="1014"/>
      <c r="W222" s="1014"/>
      <c r="X222" s="1014"/>
      <c r="Y222" s="1014"/>
      <c r="Z222" s="1014"/>
      <c r="AA222" s="1014"/>
      <c r="AB222" s="1014"/>
      <c r="AC222" s="1014"/>
      <c r="AD222" s="1014"/>
      <c r="AE222" s="1014"/>
    </row>
    <row r="223" customFormat="false" ht="12.75" hidden="false" customHeight="false" outlineLevel="0" collapsed="false">
      <c r="A223" s="1014"/>
      <c r="B223" s="1014"/>
      <c r="C223" s="1014"/>
      <c r="D223" s="1014"/>
      <c r="E223" s="1014"/>
      <c r="F223" s="1014"/>
      <c r="G223" s="1014"/>
      <c r="H223" s="1014"/>
      <c r="I223" s="1014"/>
      <c r="J223" s="1014"/>
      <c r="K223" s="1014"/>
      <c r="L223" s="1014"/>
      <c r="M223" s="1014"/>
      <c r="N223" s="1014"/>
      <c r="O223" s="1014"/>
      <c r="P223" s="1014"/>
      <c r="Q223" s="1014"/>
      <c r="R223" s="1014"/>
      <c r="S223" s="1014"/>
      <c r="T223" s="1014"/>
      <c r="U223" s="1014"/>
      <c r="V223" s="1014"/>
      <c r="W223" s="1014"/>
      <c r="X223" s="1014"/>
      <c r="Y223" s="1014"/>
      <c r="Z223" s="1014"/>
      <c r="AA223" s="1014"/>
      <c r="AB223" s="1014"/>
      <c r="AC223" s="1014"/>
      <c r="AD223" s="1014"/>
      <c r="AE223" s="1014"/>
    </row>
    <row r="224" customFormat="false" ht="12.75" hidden="false" customHeight="false" outlineLevel="0" collapsed="false">
      <c r="A224" s="1014"/>
      <c r="B224" s="1014"/>
      <c r="C224" s="1014"/>
      <c r="D224" s="1014"/>
      <c r="E224" s="1014"/>
      <c r="F224" s="1014"/>
      <c r="G224" s="1014"/>
      <c r="H224" s="1014"/>
      <c r="I224" s="1014"/>
      <c r="J224" s="1014"/>
      <c r="K224" s="1014"/>
      <c r="L224" s="1014"/>
      <c r="M224" s="1014"/>
      <c r="N224" s="1014"/>
      <c r="O224" s="1014"/>
      <c r="P224" s="1014"/>
      <c r="Q224" s="1014"/>
      <c r="R224" s="1014"/>
      <c r="S224" s="1014"/>
      <c r="T224" s="1014"/>
      <c r="U224" s="1014"/>
      <c r="V224" s="1014"/>
      <c r="W224" s="1014"/>
      <c r="X224" s="1014"/>
      <c r="Y224" s="1014"/>
      <c r="Z224" s="1014"/>
      <c r="AA224" s="1014"/>
      <c r="AB224" s="1014"/>
      <c r="AC224" s="1014"/>
      <c r="AD224" s="1014"/>
      <c r="AE224" s="1014"/>
    </row>
    <row r="225" customFormat="false" ht="12.75" hidden="false" customHeight="false" outlineLevel="0" collapsed="false">
      <c r="A225" s="1014"/>
      <c r="B225" s="1014"/>
      <c r="C225" s="1014"/>
      <c r="D225" s="1014"/>
      <c r="E225" s="1014"/>
      <c r="F225" s="1014"/>
      <c r="G225" s="1014"/>
      <c r="H225" s="1014"/>
      <c r="I225" s="1014"/>
      <c r="J225" s="1014"/>
      <c r="K225" s="1014"/>
      <c r="L225" s="1014"/>
      <c r="M225" s="1014"/>
      <c r="N225" s="1014"/>
      <c r="O225" s="1014"/>
      <c r="P225" s="1014"/>
      <c r="Q225" s="1014"/>
      <c r="R225" s="1014"/>
      <c r="S225" s="1014"/>
      <c r="T225" s="1014"/>
      <c r="U225" s="1014"/>
      <c r="V225" s="1014"/>
      <c r="W225" s="1014"/>
      <c r="X225" s="1014"/>
      <c r="Y225" s="1014"/>
      <c r="Z225" s="1014"/>
      <c r="AA225" s="1014"/>
      <c r="AB225" s="1014"/>
      <c r="AC225" s="1014"/>
      <c r="AD225" s="1014"/>
      <c r="AE225" s="1014"/>
    </row>
    <row r="226" customFormat="false" ht="12.75" hidden="false" customHeight="false" outlineLevel="0" collapsed="false">
      <c r="A226" s="1014"/>
      <c r="B226" s="1014"/>
      <c r="C226" s="1014"/>
      <c r="D226" s="1014"/>
      <c r="E226" s="1014"/>
      <c r="F226" s="1014"/>
      <c r="G226" s="1014"/>
      <c r="H226" s="1014"/>
      <c r="I226" s="1014"/>
      <c r="J226" s="1014"/>
      <c r="K226" s="1014"/>
      <c r="L226" s="1014"/>
      <c r="M226" s="1014"/>
      <c r="N226" s="1014"/>
      <c r="O226" s="1014"/>
      <c r="P226" s="1014"/>
      <c r="Q226" s="1014"/>
      <c r="R226" s="1014"/>
      <c r="S226" s="1014"/>
      <c r="T226" s="1014"/>
      <c r="U226" s="1014"/>
      <c r="V226" s="1014"/>
      <c r="W226" s="1014"/>
      <c r="X226" s="1014"/>
      <c r="Y226" s="1014"/>
      <c r="Z226" s="1014"/>
      <c r="AA226" s="1014"/>
      <c r="AB226" s="1014"/>
      <c r="AC226" s="1014"/>
      <c r="AD226" s="1014"/>
      <c r="AE226" s="1014"/>
    </row>
    <row r="227" customFormat="false" ht="12.75" hidden="false" customHeight="false" outlineLevel="0" collapsed="false">
      <c r="A227" s="1014"/>
      <c r="B227" s="1014"/>
      <c r="C227" s="1014"/>
      <c r="D227" s="1014"/>
      <c r="E227" s="1014"/>
      <c r="F227" s="1014"/>
      <c r="G227" s="1014"/>
      <c r="H227" s="1014"/>
      <c r="I227" s="1014"/>
      <c r="J227" s="1014"/>
      <c r="K227" s="1014"/>
      <c r="L227" s="1014"/>
      <c r="M227" s="1014"/>
      <c r="N227" s="1014"/>
      <c r="O227" s="1014"/>
      <c r="P227" s="1014"/>
      <c r="Q227" s="1014"/>
      <c r="R227" s="1014"/>
      <c r="S227" s="1014"/>
      <c r="T227" s="1014"/>
      <c r="U227" s="1014"/>
      <c r="V227" s="1014"/>
      <c r="W227" s="1014"/>
      <c r="X227" s="1014"/>
      <c r="Y227" s="1014"/>
      <c r="Z227" s="1014"/>
      <c r="AA227" s="1014"/>
      <c r="AB227" s="1014"/>
      <c r="AC227" s="1014"/>
      <c r="AD227" s="1014"/>
      <c r="AE227" s="1014"/>
    </row>
    <row r="228" customFormat="false" ht="12.75" hidden="false" customHeight="false" outlineLevel="0" collapsed="false">
      <c r="A228" s="1014"/>
      <c r="B228" s="1014"/>
      <c r="C228" s="1014"/>
      <c r="D228" s="1014"/>
      <c r="E228" s="1014"/>
      <c r="F228" s="1014"/>
      <c r="G228" s="1014"/>
      <c r="H228" s="1014"/>
      <c r="I228" s="1014"/>
      <c r="J228" s="1014"/>
      <c r="K228" s="1014"/>
      <c r="L228" s="1014"/>
      <c r="M228" s="1014"/>
      <c r="N228" s="1014"/>
      <c r="O228" s="1014"/>
      <c r="P228" s="1014"/>
      <c r="Q228" s="1014"/>
      <c r="R228" s="1014"/>
      <c r="S228" s="1014"/>
      <c r="T228" s="1014"/>
      <c r="U228" s="1014"/>
      <c r="V228" s="1014"/>
      <c r="W228" s="1014"/>
      <c r="X228" s="1014"/>
      <c r="Y228" s="1014"/>
      <c r="Z228" s="1014"/>
      <c r="AA228" s="1014"/>
      <c r="AB228" s="1014"/>
      <c r="AC228" s="1014"/>
      <c r="AD228" s="1014"/>
      <c r="AE228" s="1014"/>
    </row>
    <row r="229" customFormat="false" ht="12.75" hidden="false" customHeight="false" outlineLevel="0" collapsed="false">
      <c r="A229" s="1014"/>
      <c r="B229" s="1014"/>
      <c r="C229" s="1014"/>
      <c r="D229" s="1014"/>
      <c r="E229" s="1014"/>
      <c r="F229" s="1014"/>
      <c r="G229" s="1014"/>
      <c r="H229" s="1014"/>
      <c r="I229" s="1014"/>
      <c r="J229" s="1014"/>
      <c r="K229" s="1014"/>
      <c r="L229" s="1014"/>
      <c r="M229" s="1014"/>
      <c r="N229" s="1014"/>
      <c r="O229" s="1014"/>
      <c r="P229" s="1014"/>
      <c r="Q229" s="1014"/>
      <c r="R229" s="1014"/>
      <c r="S229" s="1014"/>
      <c r="T229" s="1014"/>
      <c r="U229" s="1014"/>
      <c r="V229" s="1014"/>
      <c r="W229" s="1014"/>
      <c r="X229" s="1014"/>
      <c r="Y229" s="1014"/>
      <c r="Z229" s="1014"/>
      <c r="AA229" s="1014"/>
      <c r="AB229" s="1014"/>
      <c r="AC229" s="1014"/>
      <c r="AD229" s="1014"/>
      <c r="AE229" s="1014"/>
    </row>
    <row r="230" customFormat="false" ht="12.75" hidden="false" customHeight="false" outlineLevel="0" collapsed="false">
      <c r="A230" s="1014"/>
      <c r="B230" s="1014"/>
      <c r="C230" s="1014"/>
      <c r="D230" s="1014"/>
      <c r="E230" s="1014"/>
      <c r="F230" s="1014"/>
      <c r="G230" s="1014"/>
      <c r="H230" s="1014"/>
      <c r="I230" s="1014"/>
      <c r="J230" s="1014"/>
      <c r="K230" s="1014"/>
      <c r="L230" s="1014"/>
      <c r="M230" s="1014"/>
      <c r="N230" s="1014"/>
      <c r="O230" s="1014"/>
      <c r="P230" s="1014"/>
      <c r="Q230" s="1014"/>
      <c r="R230" s="1014"/>
      <c r="S230" s="1014"/>
      <c r="T230" s="1014"/>
      <c r="U230" s="1014"/>
      <c r="V230" s="1014"/>
      <c r="W230" s="1014"/>
      <c r="X230" s="1014"/>
      <c r="Y230" s="1014"/>
      <c r="Z230" s="1014"/>
      <c r="AA230" s="1014"/>
      <c r="AB230" s="1014"/>
      <c r="AC230" s="1014"/>
      <c r="AD230" s="1014"/>
      <c r="AE230" s="1014"/>
    </row>
    <row r="231" customFormat="false" ht="12.75" hidden="false" customHeight="false" outlineLevel="0" collapsed="false">
      <c r="A231" s="1014"/>
      <c r="B231" s="1014"/>
      <c r="C231" s="1014"/>
      <c r="D231" s="1014"/>
      <c r="E231" s="1014"/>
      <c r="F231" s="1014"/>
      <c r="G231" s="1014"/>
      <c r="H231" s="1014"/>
      <c r="I231" s="1014"/>
      <c r="J231" s="1014"/>
      <c r="K231" s="1014"/>
      <c r="L231" s="1014"/>
      <c r="M231" s="1014"/>
      <c r="N231" s="1014"/>
      <c r="O231" s="1014"/>
      <c r="P231" s="1014"/>
      <c r="Q231" s="1014"/>
      <c r="R231" s="1014"/>
      <c r="S231" s="1014"/>
      <c r="T231" s="1014"/>
      <c r="U231" s="1014"/>
      <c r="V231" s="1014"/>
      <c r="W231" s="1014"/>
      <c r="X231" s="1014"/>
      <c r="Y231" s="1014"/>
      <c r="Z231" s="1014"/>
      <c r="AA231" s="1014"/>
      <c r="AB231" s="1014"/>
      <c r="AC231" s="1014"/>
      <c r="AD231" s="1014"/>
      <c r="AE231" s="1014"/>
    </row>
    <row r="232" customFormat="false" ht="12.75" hidden="false" customHeight="false" outlineLevel="0" collapsed="false">
      <c r="A232" s="1014"/>
      <c r="B232" s="1014"/>
      <c r="C232" s="1014"/>
      <c r="D232" s="1014"/>
      <c r="E232" s="1014"/>
      <c r="F232" s="1014"/>
      <c r="G232" s="1014"/>
      <c r="H232" s="1014"/>
      <c r="I232" s="1014"/>
      <c r="J232" s="1014"/>
      <c r="K232" s="1014"/>
      <c r="L232" s="1014"/>
      <c r="M232" s="1014"/>
      <c r="N232" s="1014"/>
      <c r="O232" s="1014"/>
      <c r="P232" s="1014"/>
      <c r="Q232" s="1014"/>
      <c r="R232" s="1014"/>
      <c r="S232" s="1014"/>
      <c r="T232" s="1014"/>
      <c r="U232" s="1014"/>
      <c r="V232" s="1014"/>
      <c r="W232" s="1014"/>
      <c r="X232" s="1014"/>
      <c r="Y232" s="1014"/>
      <c r="Z232" s="1014"/>
      <c r="AA232" s="1014"/>
      <c r="AB232" s="1014"/>
      <c r="AC232" s="1014"/>
      <c r="AD232" s="1014"/>
      <c r="AE232" s="1014"/>
    </row>
    <row r="233" customFormat="false" ht="12.75" hidden="false" customHeight="false" outlineLevel="0" collapsed="false">
      <c r="A233" s="1014"/>
      <c r="B233" s="1014"/>
      <c r="C233" s="1014"/>
      <c r="D233" s="1014"/>
      <c r="E233" s="1014"/>
      <c r="F233" s="1014"/>
      <c r="G233" s="1014"/>
      <c r="H233" s="1014"/>
      <c r="I233" s="1014"/>
      <c r="J233" s="1014"/>
      <c r="K233" s="1014"/>
      <c r="L233" s="1014"/>
      <c r="M233" s="1014"/>
      <c r="N233" s="1014"/>
      <c r="O233" s="1014"/>
      <c r="P233" s="1014"/>
      <c r="Q233" s="1014"/>
      <c r="R233" s="1014"/>
      <c r="S233" s="1014"/>
      <c r="T233" s="1014"/>
      <c r="U233" s="1014"/>
      <c r="V233" s="1014"/>
      <c r="W233" s="1014"/>
      <c r="X233" s="1014"/>
      <c r="Y233" s="1014"/>
      <c r="Z233" s="1014"/>
      <c r="AA233" s="1014"/>
      <c r="AB233" s="1014"/>
      <c r="AC233" s="1014"/>
      <c r="AD233" s="1014"/>
      <c r="AE233" s="1014"/>
    </row>
    <row r="234" customFormat="false" ht="12.75" hidden="false" customHeight="false" outlineLevel="0" collapsed="false">
      <c r="A234" s="1014"/>
      <c r="B234" s="1014"/>
      <c r="C234" s="1014"/>
      <c r="D234" s="1014"/>
      <c r="E234" s="1014"/>
      <c r="F234" s="1014"/>
      <c r="G234" s="1014"/>
      <c r="H234" s="1014"/>
      <c r="I234" s="1014"/>
      <c r="J234" s="1014"/>
      <c r="K234" s="1014"/>
      <c r="L234" s="1014"/>
      <c r="M234" s="1014"/>
      <c r="N234" s="1014"/>
      <c r="O234" s="1014"/>
      <c r="P234" s="1014"/>
      <c r="Q234" s="1014"/>
      <c r="R234" s="1014"/>
      <c r="S234" s="1014"/>
      <c r="T234" s="1014"/>
      <c r="U234" s="1014"/>
      <c r="V234" s="1014"/>
      <c r="W234" s="1014"/>
      <c r="X234" s="1014"/>
      <c r="Y234" s="1014"/>
      <c r="Z234" s="1014"/>
      <c r="AA234" s="1014"/>
      <c r="AB234" s="1014"/>
      <c r="AC234" s="1014"/>
      <c r="AD234" s="1014"/>
      <c r="AE234" s="1014"/>
    </row>
    <row r="235" customFormat="false" ht="12.75" hidden="false" customHeight="false" outlineLevel="0" collapsed="false">
      <c r="A235" s="1014"/>
      <c r="B235" s="1014"/>
      <c r="C235" s="1014"/>
      <c r="D235" s="1014"/>
      <c r="E235" s="1014"/>
      <c r="F235" s="1014"/>
      <c r="G235" s="1014"/>
      <c r="H235" s="1014"/>
      <c r="I235" s="1014"/>
      <c r="J235" s="1014"/>
      <c r="K235" s="1014"/>
      <c r="L235" s="1014"/>
      <c r="M235" s="1014"/>
      <c r="N235" s="1014"/>
      <c r="O235" s="1014"/>
      <c r="P235" s="1014"/>
      <c r="Q235" s="1014"/>
      <c r="R235" s="1014"/>
      <c r="S235" s="1014"/>
      <c r="T235" s="1014"/>
      <c r="U235" s="1014"/>
      <c r="V235" s="1014"/>
      <c r="W235" s="1014"/>
      <c r="X235" s="1014"/>
      <c r="Y235" s="1014"/>
      <c r="Z235" s="1014"/>
      <c r="AA235" s="1014"/>
      <c r="AB235" s="1014"/>
      <c r="AC235" s="1014"/>
      <c r="AD235" s="1014"/>
      <c r="AE235" s="1014"/>
    </row>
    <row r="236" customFormat="false" ht="12.75" hidden="false" customHeight="false" outlineLevel="0" collapsed="false">
      <c r="A236" s="1014"/>
      <c r="B236" s="1014"/>
      <c r="C236" s="1014"/>
      <c r="D236" s="1014"/>
      <c r="E236" s="1014"/>
      <c r="F236" s="1014"/>
      <c r="G236" s="1014"/>
      <c r="H236" s="1014"/>
      <c r="I236" s="1014"/>
      <c r="J236" s="1014"/>
      <c r="K236" s="1014"/>
      <c r="L236" s="1014"/>
      <c r="M236" s="1014"/>
      <c r="N236" s="1014"/>
      <c r="O236" s="1014"/>
      <c r="P236" s="1014"/>
      <c r="Q236" s="1014"/>
      <c r="R236" s="1014"/>
      <c r="S236" s="1014"/>
      <c r="T236" s="1014"/>
      <c r="U236" s="1014"/>
      <c r="V236" s="1014"/>
      <c r="W236" s="1014"/>
      <c r="X236" s="1014"/>
      <c r="Y236" s="1014"/>
      <c r="Z236" s="1014"/>
      <c r="AA236" s="1014"/>
      <c r="AB236" s="1014"/>
      <c r="AC236" s="1014"/>
      <c r="AD236" s="1014"/>
      <c r="AE236" s="1014"/>
    </row>
    <row r="237" customFormat="false" ht="12.75" hidden="false" customHeight="false" outlineLevel="0" collapsed="false">
      <c r="A237" s="1014"/>
      <c r="B237" s="1014"/>
      <c r="C237" s="1014"/>
      <c r="D237" s="1014"/>
      <c r="E237" s="1014"/>
      <c r="F237" s="1014"/>
      <c r="G237" s="1014"/>
      <c r="H237" s="1014"/>
      <c r="I237" s="1014"/>
      <c r="J237" s="1014"/>
      <c r="K237" s="1014"/>
      <c r="L237" s="1014"/>
      <c r="M237" s="1014"/>
      <c r="N237" s="1014"/>
      <c r="O237" s="1014"/>
      <c r="P237" s="1014"/>
      <c r="Q237" s="1014"/>
      <c r="R237" s="1014"/>
      <c r="S237" s="1014"/>
      <c r="T237" s="1014"/>
      <c r="U237" s="1014"/>
      <c r="V237" s="1014"/>
      <c r="W237" s="1014"/>
      <c r="X237" s="1014"/>
      <c r="Y237" s="1014"/>
      <c r="Z237" s="1014"/>
      <c r="AA237" s="1014"/>
      <c r="AB237" s="1014"/>
      <c r="AC237" s="1014"/>
      <c r="AD237" s="1014"/>
      <c r="AE237" s="1014"/>
    </row>
    <row r="238" customFormat="false" ht="12.75" hidden="false" customHeight="false" outlineLevel="0" collapsed="false">
      <c r="A238" s="1014"/>
      <c r="B238" s="1014"/>
      <c r="C238" s="1014"/>
      <c r="D238" s="1014"/>
      <c r="E238" s="1014"/>
      <c r="F238" s="1014"/>
      <c r="G238" s="1014"/>
      <c r="H238" s="1014"/>
      <c r="I238" s="1014"/>
      <c r="J238" s="1014"/>
      <c r="K238" s="1014"/>
      <c r="L238" s="1014"/>
      <c r="M238" s="1014"/>
      <c r="N238" s="1014"/>
      <c r="O238" s="1014"/>
      <c r="P238" s="1014"/>
      <c r="Q238" s="1014"/>
      <c r="R238" s="1014"/>
      <c r="S238" s="1014"/>
      <c r="T238" s="1014"/>
      <c r="U238" s="1014"/>
      <c r="V238" s="1014"/>
      <c r="W238" s="1014"/>
      <c r="X238" s="1014"/>
      <c r="Y238" s="1014"/>
      <c r="Z238" s="1014"/>
      <c r="AA238" s="1014"/>
      <c r="AB238" s="1014"/>
      <c r="AC238" s="1014"/>
      <c r="AD238" s="1014"/>
      <c r="AE238" s="1014"/>
    </row>
    <row r="239" customFormat="false" ht="12.75" hidden="false" customHeight="false" outlineLevel="0" collapsed="false">
      <c r="A239" s="1014"/>
      <c r="B239" s="1014"/>
      <c r="C239" s="1014"/>
      <c r="D239" s="1014"/>
      <c r="E239" s="1014"/>
      <c r="F239" s="1014"/>
      <c r="G239" s="1014"/>
      <c r="H239" s="1014"/>
      <c r="I239" s="1014"/>
      <c r="J239" s="1014"/>
      <c r="K239" s="1014"/>
      <c r="L239" s="1014"/>
      <c r="M239" s="1014"/>
      <c r="N239" s="1014"/>
      <c r="O239" s="1014"/>
      <c r="P239" s="1014"/>
      <c r="Q239" s="1014"/>
      <c r="R239" s="1014"/>
      <c r="S239" s="1014"/>
      <c r="T239" s="1014"/>
      <c r="U239" s="1014"/>
      <c r="V239" s="1014"/>
      <c r="W239" s="1014"/>
      <c r="X239" s="1014"/>
      <c r="Y239" s="1014"/>
      <c r="Z239" s="1014"/>
      <c r="AA239" s="1014"/>
      <c r="AB239" s="1014"/>
      <c r="AC239" s="1014"/>
      <c r="AD239" s="1014"/>
      <c r="AE239" s="1014"/>
    </row>
    <row r="240" customFormat="false" ht="12.75" hidden="false" customHeight="false" outlineLevel="0" collapsed="false">
      <c r="A240" s="1014"/>
      <c r="B240" s="1014"/>
      <c r="C240" s="1014"/>
      <c r="D240" s="1014"/>
      <c r="E240" s="1014"/>
      <c r="F240" s="1014"/>
      <c r="G240" s="1014"/>
      <c r="H240" s="1014"/>
      <c r="I240" s="1014"/>
      <c r="J240" s="1014"/>
      <c r="K240" s="1014"/>
      <c r="L240" s="1014"/>
      <c r="M240" s="1014"/>
      <c r="N240" s="1014"/>
      <c r="O240" s="1014"/>
      <c r="P240" s="1014"/>
      <c r="Q240" s="1014"/>
      <c r="R240" s="1014"/>
      <c r="S240" s="1014"/>
      <c r="T240" s="1014"/>
      <c r="U240" s="1014"/>
      <c r="V240" s="1014"/>
      <c r="W240" s="1014"/>
      <c r="X240" s="1014"/>
      <c r="Y240" s="1014"/>
      <c r="Z240" s="1014"/>
      <c r="AA240" s="1014"/>
      <c r="AB240" s="1014"/>
      <c r="AC240" s="1014"/>
      <c r="AD240" s="1014"/>
      <c r="AE240" s="1014"/>
    </row>
    <row r="241" customFormat="false" ht="12.75" hidden="false" customHeight="false" outlineLevel="0" collapsed="false">
      <c r="A241" s="1014"/>
      <c r="B241" s="1014"/>
      <c r="C241" s="1014"/>
      <c r="D241" s="1014"/>
      <c r="E241" s="1014"/>
      <c r="F241" s="1014"/>
      <c r="G241" s="1014"/>
      <c r="H241" s="1014"/>
      <c r="I241" s="1014"/>
      <c r="J241" s="1014"/>
      <c r="K241" s="1014"/>
      <c r="L241" s="1014"/>
      <c r="M241" s="1014"/>
      <c r="N241" s="1014"/>
      <c r="O241" s="1014"/>
      <c r="P241" s="1014"/>
      <c r="Q241" s="1014"/>
      <c r="R241" s="1014"/>
      <c r="S241" s="1014"/>
      <c r="T241" s="1014"/>
      <c r="U241" s="1014"/>
      <c r="V241" s="1014"/>
      <c r="W241" s="1014"/>
      <c r="X241" s="1014"/>
      <c r="Y241" s="1014"/>
      <c r="Z241" s="1014"/>
      <c r="AA241" s="1014"/>
      <c r="AB241" s="1014"/>
      <c r="AC241" s="1014"/>
      <c r="AD241" s="1014"/>
      <c r="AE241" s="1014"/>
    </row>
    <row r="242" customFormat="false" ht="12.75" hidden="false" customHeight="false" outlineLevel="0" collapsed="false">
      <c r="A242" s="1014"/>
      <c r="B242" s="1014"/>
      <c r="C242" s="1014"/>
      <c r="D242" s="1014"/>
      <c r="E242" s="1014"/>
      <c r="F242" s="1014"/>
      <c r="G242" s="1014"/>
      <c r="H242" s="1014"/>
      <c r="I242" s="1014"/>
      <c r="J242" s="1014"/>
      <c r="K242" s="1014"/>
      <c r="L242" s="1014"/>
      <c r="M242" s="1014"/>
      <c r="N242" s="1014"/>
      <c r="O242" s="1014"/>
      <c r="P242" s="1014"/>
      <c r="Q242" s="1014"/>
      <c r="R242" s="1014"/>
      <c r="S242" s="1014"/>
      <c r="T242" s="1014"/>
      <c r="U242" s="1014"/>
      <c r="V242" s="1014"/>
      <c r="W242" s="1014"/>
      <c r="X242" s="1014"/>
      <c r="Y242" s="1014"/>
      <c r="Z242" s="1014"/>
      <c r="AA242" s="1014"/>
      <c r="AB242" s="1014"/>
      <c r="AC242" s="1014"/>
      <c r="AD242" s="1014"/>
      <c r="AE242" s="1014"/>
    </row>
    <row r="243" customFormat="false" ht="12.75" hidden="false" customHeight="false" outlineLevel="0" collapsed="false">
      <c r="A243" s="1014"/>
      <c r="B243" s="1014"/>
      <c r="C243" s="1014"/>
      <c r="D243" s="1014"/>
      <c r="E243" s="1014"/>
      <c r="F243" s="1014"/>
      <c r="G243" s="1014"/>
      <c r="H243" s="1014"/>
      <c r="I243" s="1014"/>
      <c r="J243" s="1014"/>
      <c r="K243" s="1014"/>
      <c r="L243" s="1014"/>
      <c r="M243" s="1014"/>
      <c r="N243" s="1014"/>
      <c r="O243" s="1014"/>
      <c r="P243" s="1014"/>
      <c r="Q243" s="1014"/>
      <c r="R243" s="1014"/>
      <c r="S243" s="1014"/>
      <c r="T243" s="1014"/>
      <c r="U243" s="1014"/>
      <c r="V243" s="1014"/>
      <c r="W243" s="1014"/>
      <c r="X243" s="1014"/>
      <c r="Y243" s="1014"/>
      <c r="Z243" s="1014"/>
      <c r="AA243" s="1014"/>
      <c r="AB243" s="1014"/>
      <c r="AC243" s="1014"/>
      <c r="AD243" s="1014"/>
      <c r="AE243" s="1014"/>
    </row>
    <row r="244" customFormat="false" ht="12.75" hidden="false" customHeight="false" outlineLevel="0" collapsed="false">
      <c r="A244" s="1014"/>
      <c r="B244" s="1014"/>
      <c r="C244" s="1014"/>
      <c r="D244" s="1014"/>
      <c r="E244" s="1014"/>
      <c r="F244" s="1014"/>
      <c r="G244" s="1014"/>
      <c r="H244" s="1014"/>
      <c r="I244" s="1014"/>
      <c r="J244" s="1014"/>
      <c r="K244" s="1014"/>
      <c r="L244" s="1014"/>
      <c r="M244" s="1014"/>
      <c r="N244" s="1014"/>
      <c r="O244" s="1014"/>
      <c r="P244" s="1014"/>
      <c r="Q244" s="1014"/>
      <c r="R244" s="1014"/>
      <c r="S244" s="1014"/>
      <c r="T244" s="1014"/>
      <c r="U244" s="1014"/>
      <c r="V244" s="1014"/>
      <c r="W244" s="1014"/>
      <c r="X244" s="1014"/>
      <c r="Y244" s="1014"/>
      <c r="Z244" s="1014"/>
      <c r="AA244" s="1014"/>
      <c r="AB244" s="1014"/>
      <c r="AC244" s="1014"/>
      <c r="AD244" s="1014"/>
      <c r="AE244" s="1014"/>
    </row>
    <row r="245" customFormat="false" ht="12.75" hidden="false" customHeight="false" outlineLevel="0" collapsed="false">
      <c r="A245" s="1014"/>
      <c r="B245" s="1014"/>
      <c r="C245" s="1014"/>
      <c r="D245" s="1014"/>
      <c r="E245" s="1014"/>
      <c r="F245" s="1014"/>
      <c r="G245" s="1014"/>
      <c r="H245" s="1014"/>
      <c r="I245" s="1014"/>
      <c r="J245" s="1014"/>
      <c r="K245" s="1014"/>
      <c r="L245" s="1014"/>
      <c r="M245" s="1014"/>
      <c r="N245" s="1014"/>
      <c r="O245" s="1014"/>
      <c r="P245" s="1014"/>
      <c r="Q245" s="1014"/>
      <c r="R245" s="1014"/>
      <c r="S245" s="1014"/>
      <c r="T245" s="1014"/>
      <c r="U245" s="1014"/>
      <c r="V245" s="1014"/>
      <c r="W245" s="1014"/>
      <c r="X245" s="1014"/>
      <c r="Y245" s="1014"/>
      <c r="Z245" s="1014"/>
      <c r="AA245" s="1014"/>
      <c r="AB245" s="1014"/>
      <c r="AC245" s="1014"/>
      <c r="AD245" s="1014"/>
      <c r="AE245" s="1014"/>
    </row>
    <row r="246" customFormat="false" ht="12.75" hidden="false" customHeight="false" outlineLevel="0" collapsed="false">
      <c r="A246" s="1014"/>
      <c r="B246" s="1014"/>
      <c r="C246" s="1014"/>
      <c r="D246" s="1014"/>
      <c r="E246" s="1014"/>
      <c r="F246" s="1014"/>
      <c r="G246" s="1014"/>
      <c r="H246" s="1014"/>
      <c r="I246" s="1014"/>
      <c r="J246" s="1014"/>
      <c r="K246" s="1014"/>
      <c r="L246" s="1014"/>
      <c r="M246" s="1014"/>
      <c r="N246" s="1014"/>
      <c r="O246" s="1014"/>
      <c r="P246" s="1014"/>
      <c r="Q246" s="1014"/>
      <c r="R246" s="1014"/>
      <c r="S246" s="1014"/>
      <c r="T246" s="1014"/>
      <c r="U246" s="1014"/>
      <c r="V246" s="1014"/>
      <c r="W246" s="1014"/>
      <c r="X246" s="1014"/>
      <c r="Y246" s="1014"/>
      <c r="Z246" s="1014"/>
      <c r="AA246" s="1014"/>
      <c r="AB246" s="1014"/>
      <c r="AC246" s="1014"/>
      <c r="AD246" s="1014"/>
      <c r="AE246" s="1014"/>
    </row>
    <row r="247" customFormat="false" ht="12.75" hidden="false" customHeight="false" outlineLevel="0" collapsed="false">
      <c r="A247" s="1014"/>
      <c r="B247" s="1014"/>
      <c r="C247" s="1014"/>
      <c r="D247" s="1014"/>
      <c r="E247" s="1014"/>
      <c r="F247" s="1014"/>
      <c r="G247" s="1014"/>
      <c r="H247" s="1014"/>
      <c r="I247" s="1014"/>
      <c r="J247" s="1014"/>
      <c r="K247" s="1014"/>
      <c r="L247" s="1014"/>
      <c r="M247" s="1014"/>
      <c r="N247" s="1014"/>
      <c r="O247" s="1014"/>
      <c r="P247" s="1014"/>
      <c r="Q247" s="1014"/>
      <c r="R247" s="1014"/>
      <c r="S247" s="1014"/>
      <c r="T247" s="1014"/>
      <c r="U247" s="1014"/>
      <c r="V247" s="1014"/>
      <c r="W247" s="1014"/>
      <c r="X247" s="1014"/>
      <c r="Y247" s="1014"/>
      <c r="Z247" s="1014"/>
      <c r="AA247" s="1014"/>
      <c r="AB247" s="1014"/>
      <c r="AC247" s="1014"/>
      <c r="AD247" s="1014"/>
      <c r="AE247" s="1014"/>
    </row>
    <row r="248" customFormat="false" ht="12.75" hidden="false" customHeight="false" outlineLevel="0" collapsed="false">
      <c r="A248" s="1014"/>
      <c r="B248" s="1014"/>
      <c r="C248" s="1014"/>
      <c r="D248" s="1014"/>
      <c r="E248" s="1014"/>
      <c r="F248" s="1014"/>
      <c r="G248" s="1014"/>
      <c r="H248" s="1014"/>
      <c r="I248" s="1014"/>
      <c r="J248" s="1014"/>
      <c r="K248" s="1014"/>
      <c r="L248" s="1014"/>
      <c r="M248" s="1014"/>
      <c r="N248" s="1014"/>
      <c r="O248" s="1014"/>
      <c r="P248" s="1014"/>
      <c r="Q248" s="1014"/>
      <c r="R248" s="1014"/>
      <c r="S248" s="1014"/>
      <c r="T248" s="1014"/>
      <c r="U248" s="1014"/>
      <c r="V248" s="1014"/>
      <c r="W248" s="1014"/>
      <c r="X248" s="1014"/>
      <c r="Y248" s="1014"/>
      <c r="Z248" s="1014"/>
      <c r="AA248" s="1014"/>
      <c r="AB248" s="1014"/>
      <c r="AC248" s="1014"/>
      <c r="AD248" s="1014"/>
      <c r="AE248" s="1014"/>
    </row>
    <row r="249" customFormat="false" ht="12.75" hidden="false" customHeight="false" outlineLevel="0" collapsed="false">
      <c r="A249" s="1014"/>
      <c r="B249" s="1014"/>
      <c r="C249" s="1014"/>
      <c r="D249" s="1014"/>
      <c r="E249" s="1014"/>
      <c r="F249" s="1014"/>
      <c r="G249" s="1014"/>
      <c r="H249" s="1014"/>
      <c r="I249" s="1014"/>
      <c r="J249" s="1014"/>
      <c r="K249" s="1014"/>
      <c r="L249" s="1014"/>
      <c r="M249" s="1014"/>
      <c r="N249" s="1014"/>
      <c r="O249" s="1014"/>
      <c r="P249" s="1014"/>
      <c r="Q249" s="1014"/>
      <c r="R249" s="1014"/>
      <c r="S249" s="1014"/>
      <c r="T249" s="1014"/>
      <c r="U249" s="1014"/>
      <c r="V249" s="1014"/>
      <c r="W249" s="1014"/>
      <c r="X249" s="1014"/>
      <c r="Y249" s="1014"/>
      <c r="Z249" s="1014"/>
      <c r="AA249" s="1014"/>
      <c r="AB249" s="1014"/>
      <c r="AC249" s="1014"/>
      <c r="AD249" s="1014"/>
      <c r="AE249" s="1014"/>
    </row>
    <row r="250" customFormat="false" ht="12.75" hidden="false" customHeight="false" outlineLevel="0" collapsed="false">
      <c r="A250" s="1014"/>
      <c r="B250" s="1014"/>
      <c r="C250" s="1014"/>
      <c r="D250" s="1014"/>
      <c r="E250" s="1014"/>
      <c r="F250" s="1014"/>
      <c r="G250" s="1014"/>
      <c r="H250" s="1014"/>
      <c r="I250" s="1014"/>
      <c r="J250" s="1014"/>
      <c r="K250" s="1014"/>
      <c r="L250" s="1014"/>
      <c r="M250" s="1014"/>
      <c r="N250" s="1014"/>
      <c r="O250" s="1014"/>
      <c r="P250" s="1014"/>
      <c r="Q250" s="1014"/>
      <c r="R250" s="1014"/>
      <c r="S250" s="1014"/>
      <c r="T250" s="1014"/>
      <c r="U250" s="1014"/>
      <c r="V250" s="1014"/>
      <c r="W250" s="1014"/>
      <c r="X250" s="1014"/>
      <c r="Y250" s="1014"/>
      <c r="Z250" s="1014"/>
      <c r="AA250" s="1014"/>
      <c r="AB250" s="1014"/>
      <c r="AC250" s="1014"/>
      <c r="AD250" s="1014"/>
      <c r="AE250" s="1014"/>
    </row>
    <row r="251" customFormat="false" ht="12.75" hidden="false" customHeight="false" outlineLevel="0" collapsed="false">
      <c r="A251" s="1014"/>
      <c r="B251" s="1014"/>
      <c r="C251" s="1014"/>
      <c r="D251" s="1014"/>
      <c r="E251" s="1014"/>
      <c r="F251" s="1014"/>
      <c r="G251" s="1014"/>
      <c r="H251" s="1014"/>
      <c r="I251" s="1014"/>
      <c r="J251" s="1014"/>
      <c r="K251" s="1014"/>
      <c r="L251" s="1014"/>
      <c r="M251" s="1014"/>
      <c r="N251" s="1014"/>
      <c r="O251" s="1014"/>
      <c r="P251" s="1014"/>
      <c r="Q251" s="1014"/>
      <c r="R251" s="1014"/>
      <c r="S251" s="1014"/>
      <c r="T251" s="1014"/>
      <c r="U251" s="1014"/>
      <c r="V251" s="1014"/>
      <c r="W251" s="1014"/>
      <c r="X251" s="1014"/>
      <c r="Y251" s="1014"/>
      <c r="Z251" s="1014"/>
      <c r="AA251" s="1014"/>
      <c r="AB251" s="1014"/>
      <c r="AC251" s="1014"/>
      <c r="AD251" s="1014"/>
      <c r="AE251" s="1014"/>
    </row>
    <row r="252" customFormat="false" ht="12.75" hidden="false" customHeight="false" outlineLevel="0" collapsed="false">
      <c r="A252" s="1014"/>
      <c r="B252" s="1014"/>
      <c r="C252" s="1014"/>
      <c r="D252" s="1014"/>
      <c r="E252" s="1014"/>
      <c r="F252" s="1014"/>
      <c r="G252" s="1014"/>
      <c r="H252" s="1014"/>
      <c r="I252" s="1014"/>
      <c r="J252" s="1014"/>
      <c r="K252" s="1014"/>
      <c r="L252" s="1014"/>
      <c r="M252" s="1014"/>
      <c r="N252" s="1014"/>
      <c r="O252" s="1014"/>
      <c r="P252" s="1014"/>
      <c r="Q252" s="1014"/>
      <c r="R252" s="1014"/>
      <c r="S252" s="1014"/>
      <c r="T252" s="1014"/>
      <c r="U252" s="1014"/>
      <c r="V252" s="1014"/>
      <c r="W252" s="1014"/>
      <c r="X252" s="1014"/>
      <c r="Y252" s="1014"/>
      <c r="Z252" s="1014"/>
      <c r="AA252" s="1014"/>
      <c r="AB252" s="1014"/>
      <c r="AC252" s="1014"/>
      <c r="AD252" s="1014"/>
      <c r="AE252" s="1014"/>
    </row>
    <row r="253" customFormat="false" ht="12.75" hidden="false" customHeight="false" outlineLevel="0" collapsed="false">
      <c r="A253" s="1014"/>
      <c r="B253" s="1014"/>
      <c r="C253" s="1014"/>
      <c r="D253" s="1014"/>
      <c r="E253" s="1014"/>
      <c r="F253" s="1014"/>
      <c r="G253" s="1014"/>
      <c r="H253" s="1014"/>
      <c r="I253" s="1014"/>
      <c r="J253" s="1014"/>
      <c r="K253" s="1014"/>
      <c r="L253" s="1014"/>
      <c r="M253" s="1014"/>
      <c r="N253" s="1014"/>
      <c r="O253" s="1014"/>
      <c r="P253" s="1014"/>
      <c r="Q253" s="1014"/>
      <c r="R253" s="1014"/>
      <c r="S253" s="1014"/>
      <c r="T253" s="1014"/>
      <c r="U253" s="1014"/>
      <c r="V253" s="1014"/>
      <c r="W253" s="1014"/>
      <c r="X253" s="1014"/>
      <c r="Y253" s="1014"/>
      <c r="Z253" s="1014"/>
      <c r="AA253" s="1014"/>
      <c r="AB253" s="1014"/>
      <c r="AC253" s="1014"/>
      <c r="AD253" s="1014"/>
      <c r="AE253" s="1014"/>
    </row>
    <row r="254" customFormat="false" ht="12.75" hidden="false" customHeight="false" outlineLevel="0" collapsed="false">
      <c r="A254" s="1014"/>
      <c r="B254" s="1014"/>
      <c r="C254" s="1014"/>
      <c r="D254" s="1014"/>
      <c r="E254" s="1014"/>
      <c r="F254" s="1014"/>
      <c r="G254" s="1014"/>
      <c r="H254" s="1014"/>
      <c r="I254" s="1014"/>
      <c r="J254" s="1014"/>
      <c r="K254" s="1014"/>
      <c r="L254" s="1014"/>
      <c r="M254" s="1014"/>
      <c r="N254" s="1014"/>
      <c r="O254" s="1014"/>
      <c r="P254" s="1014"/>
      <c r="Q254" s="1014"/>
      <c r="R254" s="1014"/>
      <c r="S254" s="1014"/>
      <c r="T254" s="1014"/>
      <c r="U254" s="1014"/>
      <c r="V254" s="1014"/>
      <c r="W254" s="1014"/>
      <c r="X254" s="1014"/>
      <c r="Y254" s="1014"/>
      <c r="Z254" s="1014"/>
      <c r="AA254" s="1014"/>
      <c r="AB254" s="1014"/>
      <c r="AC254" s="1014"/>
      <c r="AD254" s="1014"/>
      <c r="AE254" s="1014"/>
    </row>
    <row r="255" customFormat="false" ht="12.75" hidden="false" customHeight="false" outlineLevel="0" collapsed="false">
      <c r="A255" s="1014"/>
      <c r="B255" s="1014"/>
      <c r="C255" s="1014"/>
      <c r="D255" s="1014"/>
      <c r="E255" s="1014"/>
      <c r="F255" s="1014"/>
      <c r="G255" s="1014"/>
      <c r="H255" s="1014"/>
      <c r="I255" s="1014"/>
      <c r="J255" s="1014"/>
      <c r="K255" s="1014"/>
      <c r="L255" s="1014"/>
      <c r="M255" s="1014"/>
      <c r="N255" s="1014"/>
      <c r="O255" s="1014"/>
      <c r="P255" s="1014"/>
      <c r="Q255" s="1014"/>
      <c r="R255" s="1014"/>
      <c r="S255" s="1014"/>
      <c r="T255" s="1014"/>
      <c r="U255" s="1014"/>
      <c r="V255" s="1014"/>
      <c r="W255" s="1014"/>
      <c r="X255" s="1014"/>
      <c r="Y255" s="1014"/>
      <c r="Z255" s="1014"/>
      <c r="AA255" s="1014"/>
      <c r="AB255" s="1014"/>
      <c r="AC255" s="1014"/>
      <c r="AD255" s="1014"/>
      <c r="AE255" s="1014"/>
    </row>
    <row r="256" customFormat="false" ht="12.75" hidden="false" customHeight="false" outlineLevel="0" collapsed="false">
      <c r="A256" s="1014"/>
      <c r="B256" s="1014"/>
      <c r="C256" s="1014"/>
      <c r="D256" s="1014"/>
      <c r="E256" s="1014"/>
      <c r="F256" s="1014"/>
      <c r="G256" s="1014"/>
      <c r="H256" s="1014"/>
      <c r="I256" s="1014"/>
      <c r="J256" s="1014"/>
      <c r="K256" s="1014"/>
      <c r="L256" s="1014"/>
      <c r="M256" s="1014"/>
      <c r="N256" s="1014"/>
      <c r="O256" s="1014"/>
      <c r="P256" s="1014"/>
      <c r="Q256" s="1014"/>
      <c r="R256" s="1014"/>
      <c r="S256" s="1014"/>
      <c r="T256" s="1014"/>
      <c r="U256" s="1014"/>
      <c r="V256" s="1014"/>
      <c r="W256" s="1014"/>
      <c r="X256" s="1014"/>
      <c r="Y256" s="1014"/>
      <c r="Z256" s="1014"/>
      <c r="AA256" s="1014"/>
      <c r="AB256" s="1014"/>
      <c r="AC256" s="1014"/>
      <c r="AD256" s="1014"/>
      <c r="AE256" s="1014"/>
    </row>
    <row r="257" customFormat="false" ht="12.75" hidden="false" customHeight="false" outlineLevel="0" collapsed="false">
      <c r="A257" s="1014"/>
      <c r="B257" s="1014"/>
      <c r="C257" s="1014"/>
      <c r="D257" s="1014"/>
      <c r="E257" s="1014"/>
      <c r="F257" s="1014"/>
      <c r="G257" s="1014"/>
      <c r="H257" s="1014"/>
      <c r="I257" s="1014"/>
      <c r="J257" s="1014"/>
      <c r="K257" s="1014"/>
      <c r="L257" s="1014"/>
      <c r="M257" s="1014"/>
      <c r="N257" s="1014"/>
      <c r="O257" s="1014"/>
      <c r="P257" s="1014"/>
      <c r="Q257" s="1014"/>
      <c r="R257" s="1014"/>
      <c r="S257" s="1014"/>
      <c r="T257" s="1014"/>
      <c r="U257" s="1014"/>
      <c r="V257" s="1014"/>
      <c r="W257" s="1014"/>
      <c r="X257" s="1014"/>
      <c r="Y257" s="1014"/>
      <c r="Z257" s="1014"/>
      <c r="AA257" s="1014"/>
      <c r="AB257" s="1014"/>
      <c r="AC257" s="1014"/>
      <c r="AD257" s="1014"/>
      <c r="AE257" s="1014"/>
    </row>
    <row r="258" customFormat="false" ht="12.75" hidden="false" customHeight="false" outlineLevel="0" collapsed="false">
      <c r="A258" s="1014"/>
      <c r="B258" s="1014"/>
      <c r="C258" s="1014"/>
      <c r="D258" s="1014"/>
      <c r="E258" s="1014"/>
      <c r="F258" s="1014"/>
      <c r="G258" s="1014"/>
      <c r="H258" s="1014"/>
      <c r="I258" s="1014"/>
      <c r="J258" s="1014"/>
      <c r="K258" s="1014"/>
      <c r="L258" s="1014"/>
      <c r="M258" s="1014"/>
      <c r="N258" s="1014"/>
      <c r="O258" s="1014"/>
      <c r="P258" s="1014"/>
      <c r="Q258" s="1014"/>
      <c r="R258" s="1014"/>
      <c r="S258" s="1014"/>
      <c r="T258" s="1014"/>
      <c r="U258" s="1014"/>
      <c r="V258" s="1014"/>
      <c r="W258" s="1014"/>
      <c r="X258" s="1014"/>
      <c r="Y258" s="1014"/>
      <c r="Z258" s="1014"/>
      <c r="AA258" s="1014"/>
      <c r="AB258" s="1014"/>
      <c r="AC258" s="1014"/>
      <c r="AD258" s="1014"/>
      <c r="AE258" s="1014"/>
    </row>
    <row r="259" customFormat="false" ht="12.75" hidden="false" customHeight="false" outlineLevel="0" collapsed="false">
      <c r="A259" s="1014"/>
      <c r="B259" s="1014"/>
      <c r="C259" s="1014"/>
      <c r="D259" s="1014"/>
      <c r="E259" s="1014"/>
      <c r="F259" s="1014"/>
      <c r="G259" s="1014"/>
      <c r="H259" s="1014"/>
      <c r="I259" s="1014"/>
      <c r="J259" s="1014"/>
      <c r="K259" s="1014"/>
      <c r="L259" s="1014"/>
      <c r="M259" s="1014"/>
      <c r="N259" s="1014"/>
      <c r="O259" s="1014"/>
      <c r="P259" s="1014"/>
      <c r="Q259" s="1014"/>
      <c r="R259" s="1014"/>
      <c r="S259" s="1014"/>
      <c r="T259" s="1014"/>
      <c r="U259" s="1014"/>
      <c r="V259" s="1014"/>
      <c r="W259" s="1014"/>
      <c r="X259" s="1014"/>
      <c r="Y259" s="1014"/>
      <c r="Z259" s="1014"/>
      <c r="AA259" s="1014"/>
      <c r="AB259" s="1014"/>
      <c r="AC259" s="1014"/>
      <c r="AD259" s="1014"/>
      <c r="AE259" s="1014"/>
    </row>
    <row r="260" customFormat="false" ht="12.75" hidden="false" customHeight="false" outlineLevel="0" collapsed="false">
      <c r="A260" s="1014"/>
      <c r="B260" s="1014"/>
      <c r="C260" s="1014"/>
      <c r="D260" s="1014"/>
      <c r="E260" s="1014"/>
      <c r="F260" s="1014"/>
      <c r="G260" s="1014"/>
      <c r="H260" s="1014"/>
      <c r="I260" s="1014"/>
      <c r="J260" s="1014"/>
      <c r="K260" s="1014"/>
      <c r="L260" s="1014"/>
      <c r="M260" s="1014"/>
      <c r="N260" s="1014"/>
      <c r="O260" s="1014"/>
      <c r="P260" s="1014"/>
      <c r="Q260" s="1014"/>
      <c r="R260" s="1014"/>
      <c r="S260" s="1014"/>
      <c r="T260" s="1014"/>
      <c r="U260" s="1014"/>
      <c r="V260" s="1014"/>
      <c r="W260" s="1014"/>
      <c r="X260" s="1014"/>
      <c r="Y260" s="1014"/>
      <c r="Z260" s="1014"/>
      <c r="AA260" s="1014"/>
      <c r="AB260" s="1014"/>
      <c r="AC260" s="1014"/>
      <c r="AD260" s="1014"/>
      <c r="AE260" s="1014"/>
    </row>
    <row r="261" customFormat="false" ht="12.75" hidden="false" customHeight="false" outlineLevel="0" collapsed="false">
      <c r="A261" s="1014"/>
      <c r="B261" s="1014"/>
      <c r="C261" s="1014"/>
      <c r="D261" s="1014"/>
      <c r="E261" s="1014"/>
      <c r="F261" s="1014"/>
      <c r="G261" s="1014"/>
      <c r="H261" s="1014"/>
      <c r="I261" s="1014"/>
      <c r="J261" s="1014"/>
      <c r="K261" s="1014"/>
      <c r="L261" s="1014"/>
      <c r="M261" s="1014"/>
      <c r="N261" s="1014"/>
      <c r="O261" s="1014"/>
      <c r="P261" s="1014"/>
      <c r="Q261" s="1014"/>
      <c r="R261" s="1014"/>
      <c r="S261" s="1014"/>
      <c r="T261" s="1014"/>
      <c r="U261" s="1014"/>
      <c r="V261" s="1014"/>
      <c r="W261" s="1014"/>
      <c r="X261" s="1014"/>
      <c r="Y261" s="1014"/>
      <c r="Z261" s="1014"/>
      <c r="AA261" s="1014"/>
      <c r="AB261" s="1014"/>
      <c r="AC261" s="1014"/>
      <c r="AD261" s="1014"/>
      <c r="AE261" s="1014"/>
    </row>
    <row r="262" customFormat="false" ht="12.75" hidden="false" customHeight="false" outlineLevel="0" collapsed="false">
      <c r="A262" s="1014"/>
      <c r="B262" s="1014"/>
      <c r="C262" s="1014"/>
      <c r="D262" s="1014"/>
      <c r="E262" s="1014"/>
      <c r="F262" s="1014"/>
      <c r="G262" s="1014"/>
      <c r="H262" s="1014"/>
      <c r="I262" s="1014"/>
      <c r="J262" s="1014"/>
      <c r="K262" s="1014"/>
      <c r="L262" s="1014"/>
      <c r="M262" s="1014"/>
      <c r="N262" s="1014"/>
      <c r="O262" s="1014"/>
      <c r="P262" s="1014"/>
      <c r="Q262" s="1014"/>
      <c r="R262" s="1014"/>
      <c r="S262" s="1014"/>
      <c r="T262" s="1014"/>
      <c r="U262" s="1014"/>
      <c r="V262" s="1014"/>
      <c r="W262" s="1014"/>
      <c r="X262" s="1014"/>
      <c r="Y262" s="1014"/>
      <c r="Z262" s="1014"/>
      <c r="AA262" s="1014"/>
      <c r="AB262" s="1014"/>
      <c r="AC262" s="1014"/>
      <c r="AD262" s="1014"/>
      <c r="AE262" s="1014"/>
    </row>
    <row r="263" customFormat="false" ht="12.75" hidden="false" customHeight="false" outlineLevel="0" collapsed="false">
      <c r="A263" s="1014"/>
      <c r="B263" s="1014"/>
      <c r="C263" s="1014"/>
      <c r="D263" s="1014"/>
      <c r="E263" s="1014"/>
      <c r="F263" s="1014"/>
      <c r="G263" s="1014"/>
      <c r="H263" s="1014"/>
      <c r="I263" s="1014"/>
      <c r="J263" s="1014"/>
      <c r="K263" s="1014"/>
      <c r="L263" s="1014"/>
      <c r="M263" s="1014"/>
      <c r="N263" s="1014"/>
      <c r="O263" s="1014"/>
      <c r="P263" s="1014"/>
      <c r="Q263" s="1014"/>
      <c r="R263" s="1014"/>
      <c r="S263" s="1014"/>
      <c r="T263" s="1014"/>
      <c r="U263" s="1014"/>
      <c r="V263" s="1014"/>
      <c r="W263" s="1014"/>
      <c r="X263" s="1014"/>
      <c r="Y263" s="1014"/>
      <c r="Z263" s="1014"/>
      <c r="AA263" s="1014"/>
      <c r="AB263" s="1014"/>
      <c r="AC263" s="1014"/>
      <c r="AD263" s="1014"/>
      <c r="AE263" s="1014"/>
    </row>
    <row r="264" customFormat="false" ht="12.75" hidden="false" customHeight="false" outlineLevel="0" collapsed="false">
      <c r="A264" s="1014"/>
      <c r="B264" s="1014"/>
      <c r="C264" s="1014"/>
      <c r="D264" s="1014"/>
      <c r="E264" s="1014"/>
      <c r="F264" s="1014"/>
      <c r="G264" s="1014"/>
      <c r="H264" s="1014"/>
      <c r="I264" s="1014"/>
      <c r="J264" s="1014"/>
      <c r="K264" s="1014"/>
      <c r="L264" s="1014"/>
      <c r="M264" s="1014"/>
      <c r="N264" s="1014"/>
      <c r="O264" s="1014"/>
      <c r="P264" s="1014"/>
      <c r="Q264" s="1014"/>
      <c r="R264" s="1014"/>
      <c r="S264" s="1014"/>
      <c r="T264" s="1014"/>
      <c r="U264" s="1014"/>
      <c r="V264" s="1014"/>
      <c r="W264" s="1014"/>
      <c r="X264" s="1014"/>
      <c r="Y264" s="1014"/>
      <c r="Z264" s="1014"/>
      <c r="AA264" s="1014"/>
      <c r="AB264" s="1014"/>
      <c r="AC264" s="1014"/>
      <c r="AD264" s="1014"/>
      <c r="AE264" s="1014"/>
    </row>
    <row r="265" customFormat="false" ht="12.75" hidden="false" customHeight="false" outlineLevel="0" collapsed="false">
      <c r="A265" s="1014"/>
      <c r="B265" s="1014"/>
      <c r="C265" s="1014"/>
      <c r="D265" s="1014"/>
      <c r="E265" s="1014"/>
      <c r="F265" s="1014"/>
      <c r="G265" s="1014"/>
      <c r="H265" s="1014"/>
      <c r="I265" s="1014"/>
      <c r="J265" s="1014"/>
      <c r="K265" s="1014"/>
      <c r="L265" s="1014"/>
      <c r="M265" s="1014"/>
      <c r="N265" s="1014"/>
      <c r="O265" s="1014"/>
      <c r="P265" s="1014"/>
      <c r="Q265" s="1014"/>
      <c r="R265" s="1014"/>
      <c r="S265" s="1014"/>
      <c r="T265" s="1014"/>
      <c r="U265" s="1014"/>
      <c r="V265" s="1014"/>
      <c r="W265" s="1014"/>
      <c r="X265" s="1014"/>
      <c r="Y265" s="1014"/>
      <c r="Z265" s="1014"/>
      <c r="AA265" s="1014"/>
      <c r="AB265" s="1014"/>
      <c r="AC265" s="1014"/>
      <c r="AD265" s="1014"/>
      <c r="AE265" s="1014"/>
    </row>
    <row r="266" customFormat="false" ht="12.75" hidden="false" customHeight="false" outlineLevel="0" collapsed="false">
      <c r="A266" s="1014"/>
      <c r="B266" s="1014"/>
      <c r="C266" s="1014"/>
      <c r="D266" s="1014"/>
      <c r="E266" s="1014"/>
      <c r="F266" s="1014"/>
      <c r="G266" s="1014"/>
      <c r="H266" s="1014"/>
      <c r="I266" s="1014"/>
      <c r="J266" s="1014"/>
      <c r="K266" s="1014"/>
      <c r="L266" s="1014"/>
      <c r="M266" s="1014"/>
      <c r="N266" s="1014"/>
      <c r="O266" s="1014"/>
      <c r="P266" s="1014"/>
      <c r="Q266" s="1014"/>
      <c r="R266" s="1014"/>
      <c r="S266" s="1014"/>
      <c r="T266" s="1014"/>
      <c r="U266" s="1014"/>
      <c r="V266" s="1014"/>
      <c r="W266" s="1014"/>
      <c r="X266" s="1014"/>
      <c r="Y266" s="1014"/>
      <c r="Z266" s="1014"/>
      <c r="AA266" s="1014"/>
      <c r="AB266" s="1014"/>
      <c r="AC266" s="1014"/>
      <c r="AD266" s="1014"/>
      <c r="AE266" s="1014"/>
    </row>
    <row r="267" customFormat="false" ht="12.75" hidden="false" customHeight="false" outlineLevel="0" collapsed="false">
      <c r="A267" s="1014"/>
      <c r="B267" s="1014"/>
      <c r="C267" s="1014"/>
      <c r="D267" s="1014"/>
      <c r="E267" s="1014"/>
      <c r="F267" s="1014"/>
      <c r="G267" s="1014"/>
      <c r="H267" s="1014"/>
      <c r="I267" s="1014"/>
      <c r="J267" s="1014"/>
      <c r="K267" s="1014"/>
      <c r="L267" s="1014"/>
      <c r="M267" s="1014"/>
      <c r="N267" s="1014"/>
      <c r="O267" s="1014"/>
      <c r="P267" s="1014"/>
      <c r="Q267" s="1014"/>
      <c r="R267" s="1014"/>
      <c r="S267" s="1014"/>
      <c r="T267" s="1014"/>
      <c r="U267" s="1014"/>
      <c r="V267" s="1014"/>
      <c r="W267" s="1014"/>
      <c r="X267" s="1014"/>
      <c r="Y267" s="1014"/>
      <c r="Z267" s="1014"/>
      <c r="AA267" s="1014"/>
      <c r="AB267" s="1014"/>
      <c r="AC267" s="1014"/>
      <c r="AD267" s="1014"/>
      <c r="AE267" s="1014"/>
    </row>
    <row r="268" customFormat="false" ht="12.75" hidden="false" customHeight="false" outlineLevel="0" collapsed="false">
      <c r="A268" s="1014"/>
      <c r="B268" s="1014"/>
      <c r="C268" s="1014"/>
      <c r="D268" s="1014"/>
      <c r="E268" s="1014"/>
      <c r="F268" s="1014"/>
      <c r="G268" s="1014"/>
      <c r="H268" s="1014"/>
      <c r="I268" s="1014"/>
      <c r="J268" s="1014"/>
      <c r="K268" s="1014"/>
      <c r="L268" s="1014"/>
      <c r="M268" s="1014"/>
      <c r="N268" s="1014"/>
      <c r="O268" s="1014"/>
      <c r="P268" s="1014"/>
      <c r="Q268" s="1014"/>
      <c r="R268" s="1014"/>
      <c r="S268" s="1014"/>
      <c r="T268" s="1014"/>
      <c r="U268" s="1014"/>
      <c r="V268" s="1014"/>
      <c r="W268" s="1014"/>
      <c r="X268" s="1014"/>
      <c r="Y268" s="1014"/>
      <c r="Z268" s="1014"/>
      <c r="AA268" s="1014"/>
      <c r="AB268" s="1014"/>
      <c r="AC268" s="1014"/>
      <c r="AD268" s="1014"/>
      <c r="AE268" s="1014"/>
    </row>
    <row r="269" customFormat="false" ht="12.75" hidden="false" customHeight="false" outlineLevel="0" collapsed="false">
      <c r="A269" s="1014"/>
      <c r="B269" s="1014"/>
      <c r="C269" s="1014"/>
      <c r="D269" s="1014"/>
      <c r="E269" s="1014"/>
      <c r="F269" s="1014"/>
      <c r="G269" s="1014"/>
      <c r="H269" s="1014"/>
      <c r="I269" s="1014"/>
      <c r="J269" s="1014"/>
      <c r="K269" s="1014"/>
      <c r="L269" s="1014"/>
      <c r="M269" s="1014"/>
      <c r="N269" s="1014"/>
      <c r="O269" s="1014"/>
      <c r="P269" s="1014"/>
      <c r="Q269" s="1014"/>
      <c r="R269" s="1014"/>
      <c r="S269" s="1014"/>
      <c r="T269" s="1014"/>
      <c r="U269" s="1014"/>
      <c r="V269" s="1014"/>
      <c r="W269" s="1014"/>
      <c r="X269" s="1014"/>
      <c r="Y269" s="1014"/>
      <c r="Z269" s="1014"/>
      <c r="AA269" s="1014"/>
      <c r="AB269" s="1014"/>
      <c r="AC269" s="1014"/>
      <c r="AD269" s="1014"/>
      <c r="AE269" s="1014"/>
    </row>
    <row r="270" customFormat="false" ht="12.75" hidden="false" customHeight="false" outlineLevel="0" collapsed="false">
      <c r="A270" s="1014"/>
      <c r="B270" s="1014"/>
      <c r="C270" s="1014"/>
      <c r="D270" s="1014"/>
      <c r="E270" s="1014"/>
      <c r="F270" s="1014"/>
      <c r="G270" s="1014"/>
      <c r="H270" s="1014"/>
      <c r="I270" s="1014"/>
      <c r="J270" s="1014"/>
      <c r="K270" s="1014"/>
      <c r="L270" s="1014"/>
      <c r="M270" s="1014"/>
      <c r="N270" s="1014"/>
      <c r="O270" s="1014"/>
      <c r="P270" s="1014"/>
      <c r="Q270" s="1014"/>
      <c r="R270" s="1014"/>
      <c r="S270" s="1014"/>
      <c r="T270" s="1014"/>
      <c r="U270" s="1014"/>
      <c r="V270" s="1014"/>
      <c r="W270" s="1014"/>
      <c r="X270" s="1014"/>
      <c r="Y270" s="1014"/>
      <c r="Z270" s="1014"/>
      <c r="AA270" s="1014"/>
      <c r="AB270" s="1014"/>
      <c r="AC270" s="1014"/>
      <c r="AD270" s="1014"/>
      <c r="AE270" s="1014"/>
    </row>
    <row r="271" customFormat="false" ht="12.75" hidden="false" customHeight="false" outlineLevel="0" collapsed="false">
      <c r="A271" s="1014"/>
      <c r="B271" s="1014"/>
      <c r="C271" s="1014"/>
      <c r="D271" s="1014"/>
      <c r="E271" s="1014"/>
      <c r="F271" s="1014"/>
      <c r="G271" s="1014"/>
      <c r="H271" s="1014"/>
      <c r="I271" s="1014"/>
      <c r="J271" s="1014"/>
      <c r="K271" s="1014"/>
      <c r="L271" s="1014"/>
      <c r="M271" s="1014"/>
      <c r="N271" s="1014"/>
      <c r="O271" s="1014"/>
      <c r="P271" s="1014"/>
      <c r="Q271" s="1014"/>
      <c r="R271" s="1014"/>
      <c r="S271" s="1014"/>
      <c r="T271" s="1014"/>
      <c r="U271" s="1014"/>
      <c r="V271" s="1014"/>
      <c r="W271" s="1014"/>
      <c r="X271" s="1014"/>
      <c r="Y271" s="1014"/>
      <c r="Z271" s="1014"/>
      <c r="AA271" s="1014"/>
      <c r="AB271" s="1014"/>
      <c r="AC271" s="1014"/>
      <c r="AD271" s="1014"/>
      <c r="AE271" s="1014"/>
    </row>
    <row r="272" customFormat="false" ht="12.75" hidden="false" customHeight="false" outlineLevel="0" collapsed="false">
      <c r="A272" s="1014"/>
      <c r="B272" s="1014"/>
      <c r="C272" s="1014"/>
      <c r="D272" s="1014"/>
      <c r="E272" s="1014"/>
      <c r="F272" s="1014"/>
      <c r="G272" s="1014"/>
      <c r="H272" s="1014"/>
      <c r="I272" s="1014"/>
      <c r="J272" s="1014"/>
      <c r="K272" s="1014"/>
      <c r="L272" s="1014"/>
      <c r="M272" s="1014"/>
      <c r="N272" s="1014"/>
      <c r="O272" s="1014"/>
      <c r="P272" s="1014"/>
      <c r="Q272" s="1014"/>
      <c r="R272" s="1014"/>
      <c r="S272" s="1014"/>
      <c r="T272" s="1014"/>
      <c r="U272" s="1014"/>
      <c r="V272" s="1014"/>
      <c r="W272" s="1014"/>
      <c r="X272" s="1014"/>
      <c r="Y272" s="1014"/>
      <c r="Z272" s="1014"/>
      <c r="AA272" s="1014"/>
      <c r="AB272" s="1014"/>
      <c r="AC272" s="1014"/>
      <c r="AD272" s="1014"/>
      <c r="AE272" s="1014"/>
    </row>
    <row r="273" customFormat="false" ht="12.75" hidden="false" customHeight="false" outlineLevel="0" collapsed="false">
      <c r="A273" s="1014"/>
      <c r="B273" s="1014"/>
      <c r="C273" s="1014"/>
      <c r="D273" s="1014"/>
      <c r="E273" s="1014"/>
      <c r="F273" s="1014"/>
      <c r="G273" s="1014"/>
      <c r="H273" s="1014"/>
      <c r="I273" s="1014"/>
      <c r="J273" s="1014"/>
      <c r="K273" s="1014"/>
      <c r="L273" s="1014"/>
      <c r="M273" s="1014"/>
      <c r="N273" s="1014"/>
      <c r="O273" s="1014"/>
      <c r="P273" s="1014"/>
      <c r="Q273" s="1014"/>
      <c r="R273" s="1014"/>
      <c r="S273" s="1014"/>
      <c r="T273" s="1014"/>
      <c r="U273" s="1014"/>
      <c r="V273" s="1014"/>
      <c r="W273" s="1014"/>
      <c r="X273" s="1014"/>
      <c r="Y273" s="1014"/>
      <c r="Z273" s="1014"/>
      <c r="AA273" s="1014"/>
      <c r="AB273" s="1014"/>
      <c r="AC273" s="1014"/>
      <c r="AD273" s="1014"/>
      <c r="AE273" s="1014"/>
    </row>
    <row r="274" customFormat="false" ht="12.75" hidden="false" customHeight="false" outlineLevel="0" collapsed="false">
      <c r="A274" s="1014"/>
      <c r="B274" s="1014"/>
      <c r="C274" s="1014"/>
      <c r="D274" s="1014"/>
      <c r="E274" s="1014"/>
      <c r="F274" s="1014"/>
      <c r="G274" s="1014"/>
      <c r="H274" s="1014"/>
      <c r="I274" s="1014"/>
      <c r="J274" s="1014"/>
      <c r="K274" s="1014"/>
      <c r="L274" s="1014"/>
      <c r="M274" s="1014"/>
      <c r="N274" s="1014"/>
      <c r="O274" s="1014"/>
      <c r="P274" s="1014"/>
      <c r="Q274" s="1014"/>
      <c r="R274" s="1014"/>
      <c r="S274" s="1014"/>
      <c r="T274" s="1014"/>
      <c r="U274" s="1014"/>
      <c r="V274" s="1014"/>
      <c r="W274" s="1014"/>
      <c r="X274" s="1014"/>
      <c r="Y274" s="1014"/>
      <c r="Z274" s="1014"/>
      <c r="AA274" s="1014"/>
      <c r="AB274" s="1014"/>
      <c r="AC274" s="1014"/>
      <c r="AD274" s="1014"/>
      <c r="AE274" s="1014"/>
    </row>
    <row r="275" customFormat="false" ht="12.75" hidden="false" customHeight="false" outlineLevel="0" collapsed="false">
      <c r="A275" s="1014"/>
      <c r="B275" s="1014"/>
      <c r="C275" s="1014"/>
      <c r="D275" s="1014"/>
      <c r="E275" s="1014"/>
      <c r="F275" s="1014"/>
      <c r="G275" s="1014"/>
      <c r="H275" s="1014"/>
      <c r="I275" s="1014"/>
      <c r="J275" s="1014"/>
      <c r="K275" s="1014"/>
      <c r="L275" s="1014"/>
      <c r="M275" s="1014"/>
      <c r="N275" s="1014"/>
      <c r="O275" s="1014"/>
      <c r="P275" s="1014"/>
      <c r="Q275" s="1014"/>
      <c r="R275" s="1014"/>
      <c r="S275" s="1014"/>
      <c r="T275" s="1014"/>
      <c r="U275" s="1014"/>
      <c r="V275" s="1014"/>
      <c r="W275" s="1014"/>
      <c r="X275" s="1014"/>
      <c r="Y275" s="1014"/>
      <c r="Z275" s="1014"/>
      <c r="AA275" s="1014"/>
      <c r="AB275" s="1014"/>
      <c r="AC275" s="1014"/>
      <c r="AD275" s="1014"/>
      <c r="AE275" s="1014"/>
    </row>
    <row r="276" customFormat="false" ht="12.75" hidden="false" customHeight="false" outlineLevel="0" collapsed="false">
      <c r="A276" s="1014"/>
      <c r="B276" s="1014"/>
      <c r="C276" s="1014"/>
      <c r="D276" s="1014"/>
      <c r="E276" s="1014"/>
      <c r="F276" s="1014"/>
      <c r="G276" s="1014"/>
      <c r="H276" s="1014"/>
      <c r="I276" s="1014"/>
      <c r="J276" s="1014"/>
      <c r="K276" s="1014"/>
      <c r="L276" s="1014"/>
      <c r="M276" s="1014"/>
      <c r="N276" s="1014"/>
      <c r="O276" s="1014"/>
      <c r="P276" s="1014"/>
      <c r="Q276" s="1014"/>
      <c r="R276" s="1014"/>
      <c r="S276" s="1014"/>
      <c r="T276" s="1014"/>
      <c r="U276" s="1014"/>
      <c r="V276" s="1014"/>
      <c r="W276" s="1014"/>
      <c r="X276" s="1014"/>
      <c r="Y276" s="1014"/>
      <c r="Z276" s="1014"/>
      <c r="AA276" s="1014"/>
      <c r="AB276" s="1014"/>
      <c r="AC276" s="1014"/>
      <c r="AD276" s="1014"/>
      <c r="AE276" s="1014"/>
    </row>
    <row r="277" customFormat="false" ht="12.75" hidden="false" customHeight="false" outlineLevel="0" collapsed="false">
      <c r="A277" s="1014"/>
      <c r="B277" s="1014"/>
      <c r="C277" s="1014"/>
      <c r="D277" s="1014"/>
      <c r="E277" s="1014"/>
      <c r="F277" s="1014"/>
      <c r="G277" s="1014"/>
      <c r="H277" s="1014"/>
      <c r="I277" s="1014"/>
      <c r="J277" s="1014"/>
      <c r="K277" s="1014"/>
      <c r="L277" s="1014"/>
      <c r="M277" s="1014"/>
      <c r="N277" s="1014"/>
      <c r="O277" s="1014"/>
      <c r="P277" s="1014"/>
      <c r="Q277" s="1014"/>
      <c r="R277" s="1014"/>
      <c r="S277" s="1014"/>
      <c r="T277" s="1014"/>
      <c r="U277" s="1014"/>
      <c r="V277" s="1014"/>
      <c r="W277" s="1014"/>
      <c r="X277" s="1014"/>
      <c r="Y277" s="1014"/>
      <c r="Z277" s="1014"/>
      <c r="AA277" s="1014"/>
      <c r="AB277" s="1014"/>
      <c r="AC277" s="1014"/>
      <c r="AD277" s="1014"/>
      <c r="AE277" s="1014"/>
    </row>
    <row r="278" customFormat="false" ht="12.75" hidden="false" customHeight="false" outlineLevel="0" collapsed="false">
      <c r="A278" s="1014"/>
      <c r="B278" s="1014"/>
      <c r="C278" s="1014"/>
      <c r="D278" s="1014"/>
      <c r="E278" s="1014"/>
      <c r="F278" s="1014"/>
      <c r="G278" s="1014"/>
      <c r="H278" s="1014"/>
      <c r="I278" s="1014"/>
      <c r="J278" s="1014"/>
      <c r="K278" s="1014"/>
      <c r="L278" s="1014"/>
      <c r="M278" s="1014"/>
      <c r="N278" s="1014"/>
      <c r="O278" s="1014"/>
      <c r="P278" s="1014"/>
      <c r="Q278" s="1014"/>
      <c r="R278" s="1014"/>
      <c r="S278" s="1014"/>
      <c r="T278" s="1014"/>
      <c r="U278" s="1014"/>
      <c r="V278" s="1014"/>
      <c r="W278" s="1014"/>
      <c r="X278" s="1014"/>
      <c r="Y278" s="1014"/>
      <c r="Z278" s="1014"/>
      <c r="AA278" s="1014"/>
      <c r="AB278" s="1014"/>
      <c r="AC278" s="1014"/>
      <c r="AD278" s="1014"/>
      <c r="AE278" s="1014"/>
    </row>
    <row r="279" customFormat="false" ht="12.75" hidden="false" customHeight="false" outlineLevel="0" collapsed="false">
      <c r="A279" s="1014"/>
      <c r="B279" s="1014"/>
      <c r="C279" s="1014"/>
      <c r="D279" s="1014"/>
      <c r="E279" s="1014"/>
      <c r="F279" s="1014"/>
      <c r="G279" s="1014"/>
      <c r="H279" s="1014"/>
      <c r="I279" s="1014"/>
      <c r="J279" s="1014"/>
      <c r="K279" s="1014"/>
      <c r="L279" s="1014"/>
      <c r="M279" s="1014"/>
      <c r="N279" s="1014"/>
      <c r="O279" s="1014"/>
      <c r="P279" s="1014"/>
      <c r="Q279" s="1014"/>
      <c r="R279" s="1014"/>
      <c r="S279" s="1014"/>
      <c r="T279" s="1014"/>
      <c r="U279" s="1014"/>
      <c r="V279" s="1014"/>
      <c r="W279" s="1014"/>
      <c r="X279" s="1014"/>
      <c r="Y279" s="1014"/>
      <c r="Z279" s="1014"/>
      <c r="AA279" s="1014"/>
      <c r="AB279" s="1014"/>
      <c r="AC279" s="1014"/>
      <c r="AD279" s="1014"/>
      <c r="AE279" s="1014"/>
    </row>
    <row r="280" customFormat="false" ht="12.75" hidden="false" customHeight="false" outlineLevel="0" collapsed="false">
      <c r="A280" s="1014"/>
      <c r="B280" s="1014"/>
      <c r="C280" s="1014"/>
      <c r="D280" s="1014"/>
      <c r="E280" s="1014"/>
      <c r="F280" s="1014"/>
      <c r="G280" s="1014"/>
      <c r="H280" s="1014"/>
      <c r="I280" s="1014"/>
      <c r="J280" s="1014"/>
      <c r="K280" s="1014"/>
      <c r="L280" s="1014"/>
      <c r="M280" s="1014"/>
      <c r="N280" s="1014"/>
      <c r="O280" s="1014"/>
      <c r="P280" s="1014"/>
      <c r="Q280" s="1014"/>
      <c r="R280" s="1014"/>
      <c r="S280" s="1014"/>
      <c r="T280" s="1014"/>
      <c r="U280" s="1014"/>
      <c r="V280" s="1014"/>
      <c r="W280" s="1014"/>
      <c r="X280" s="1014"/>
      <c r="Y280" s="1014"/>
      <c r="Z280" s="1014"/>
      <c r="AA280" s="1014"/>
      <c r="AB280" s="1014"/>
      <c r="AC280" s="1014"/>
      <c r="AD280" s="1014"/>
      <c r="AE280" s="1014"/>
    </row>
    <row r="281" customFormat="false" ht="12.75" hidden="false" customHeight="false" outlineLevel="0" collapsed="false">
      <c r="A281" s="1014"/>
      <c r="B281" s="1014"/>
      <c r="C281" s="1014"/>
      <c r="D281" s="1014"/>
      <c r="E281" s="1014"/>
      <c r="F281" s="1014"/>
      <c r="G281" s="1014"/>
      <c r="H281" s="1014"/>
      <c r="I281" s="1014"/>
      <c r="J281" s="1014"/>
      <c r="K281" s="1014"/>
      <c r="L281" s="1014"/>
      <c r="M281" s="1014"/>
      <c r="N281" s="1014"/>
      <c r="O281" s="1014"/>
      <c r="P281" s="1014"/>
      <c r="Q281" s="1014"/>
      <c r="R281" s="1014"/>
      <c r="S281" s="1014"/>
      <c r="T281" s="1014"/>
      <c r="U281" s="1014"/>
      <c r="V281" s="1014"/>
      <c r="W281" s="1014"/>
      <c r="X281" s="1014"/>
      <c r="Y281" s="1014"/>
      <c r="Z281" s="1014"/>
      <c r="AA281" s="1014"/>
      <c r="AB281" s="1014"/>
      <c r="AC281" s="1014"/>
      <c r="AD281" s="1014"/>
      <c r="AE281" s="1014"/>
    </row>
    <row r="282" customFormat="false" ht="12.75" hidden="false" customHeight="false" outlineLevel="0" collapsed="false">
      <c r="A282" s="1014"/>
      <c r="B282" s="1014"/>
      <c r="C282" s="1014"/>
      <c r="D282" s="1014"/>
      <c r="E282" s="1014"/>
      <c r="F282" s="1014"/>
      <c r="G282" s="1014"/>
      <c r="H282" s="1014"/>
      <c r="I282" s="1014"/>
      <c r="J282" s="1014"/>
      <c r="K282" s="1014"/>
      <c r="L282" s="1014"/>
      <c r="M282" s="1014"/>
      <c r="N282" s="1014"/>
      <c r="O282" s="1014"/>
      <c r="P282" s="1014"/>
      <c r="Q282" s="1014"/>
      <c r="R282" s="1014"/>
      <c r="S282" s="1014"/>
      <c r="T282" s="1014"/>
      <c r="U282" s="1014"/>
      <c r="V282" s="1014"/>
      <c r="W282" s="1014"/>
      <c r="X282" s="1014"/>
      <c r="Y282" s="1014"/>
      <c r="Z282" s="1014"/>
      <c r="AA282" s="1014"/>
      <c r="AB282" s="1014"/>
      <c r="AC282" s="1014"/>
      <c r="AD282" s="1014"/>
      <c r="AE282" s="1014"/>
    </row>
    <row r="283" customFormat="false" ht="12.75" hidden="false" customHeight="false" outlineLevel="0" collapsed="false">
      <c r="A283" s="1014"/>
      <c r="B283" s="1014"/>
      <c r="C283" s="1014"/>
      <c r="D283" s="1014"/>
      <c r="E283" s="1014"/>
      <c r="F283" s="1014"/>
      <c r="G283" s="1014"/>
      <c r="H283" s="1014"/>
      <c r="I283" s="1014"/>
      <c r="J283" s="1014"/>
      <c r="K283" s="1014"/>
      <c r="L283" s="1014"/>
      <c r="M283" s="1014"/>
      <c r="N283" s="1014"/>
      <c r="O283" s="1014"/>
      <c r="P283" s="1014"/>
      <c r="Q283" s="1014"/>
      <c r="R283" s="1014"/>
      <c r="S283" s="1014"/>
      <c r="T283" s="1014"/>
      <c r="U283" s="1014"/>
      <c r="V283" s="1014"/>
      <c r="W283" s="1014"/>
      <c r="X283" s="1014"/>
      <c r="Y283" s="1014"/>
      <c r="Z283" s="1014"/>
      <c r="AA283" s="1014"/>
      <c r="AB283" s="1014"/>
      <c r="AC283" s="1014"/>
      <c r="AD283" s="1014"/>
      <c r="AE283" s="1014"/>
    </row>
    <row r="284" customFormat="false" ht="12.75" hidden="false" customHeight="false" outlineLevel="0" collapsed="false">
      <c r="A284" s="1014"/>
      <c r="B284" s="1014"/>
      <c r="C284" s="1014"/>
      <c r="D284" s="1014"/>
      <c r="E284" s="1014"/>
      <c r="F284" s="1014"/>
      <c r="G284" s="1014"/>
      <c r="H284" s="1014"/>
      <c r="I284" s="1014"/>
      <c r="J284" s="1014"/>
      <c r="K284" s="1014"/>
      <c r="L284" s="1014"/>
      <c r="M284" s="1014"/>
      <c r="N284" s="1014"/>
      <c r="O284" s="1014"/>
      <c r="P284" s="1014"/>
      <c r="Q284" s="1014"/>
      <c r="R284" s="1014"/>
      <c r="S284" s="1014"/>
      <c r="T284" s="1014"/>
      <c r="U284" s="1014"/>
      <c r="V284" s="1014"/>
      <c r="W284" s="1014"/>
      <c r="X284" s="1014"/>
      <c r="Y284" s="1014"/>
      <c r="Z284" s="1014"/>
      <c r="AA284" s="1014"/>
      <c r="AB284" s="1014"/>
      <c r="AC284" s="1014"/>
      <c r="AD284" s="1014"/>
      <c r="AE284" s="1014"/>
    </row>
    <row r="285" customFormat="false" ht="12.75" hidden="false" customHeight="false" outlineLevel="0" collapsed="false">
      <c r="A285" s="1014"/>
      <c r="B285" s="1014"/>
      <c r="C285" s="1014"/>
      <c r="D285" s="1014"/>
      <c r="E285" s="1014"/>
      <c r="F285" s="1014"/>
      <c r="G285" s="1014"/>
      <c r="H285" s="1014"/>
      <c r="I285" s="1014"/>
      <c r="J285" s="1014"/>
      <c r="K285" s="1014"/>
      <c r="L285" s="1014"/>
      <c r="M285" s="1014"/>
      <c r="N285" s="1014"/>
      <c r="O285" s="1014"/>
      <c r="P285" s="1014"/>
      <c r="Q285" s="1014"/>
      <c r="R285" s="1014"/>
      <c r="S285" s="1014"/>
      <c r="T285" s="1014"/>
      <c r="U285" s="1014"/>
      <c r="V285" s="1014"/>
      <c r="W285" s="1014"/>
      <c r="X285" s="1014"/>
      <c r="Y285" s="1014"/>
      <c r="Z285" s="1014"/>
      <c r="AA285" s="1014"/>
      <c r="AB285" s="1014"/>
      <c r="AC285" s="1014"/>
      <c r="AD285" s="1014"/>
      <c r="AE285" s="1014"/>
    </row>
    <row r="286" customFormat="false" ht="12.75" hidden="false" customHeight="false" outlineLevel="0" collapsed="false">
      <c r="A286" s="1014"/>
      <c r="B286" s="1014"/>
      <c r="C286" s="1014"/>
      <c r="D286" s="1014"/>
      <c r="E286" s="1014"/>
      <c r="F286" s="1014"/>
      <c r="G286" s="1014"/>
      <c r="H286" s="1014"/>
      <c r="I286" s="1014"/>
      <c r="J286" s="1014"/>
      <c r="K286" s="1014"/>
      <c r="L286" s="1014"/>
      <c r="M286" s="1014"/>
      <c r="N286" s="1014"/>
      <c r="O286" s="1014"/>
      <c r="P286" s="1014"/>
      <c r="Q286" s="1014"/>
      <c r="R286" s="1014"/>
      <c r="S286" s="1014"/>
      <c r="T286" s="1014"/>
      <c r="U286" s="1014"/>
      <c r="V286" s="1014"/>
      <c r="W286" s="1014"/>
      <c r="X286" s="1014"/>
      <c r="Y286" s="1014"/>
      <c r="Z286" s="1014"/>
      <c r="AA286" s="1014"/>
      <c r="AB286" s="1014"/>
      <c r="AC286" s="1014"/>
      <c r="AD286" s="1014"/>
      <c r="AE286" s="1014"/>
    </row>
    <row r="287" customFormat="false" ht="12.75" hidden="false" customHeight="false" outlineLevel="0" collapsed="false">
      <c r="A287" s="1014"/>
      <c r="B287" s="1014"/>
      <c r="C287" s="1014"/>
      <c r="D287" s="1014"/>
      <c r="E287" s="1014"/>
      <c r="F287" s="1014"/>
      <c r="G287" s="1014"/>
      <c r="H287" s="1014"/>
      <c r="I287" s="1014"/>
      <c r="J287" s="1014"/>
      <c r="K287" s="1014"/>
      <c r="L287" s="1014"/>
      <c r="M287" s="1014"/>
      <c r="N287" s="1014"/>
      <c r="O287" s="1014"/>
      <c r="P287" s="1014"/>
      <c r="Q287" s="1014"/>
      <c r="R287" s="1014"/>
      <c r="S287" s="1014"/>
      <c r="T287" s="1014"/>
      <c r="U287" s="1014"/>
      <c r="V287" s="1014"/>
      <c r="W287" s="1014"/>
      <c r="X287" s="1014"/>
      <c r="Y287" s="1014"/>
      <c r="Z287" s="1014"/>
      <c r="AA287" s="1014"/>
      <c r="AB287" s="1014"/>
      <c r="AC287" s="1014"/>
      <c r="AD287" s="1014"/>
      <c r="AE287" s="1014"/>
    </row>
    <row r="288" customFormat="false" ht="12.75" hidden="false" customHeight="false" outlineLevel="0" collapsed="false">
      <c r="A288" s="1014"/>
      <c r="B288" s="1014"/>
      <c r="C288" s="1014"/>
      <c r="D288" s="1014"/>
      <c r="E288" s="1014"/>
      <c r="F288" s="1014"/>
      <c r="G288" s="1014"/>
      <c r="H288" s="1014"/>
      <c r="I288" s="1014"/>
      <c r="J288" s="1014"/>
      <c r="K288" s="1014"/>
      <c r="L288" s="1014"/>
      <c r="M288" s="1014"/>
      <c r="N288" s="1014"/>
      <c r="O288" s="1014"/>
      <c r="P288" s="1014"/>
      <c r="Q288" s="1014"/>
      <c r="R288" s="1014"/>
      <c r="S288" s="1014"/>
      <c r="T288" s="1014"/>
      <c r="U288" s="1014"/>
      <c r="V288" s="1014"/>
      <c r="W288" s="1014"/>
      <c r="X288" s="1014"/>
      <c r="Y288" s="1014"/>
      <c r="Z288" s="1014"/>
      <c r="AA288" s="1014"/>
      <c r="AB288" s="1014"/>
      <c r="AC288" s="1014"/>
      <c r="AD288" s="1014"/>
      <c r="AE288" s="1014"/>
    </row>
    <row r="289" customFormat="false" ht="12.75" hidden="false" customHeight="false" outlineLevel="0" collapsed="false">
      <c r="A289" s="1014"/>
      <c r="B289" s="1014"/>
      <c r="C289" s="1014"/>
      <c r="D289" s="1014"/>
      <c r="E289" s="1014"/>
      <c r="F289" s="1014"/>
      <c r="G289" s="1014"/>
      <c r="H289" s="1014"/>
      <c r="I289" s="1014"/>
      <c r="J289" s="1014"/>
      <c r="K289" s="1014"/>
      <c r="L289" s="1014"/>
      <c r="M289" s="1014"/>
      <c r="N289" s="1014"/>
      <c r="O289" s="1014"/>
      <c r="P289" s="1014"/>
      <c r="Q289" s="1014"/>
      <c r="R289" s="1014"/>
      <c r="S289" s="1014"/>
      <c r="T289" s="1014"/>
      <c r="U289" s="1014"/>
      <c r="V289" s="1014"/>
      <c r="W289" s="1014"/>
      <c r="X289" s="1014"/>
      <c r="Y289" s="1014"/>
      <c r="Z289" s="1014"/>
      <c r="AA289" s="1014"/>
      <c r="AB289" s="1014"/>
      <c r="AC289" s="1014"/>
      <c r="AD289" s="1014"/>
      <c r="AE289" s="1014"/>
    </row>
    <row r="290" customFormat="false" ht="12.75" hidden="false" customHeight="false" outlineLevel="0" collapsed="false">
      <c r="A290" s="1014"/>
      <c r="B290" s="1014"/>
      <c r="C290" s="1014"/>
      <c r="D290" s="1014"/>
      <c r="E290" s="1014"/>
      <c r="F290" s="1014"/>
      <c r="G290" s="1014"/>
      <c r="H290" s="1014"/>
      <c r="I290" s="1014"/>
      <c r="J290" s="1014"/>
      <c r="K290" s="1014"/>
      <c r="L290" s="1014"/>
      <c r="M290" s="1014"/>
      <c r="N290" s="1014"/>
      <c r="O290" s="1014"/>
      <c r="P290" s="1014"/>
      <c r="Q290" s="1014"/>
      <c r="R290" s="1014"/>
      <c r="S290" s="1014"/>
      <c r="T290" s="1014"/>
      <c r="U290" s="1014"/>
      <c r="V290" s="1014"/>
      <c r="W290" s="1014"/>
      <c r="X290" s="1014"/>
      <c r="Y290" s="1014"/>
      <c r="Z290" s="1014"/>
      <c r="AA290" s="1014"/>
      <c r="AB290" s="1014"/>
      <c r="AC290" s="1014"/>
      <c r="AD290" s="1014"/>
      <c r="AE290" s="1014"/>
    </row>
    <row r="291" customFormat="false" ht="12.75" hidden="false" customHeight="false" outlineLevel="0" collapsed="false">
      <c r="A291" s="1014"/>
      <c r="B291" s="1014"/>
      <c r="C291" s="1014"/>
      <c r="D291" s="1014"/>
      <c r="E291" s="1014"/>
      <c r="F291" s="1014"/>
      <c r="G291" s="1014"/>
      <c r="H291" s="1014"/>
      <c r="I291" s="1014"/>
      <c r="J291" s="1014"/>
      <c r="K291" s="1014"/>
      <c r="L291" s="1014"/>
      <c r="M291" s="1014"/>
      <c r="N291" s="1014"/>
      <c r="O291" s="1014"/>
      <c r="P291" s="1014"/>
      <c r="Q291" s="1014"/>
      <c r="R291" s="1014"/>
      <c r="S291" s="1014"/>
      <c r="T291" s="1014"/>
      <c r="U291" s="1014"/>
      <c r="V291" s="1014"/>
      <c r="W291" s="1014"/>
      <c r="X291" s="1014"/>
      <c r="Y291" s="1014"/>
      <c r="Z291" s="1014"/>
      <c r="AA291" s="1014"/>
      <c r="AB291" s="1014"/>
      <c r="AC291" s="1014"/>
      <c r="AD291" s="1014"/>
      <c r="AE291" s="1014"/>
    </row>
    <row r="292" customFormat="false" ht="12.75" hidden="false" customHeight="false" outlineLevel="0" collapsed="false">
      <c r="A292" s="1014"/>
      <c r="B292" s="1014"/>
      <c r="C292" s="1014"/>
      <c r="D292" s="1014"/>
      <c r="E292" s="1014"/>
      <c r="F292" s="1014"/>
      <c r="G292" s="1014"/>
      <c r="H292" s="1014"/>
      <c r="I292" s="1014"/>
      <c r="J292" s="1014"/>
      <c r="K292" s="1014"/>
      <c r="L292" s="1014"/>
      <c r="M292" s="1014"/>
      <c r="N292" s="1014"/>
      <c r="O292" s="1014"/>
      <c r="P292" s="1014"/>
      <c r="Q292" s="1014"/>
      <c r="R292" s="1014"/>
      <c r="S292" s="1014"/>
      <c r="T292" s="1014"/>
      <c r="U292" s="1014"/>
      <c r="V292" s="1014"/>
      <c r="W292" s="1014"/>
      <c r="X292" s="1014"/>
      <c r="Y292" s="1014"/>
      <c r="Z292" s="1014"/>
      <c r="AA292" s="1014"/>
      <c r="AB292" s="1014"/>
      <c r="AC292" s="1014"/>
      <c r="AD292" s="1014"/>
      <c r="AE292" s="1014"/>
    </row>
    <row r="293" customFormat="false" ht="12.75" hidden="false" customHeight="false" outlineLevel="0" collapsed="false">
      <c r="A293" s="1014"/>
      <c r="B293" s="1014"/>
      <c r="C293" s="1014"/>
      <c r="D293" s="1014"/>
      <c r="E293" s="1014"/>
      <c r="F293" s="1014"/>
      <c r="G293" s="1014"/>
      <c r="H293" s="1014"/>
      <c r="I293" s="1014"/>
      <c r="J293" s="1014"/>
      <c r="K293" s="1014"/>
      <c r="L293" s="1014"/>
      <c r="M293" s="1014"/>
      <c r="N293" s="1014"/>
      <c r="O293" s="1014"/>
      <c r="P293" s="1014"/>
      <c r="Q293" s="1014"/>
      <c r="R293" s="1014"/>
      <c r="S293" s="1014"/>
      <c r="T293" s="1014"/>
      <c r="U293" s="1014"/>
      <c r="V293" s="1014"/>
      <c r="W293" s="1014"/>
      <c r="X293" s="1014"/>
      <c r="Y293" s="1014"/>
      <c r="Z293" s="1014"/>
      <c r="AA293" s="1014"/>
      <c r="AB293" s="1014"/>
      <c r="AC293" s="1014"/>
      <c r="AD293" s="1014"/>
      <c r="AE293" s="1014"/>
    </row>
    <row r="294" customFormat="false" ht="12.75" hidden="false" customHeight="false" outlineLevel="0" collapsed="false">
      <c r="A294" s="1014"/>
      <c r="B294" s="1014"/>
      <c r="C294" s="1014"/>
      <c r="D294" s="1014"/>
      <c r="E294" s="1014"/>
      <c r="F294" s="1014"/>
      <c r="G294" s="1014"/>
      <c r="H294" s="1014"/>
      <c r="I294" s="1014"/>
      <c r="J294" s="1014"/>
      <c r="K294" s="1014"/>
      <c r="L294" s="1014"/>
      <c r="M294" s="1014"/>
      <c r="N294" s="1014"/>
      <c r="O294" s="1014"/>
      <c r="P294" s="1014"/>
      <c r="Q294" s="1014"/>
      <c r="R294" s="1014"/>
      <c r="S294" s="1014"/>
      <c r="T294" s="1014"/>
      <c r="U294" s="1014"/>
      <c r="V294" s="1014"/>
      <c r="W294" s="1014"/>
      <c r="X294" s="1014"/>
      <c r="Y294" s="1014"/>
      <c r="Z294" s="1014"/>
      <c r="AA294" s="1014"/>
      <c r="AB294" s="1014"/>
      <c r="AC294" s="1014"/>
      <c r="AD294" s="1014"/>
      <c r="AE294" s="1014"/>
    </row>
    <row r="295" customFormat="false" ht="12.75" hidden="false" customHeight="false" outlineLevel="0" collapsed="false">
      <c r="A295" s="1014"/>
      <c r="B295" s="1014"/>
      <c r="C295" s="1014"/>
      <c r="D295" s="1014"/>
      <c r="E295" s="1014"/>
      <c r="F295" s="1014"/>
      <c r="G295" s="1014"/>
      <c r="H295" s="1014"/>
      <c r="I295" s="1014"/>
      <c r="J295" s="1014"/>
      <c r="K295" s="1014"/>
      <c r="L295" s="1014"/>
      <c r="M295" s="1014"/>
      <c r="N295" s="1014"/>
      <c r="O295" s="1014"/>
      <c r="P295" s="1014"/>
      <c r="Q295" s="1014"/>
      <c r="R295" s="1014"/>
      <c r="S295" s="1014"/>
      <c r="T295" s="1014"/>
      <c r="U295" s="1014"/>
      <c r="V295" s="1014"/>
      <c r="W295" s="1014"/>
      <c r="X295" s="1014"/>
      <c r="Y295" s="1014"/>
      <c r="Z295" s="1014"/>
      <c r="AA295" s="1014"/>
      <c r="AB295" s="1014"/>
      <c r="AC295" s="1014"/>
      <c r="AD295" s="1014"/>
      <c r="AE295" s="1014"/>
    </row>
    <row r="296" customFormat="false" ht="12.75" hidden="false" customHeight="false" outlineLevel="0" collapsed="false">
      <c r="A296" s="1014"/>
      <c r="B296" s="1014"/>
      <c r="C296" s="1014"/>
      <c r="D296" s="1014"/>
      <c r="E296" s="1014"/>
      <c r="F296" s="1014"/>
      <c r="G296" s="1014"/>
      <c r="H296" s="1014"/>
      <c r="I296" s="1014"/>
      <c r="J296" s="1014"/>
      <c r="K296" s="1014"/>
      <c r="L296" s="1014"/>
      <c r="M296" s="1014"/>
      <c r="N296" s="1014"/>
      <c r="O296" s="1014"/>
      <c r="P296" s="1014"/>
      <c r="Q296" s="1014"/>
      <c r="R296" s="1014"/>
      <c r="S296" s="1014"/>
      <c r="T296" s="1014"/>
      <c r="U296" s="1014"/>
      <c r="V296" s="1014"/>
      <c r="W296" s="1014"/>
      <c r="X296" s="1014"/>
      <c r="Y296" s="1014"/>
      <c r="Z296" s="1014"/>
      <c r="AA296" s="1014"/>
      <c r="AB296" s="1014"/>
      <c r="AC296" s="1014"/>
      <c r="AD296" s="1014"/>
      <c r="AE296" s="1014"/>
    </row>
    <row r="297" customFormat="false" ht="12.75" hidden="false" customHeight="false" outlineLevel="0" collapsed="false">
      <c r="A297" s="1014"/>
      <c r="B297" s="1014"/>
      <c r="C297" s="1014"/>
      <c r="D297" s="1014"/>
      <c r="E297" s="1014"/>
      <c r="F297" s="1014"/>
      <c r="G297" s="1014"/>
      <c r="H297" s="1014"/>
      <c r="I297" s="1014"/>
      <c r="J297" s="1014"/>
      <c r="K297" s="1014"/>
      <c r="L297" s="1014"/>
      <c r="M297" s="1014"/>
      <c r="N297" s="1014"/>
      <c r="O297" s="1014"/>
      <c r="P297" s="1014"/>
      <c r="Q297" s="1014"/>
      <c r="R297" s="1014"/>
      <c r="S297" s="1014"/>
      <c r="T297" s="1014"/>
      <c r="U297" s="1014"/>
      <c r="V297" s="1014"/>
      <c r="W297" s="1014"/>
      <c r="X297" s="1014"/>
      <c r="Y297" s="1014"/>
      <c r="Z297" s="1014"/>
      <c r="AA297" s="1014"/>
      <c r="AB297" s="1014"/>
      <c r="AC297" s="1014"/>
      <c r="AD297" s="1014"/>
      <c r="AE297" s="1014"/>
    </row>
    <row r="298" customFormat="false" ht="12.75" hidden="false" customHeight="false" outlineLevel="0" collapsed="false">
      <c r="A298" s="1014"/>
      <c r="B298" s="1014"/>
      <c r="C298" s="1014"/>
      <c r="D298" s="1014"/>
      <c r="E298" s="1014"/>
      <c r="F298" s="1014"/>
      <c r="G298" s="1014"/>
      <c r="H298" s="1014"/>
      <c r="I298" s="1014"/>
      <c r="J298" s="1014"/>
      <c r="K298" s="1014"/>
      <c r="L298" s="1014"/>
      <c r="M298" s="1014"/>
      <c r="N298" s="1014"/>
      <c r="O298" s="1014"/>
      <c r="P298" s="1014"/>
      <c r="Q298" s="1014"/>
      <c r="R298" s="1014"/>
      <c r="S298" s="1014"/>
      <c r="T298" s="1014"/>
      <c r="U298" s="1014"/>
      <c r="V298" s="1014"/>
      <c r="W298" s="1014"/>
      <c r="X298" s="1014"/>
      <c r="Y298" s="1014"/>
      <c r="Z298" s="1014"/>
      <c r="AA298" s="1014"/>
      <c r="AB298" s="1014"/>
      <c r="AC298" s="1014"/>
      <c r="AD298" s="1014"/>
      <c r="AE298" s="1014"/>
    </row>
    <row r="299" customFormat="false" ht="12.75" hidden="false" customHeight="false" outlineLevel="0" collapsed="false">
      <c r="A299" s="1014"/>
      <c r="B299" s="1014"/>
      <c r="C299" s="1014"/>
      <c r="D299" s="1014"/>
      <c r="E299" s="1014"/>
      <c r="F299" s="1014"/>
      <c r="G299" s="1014"/>
      <c r="H299" s="1014"/>
      <c r="I299" s="1014"/>
      <c r="J299" s="1014"/>
      <c r="K299" s="1014"/>
      <c r="L299" s="1014"/>
      <c r="M299" s="1014"/>
      <c r="N299" s="1014"/>
      <c r="O299" s="1014"/>
      <c r="P299" s="1014"/>
      <c r="Q299" s="1014"/>
      <c r="R299" s="1014"/>
      <c r="S299" s="1014"/>
      <c r="T299" s="1014"/>
      <c r="U299" s="1014"/>
      <c r="V299" s="1014"/>
      <c r="W299" s="1014"/>
      <c r="X299" s="1014"/>
      <c r="Y299" s="1014"/>
      <c r="Z299" s="1014"/>
      <c r="AA299" s="1014"/>
      <c r="AB299" s="1014"/>
      <c r="AC299" s="1014"/>
      <c r="AD299" s="1014"/>
      <c r="AE299" s="1014"/>
    </row>
    <row r="300" customFormat="false" ht="12.75" hidden="false" customHeight="false" outlineLevel="0" collapsed="false">
      <c r="A300" s="1014"/>
      <c r="B300" s="1014"/>
      <c r="C300" s="1014"/>
      <c r="D300" s="1014"/>
      <c r="E300" s="1014"/>
      <c r="F300" s="1014"/>
      <c r="G300" s="1014"/>
      <c r="H300" s="1014"/>
      <c r="I300" s="1014"/>
      <c r="J300" s="1014"/>
      <c r="K300" s="1014"/>
      <c r="L300" s="1014"/>
      <c r="M300" s="1014"/>
      <c r="N300" s="1014"/>
      <c r="O300" s="1014"/>
      <c r="P300" s="1014"/>
      <c r="Q300" s="1014"/>
      <c r="R300" s="1014"/>
      <c r="S300" s="1014"/>
      <c r="T300" s="1014"/>
      <c r="U300" s="1014"/>
      <c r="V300" s="1014"/>
      <c r="W300" s="1014"/>
      <c r="X300" s="1014"/>
      <c r="Y300" s="1014"/>
      <c r="Z300" s="1014"/>
      <c r="AA300" s="1014"/>
      <c r="AB300" s="1014"/>
      <c r="AC300" s="1014"/>
      <c r="AD300" s="1014"/>
      <c r="AE300" s="1014"/>
    </row>
    <row r="301" customFormat="false" ht="12.75" hidden="false" customHeight="false" outlineLevel="0" collapsed="false">
      <c r="A301" s="1014"/>
      <c r="B301" s="1014"/>
      <c r="C301" s="1014"/>
      <c r="D301" s="1014"/>
      <c r="E301" s="1014"/>
      <c r="F301" s="1014"/>
      <c r="G301" s="1014"/>
      <c r="H301" s="1014"/>
      <c r="I301" s="1014"/>
      <c r="J301" s="1014"/>
      <c r="K301" s="1014"/>
      <c r="L301" s="1014"/>
      <c r="M301" s="1014"/>
      <c r="N301" s="1014"/>
      <c r="O301" s="1014"/>
      <c r="P301" s="1014"/>
      <c r="Q301" s="1014"/>
      <c r="R301" s="1014"/>
      <c r="S301" s="1014"/>
      <c r="T301" s="1014"/>
      <c r="U301" s="1014"/>
      <c r="V301" s="1014"/>
      <c r="W301" s="1014"/>
      <c r="X301" s="1014"/>
      <c r="Y301" s="1014"/>
      <c r="Z301" s="1014"/>
      <c r="AA301" s="1014"/>
      <c r="AB301" s="1014"/>
      <c r="AC301" s="1014"/>
      <c r="AD301" s="1014"/>
      <c r="AE301" s="1014"/>
    </row>
    <row r="302" customFormat="false" ht="12.75" hidden="false" customHeight="false" outlineLevel="0" collapsed="false">
      <c r="A302" s="1014"/>
      <c r="B302" s="1014"/>
      <c r="C302" s="1014"/>
      <c r="D302" s="1014"/>
      <c r="E302" s="1014"/>
      <c r="F302" s="1014"/>
      <c r="G302" s="1014"/>
      <c r="H302" s="1014"/>
      <c r="I302" s="1014"/>
      <c r="J302" s="1014"/>
      <c r="K302" s="1014"/>
      <c r="L302" s="1014"/>
      <c r="M302" s="1014"/>
      <c r="N302" s="1014"/>
      <c r="O302" s="1014"/>
      <c r="P302" s="1014"/>
      <c r="Q302" s="1014"/>
      <c r="R302" s="1014"/>
      <c r="S302" s="1014"/>
      <c r="T302" s="1014"/>
      <c r="U302" s="1014"/>
      <c r="V302" s="1014"/>
      <c r="W302" s="1014"/>
      <c r="X302" s="1014"/>
      <c r="Y302" s="1014"/>
      <c r="Z302" s="1014"/>
      <c r="AA302" s="1014"/>
      <c r="AB302" s="1014"/>
      <c r="AC302" s="1014"/>
      <c r="AD302" s="1014"/>
      <c r="AE302" s="1014"/>
    </row>
    <row r="303" customFormat="false" ht="12.75" hidden="false" customHeight="false" outlineLevel="0" collapsed="false">
      <c r="A303" s="1014"/>
      <c r="B303" s="1014"/>
      <c r="C303" s="1014"/>
      <c r="D303" s="1014"/>
      <c r="E303" s="1014"/>
      <c r="F303" s="1014"/>
      <c r="G303" s="1014"/>
      <c r="H303" s="1014"/>
      <c r="I303" s="1014"/>
      <c r="J303" s="1014"/>
      <c r="K303" s="1014"/>
      <c r="L303" s="1014"/>
      <c r="M303" s="1014"/>
      <c r="N303" s="1014"/>
      <c r="O303" s="1014"/>
      <c r="P303" s="1014"/>
      <c r="Q303" s="1014"/>
      <c r="R303" s="1014"/>
      <c r="S303" s="1014"/>
      <c r="T303" s="1014"/>
      <c r="U303" s="1014"/>
      <c r="V303" s="1014"/>
      <c r="W303" s="1014"/>
      <c r="X303" s="1014"/>
      <c r="Y303" s="1014"/>
      <c r="Z303" s="1014"/>
      <c r="AA303" s="1014"/>
      <c r="AB303" s="1014"/>
      <c r="AC303" s="1014"/>
      <c r="AD303" s="1014"/>
      <c r="AE303" s="1014"/>
    </row>
    <row r="304" customFormat="false" ht="12.75" hidden="false" customHeight="false" outlineLevel="0" collapsed="false">
      <c r="A304" s="1014"/>
      <c r="B304" s="1014"/>
      <c r="C304" s="1014"/>
      <c r="D304" s="1014"/>
      <c r="E304" s="1014"/>
      <c r="F304" s="1014"/>
      <c r="G304" s="1014"/>
      <c r="H304" s="1014"/>
      <c r="I304" s="1014"/>
      <c r="J304" s="1014"/>
      <c r="K304" s="1014"/>
      <c r="L304" s="1014"/>
      <c r="M304" s="1014"/>
      <c r="N304" s="1014"/>
      <c r="O304" s="1014"/>
      <c r="P304" s="1014"/>
      <c r="Q304" s="1014"/>
      <c r="R304" s="1014"/>
      <c r="S304" s="1014"/>
      <c r="T304" s="1014"/>
      <c r="U304" s="1014"/>
      <c r="V304" s="1014"/>
      <c r="W304" s="1014"/>
      <c r="X304" s="1014"/>
      <c r="Y304" s="1014"/>
      <c r="Z304" s="1014"/>
      <c r="AA304" s="1014"/>
      <c r="AB304" s="1014"/>
      <c r="AC304" s="1014"/>
      <c r="AD304" s="1014"/>
      <c r="AE304" s="1014"/>
    </row>
    <row r="305" customFormat="false" ht="12.75" hidden="false" customHeight="false" outlineLevel="0" collapsed="false">
      <c r="A305" s="1014"/>
      <c r="B305" s="1014"/>
      <c r="C305" s="1014"/>
      <c r="D305" s="1014"/>
      <c r="E305" s="1014"/>
      <c r="F305" s="1014"/>
      <c r="G305" s="1014"/>
      <c r="H305" s="1014"/>
      <c r="I305" s="1014"/>
      <c r="J305" s="1014"/>
      <c r="K305" s="1014"/>
      <c r="L305" s="1014"/>
      <c r="M305" s="1014"/>
      <c r="N305" s="1014"/>
      <c r="O305" s="1014"/>
      <c r="P305" s="1014"/>
      <c r="Q305" s="1014"/>
      <c r="R305" s="1014"/>
      <c r="S305" s="1014"/>
      <c r="T305" s="1014"/>
      <c r="U305" s="1014"/>
      <c r="V305" s="1014"/>
      <c r="W305" s="1014"/>
      <c r="X305" s="1014"/>
      <c r="Y305" s="1014"/>
      <c r="Z305" s="1014"/>
      <c r="AA305" s="1014"/>
      <c r="AB305" s="1014"/>
      <c r="AC305" s="1014"/>
      <c r="AD305" s="1014"/>
      <c r="AE305" s="1014"/>
    </row>
    <row r="306" customFormat="false" ht="12.75" hidden="false" customHeight="false" outlineLevel="0" collapsed="false">
      <c r="A306" s="1014"/>
      <c r="B306" s="1014"/>
      <c r="C306" s="1014"/>
      <c r="D306" s="1014"/>
      <c r="E306" s="1014"/>
      <c r="F306" s="1014"/>
      <c r="G306" s="1014"/>
      <c r="H306" s="1014"/>
      <c r="I306" s="1014"/>
      <c r="J306" s="1014"/>
      <c r="K306" s="1014"/>
      <c r="L306" s="1014"/>
      <c r="M306" s="1014"/>
      <c r="N306" s="1014"/>
      <c r="O306" s="1014"/>
      <c r="P306" s="1014"/>
      <c r="Q306" s="1014"/>
      <c r="R306" s="1014"/>
      <c r="S306" s="1014"/>
      <c r="T306" s="1014"/>
      <c r="U306" s="1014"/>
      <c r="V306" s="1014"/>
      <c r="W306" s="1014"/>
      <c r="X306" s="1014"/>
      <c r="Y306" s="1014"/>
      <c r="Z306" s="1014"/>
      <c r="AA306" s="1014"/>
      <c r="AB306" s="1014"/>
      <c r="AC306" s="1014"/>
      <c r="AD306" s="1014"/>
      <c r="AE306" s="1014"/>
    </row>
    <row r="307" customFormat="false" ht="12.75" hidden="false" customHeight="false" outlineLevel="0" collapsed="false">
      <c r="A307" s="1014"/>
      <c r="B307" s="1014"/>
      <c r="C307" s="1014"/>
      <c r="D307" s="1014"/>
      <c r="E307" s="1014"/>
      <c r="F307" s="1014"/>
      <c r="G307" s="1014"/>
      <c r="H307" s="1014"/>
      <c r="I307" s="1014"/>
      <c r="J307" s="1014"/>
      <c r="K307" s="1014"/>
      <c r="L307" s="1014"/>
      <c r="M307" s="1014"/>
      <c r="N307" s="1014"/>
      <c r="O307" s="1014"/>
      <c r="P307" s="1014"/>
      <c r="Q307" s="1014"/>
      <c r="R307" s="1014"/>
      <c r="S307" s="1014"/>
      <c r="T307" s="1014"/>
      <c r="U307" s="1014"/>
      <c r="V307" s="1014"/>
      <c r="W307" s="1014"/>
      <c r="X307" s="1014"/>
      <c r="Y307" s="1014"/>
      <c r="Z307" s="1014"/>
      <c r="AA307" s="1014"/>
      <c r="AB307" s="1014"/>
      <c r="AC307" s="1014"/>
      <c r="AD307" s="1014"/>
      <c r="AE307" s="1014"/>
    </row>
    <row r="308" customFormat="false" ht="12.75" hidden="false" customHeight="false" outlineLevel="0" collapsed="false">
      <c r="A308" s="1014"/>
      <c r="B308" s="1014"/>
      <c r="C308" s="1014"/>
      <c r="D308" s="1014"/>
      <c r="E308" s="1014"/>
      <c r="F308" s="1014"/>
      <c r="G308" s="1014"/>
      <c r="H308" s="1014"/>
      <c r="I308" s="1014"/>
      <c r="J308" s="1014"/>
      <c r="K308" s="1014"/>
      <c r="L308" s="1014"/>
      <c r="M308" s="1014"/>
      <c r="N308" s="1014"/>
      <c r="O308" s="1014"/>
      <c r="P308" s="1014"/>
      <c r="Q308" s="1014"/>
      <c r="R308" s="1014"/>
      <c r="S308" s="1014"/>
      <c r="T308" s="1014"/>
      <c r="U308" s="1014"/>
      <c r="V308" s="1014"/>
      <c r="W308" s="1014"/>
      <c r="X308" s="1014"/>
      <c r="Y308" s="1014"/>
      <c r="Z308" s="1014"/>
      <c r="AA308" s="1014"/>
      <c r="AB308" s="1014"/>
      <c r="AC308" s="1014"/>
      <c r="AD308" s="1014"/>
      <c r="AE308" s="1014"/>
    </row>
    <row r="309" customFormat="false" ht="12.75" hidden="false" customHeight="false" outlineLevel="0" collapsed="false">
      <c r="A309" s="1014"/>
      <c r="B309" s="1014"/>
      <c r="C309" s="1014"/>
      <c r="D309" s="1014"/>
      <c r="E309" s="1014"/>
      <c r="F309" s="1014"/>
      <c r="G309" s="1014"/>
      <c r="H309" s="1014"/>
      <c r="I309" s="1014"/>
      <c r="J309" s="1014"/>
      <c r="K309" s="1014"/>
      <c r="L309" s="1014"/>
      <c r="M309" s="1014"/>
      <c r="N309" s="1014"/>
      <c r="O309" s="1014"/>
      <c r="P309" s="1014"/>
      <c r="Q309" s="1014"/>
      <c r="R309" s="1014"/>
      <c r="S309" s="1014"/>
      <c r="T309" s="1014"/>
      <c r="U309" s="1014"/>
      <c r="V309" s="1014"/>
      <c r="W309" s="1014"/>
      <c r="X309" s="1014"/>
      <c r="Y309" s="1014"/>
      <c r="Z309" s="1014"/>
      <c r="AA309" s="1014"/>
      <c r="AB309" s="1014"/>
      <c r="AC309" s="1014"/>
      <c r="AD309" s="1014"/>
      <c r="AE309" s="1014"/>
    </row>
    <row r="310" customFormat="false" ht="12.75" hidden="false" customHeight="false" outlineLevel="0" collapsed="false">
      <c r="A310" s="1014"/>
      <c r="B310" s="1014"/>
      <c r="C310" s="1014"/>
      <c r="D310" s="1014"/>
      <c r="E310" s="1014"/>
      <c r="F310" s="1014"/>
      <c r="G310" s="1014"/>
      <c r="H310" s="1014"/>
      <c r="I310" s="1014"/>
      <c r="J310" s="1014"/>
      <c r="K310" s="1014"/>
      <c r="L310" s="1014"/>
      <c r="M310" s="1014"/>
      <c r="N310" s="1014"/>
      <c r="O310" s="1014"/>
      <c r="P310" s="1014"/>
      <c r="Q310" s="1014"/>
      <c r="R310" s="1014"/>
      <c r="S310" s="1014"/>
      <c r="T310" s="1014"/>
      <c r="U310" s="1014"/>
      <c r="V310" s="1014"/>
      <c r="W310" s="1014"/>
      <c r="X310" s="1014"/>
      <c r="Y310" s="1014"/>
      <c r="Z310" s="1014"/>
      <c r="AA310" s="1014"/>
      <c r="AB310" s="1014"/>
      <c r="AC310" s="1014"/>
      <c r="AD310" s="1014"/>
      <c r="AE310" s="1014"/>
    </row>
    <row r="311" customFormat="false" ht="12.75" hidden="false" customHeight="false" outlineLevel="0" collapsed="false">
      <c r="A311" s="1014"/>
      <c r="B311" s="1014"/>
      <c r="C311" s="1014"/>
      <c r="D311" s="1014"/>
      <c r="E311" s="1014"/>
      <c r="F311" s="1014"/>
      <c r="G311" s="1014"/>
      <c r="H311" s="1014"/>
      <c r="I311" s="1014"/>
      <c r="J311" s="1014"/>
      <c r="K311" s="1014"/>
      <c r="L311" s="1014"/>
      <c r="M311" s="1014"/>
      <c r="N311" s="1014"/>
      <c r="O311" s="1014"/>
      <c r="P311" s="1014"/>
      <c r="Q311" s="1014"/>
      <c r="R311" s="1014"/>
      <c r="S311" s="1014"/>
      <c r="T311" s="1014"/>
      <c r="U311" s="1014"/>
      <c r="V311" s="1014"/>
      <c r="W311" s="1014"/>
      <c r="X311" s="1014"/>
      <c r="Y311" s="1014"/>
      <c r="Z311" s="1014"/>
      <c r="AA311" s="1014"/>
      <c r="AB311" s="1014"/>
      <c r="AC311" s="1014"/>
      <c r="AD311" s="1014"/>
      <c r="AE311" s="1014"/>
    </row>
    <row r="312" customFormat="false" ht="12.75" hidden="false" customHeight="false" outlineLevel="0" collapsed="false">
      <c r="A312" s="1014"/>
      <c r="B312" s="1014"/>
      <c r="C312" s="1014"/>
      <c r="D312" s="1014"/>
      <c r="E312" s="1014"/>
      <c r="F312" s="1014"/>
      <c r="G312" s="1014"/>
      <c r="H312" s="1014"/>
      <c r="I312" s="1014"/>
      <c r="J312" s="1014"/>
      <c r="K312" s="1014"/>
      <c r="L312" s="1014"/>
      <c r="M312" s="1014"/>
      <c r="N312" s="1014"/>
      <c r="O312" s="1014"/>
      <c r="P312" s="1014"/>
      <c r="Q312" s="1014"/>
      <c r="R312" s="1014"/>
      <c r="S312" s="1014"/>
      <c r="T312" s="1014"/>
      <c r="U312" s="1014"/>
      <c r="V312" s="1014"/>
      <c r="W312" s="1014"/>
      <c r="X312" s="1014"/>
      <c r="Y312" s="1014"/>
      <c r="Z312" s="1014"/>
      <c r="AA312" s="1014"/>
      <c r="AB312" s="1014"/>
      <c r="AC312" s="1014"/>
      <c r="AD312" s="1014"/>
      <c r="AE312" s="1014"/>
    </row>
    <row r="313" customFormat="false" ht="12.75" hidden="false" customHeight="false" outlineLevel="0" collapsed="false">
      <c r="A313" s="1014"/>
      <c r="B313" s="1014"/>
      <c r="C313" s="1014"/>
      <c r="D313" s="1014"/>
      <c r="E313" s="1014"/>
      <c r="F313" s="1014"/>
      <c r="G313" s="1014"/>
      <c r="H313" s="1014"/>
      <c r="I313" s="1014"/>
      <c r="J313" s="1014"/>
      <c r="K313" s="1014"/>
      <c r="L313" s="1014"/>
      <c r="M313" s="1014"/>
      <c r="N313" s="1014"/>
      <c r="O313" s="1014"/>
      <c r="P313" s="1014"/>
      <c r="Q313" s="1014"/>
      <c r="R313" s="1014"/>
      <c r="S313" s="1014"/>
      <c r="T313" s="1014"/>
      <c r="U313" s="1014"/>
      <c r="V313" s="1014"/>
      <c r="W313" s="1014"/>
      <c r="X313" s="1014"/>
      <c r="Y313" s="1014"/>
      <c r="Z313" s="1014"/>
      <c r="AA313" s="1014"/>
      <c r="AB313" s="1014"/>
      <c r="AC313" s="1014"/>
      <c r="AD313" s="1014"/>
      <c r="AE313" s="1014"/>
    </row>
    <row r="314" customFormat="false" ht="12.75" hidden="false" customHeight="false" outlineLevel="0" collapsed="false">
      <c r="A314" s="1014"/>
      <c r="B314" s="1014"/>
      <c r="C314" s="1014"/>
      <c r="D314" s="1014"/>
      <c r="E314" s="1014"/>
      <c r="F314" s="1014"/>
      <c r="G314" s="1014"/>
      <c r="H314" s="1014"/>
      <c r="I314" s="1014"/>
      <c r="J314" s="1014"/>
      <c r="K314" s="1014"/>
      <c r="L314" s="1014"/>
      <c r="M314" s="1014"/>
      <c r="N314" s="1014"/>
      <c r="O314" s="1014"/>
      <c r="P314" s="1014"/>
      <c r="Q314" s="1014"/>
      <c r="R314" s="1014"/>
      <c r="S314" s="1014"/>
      <c r="T314" s="1014"/>
      <c r="U314" s="1014"/>
      <c r="V314" s="1014"/>
      <c r="W314" s="1014"/>
      <c r="X314" s="1014"/>
      <c r="Y314" s="1014"/>
      <c r="Z314" s="1014"/>
      <c r="AA314" s="1014"/>
      <c r="AB314" s="1014"/>
      <c r="AC314" s="1014"/>
      <c r="AD314" s="1014"/>
      <c r="AE314" s="1014"/>
    </row>
    <row r="315" customFormat="false" ht="12.75" hidden="false" customHeight="false" outlineLevel="0" collapsed="false">
      <c r="A315" s="1014"/>
      <c r="B315" s="1014"/>
      <c r="C315" s="1014"/>
      <c r="D315" s="1014"/>
      <c r="E315" s="1014"/>
      <c r="F315" s="1014"/>
      <c r="G315" s="1014"/>
      <c r="H315" s="1014"/>
      <c r="I315" s="1014"/>
      <c r="J315" s="1014"/>
      <c r="K315" s="1014"/>
      <c r="L315" s="1014"/>
      <c r="M315" s="1014"/>
      <c r="N315" s="1014"/>
      <c r="O315" s="1014"/>
      <c r="P315" s="1014"/>
      <c r="Q315" s="1014"/>
      <c r="R315" s="1014"/>
      <c r="S315" s="1014"/>
      <c r="T315" s="1014"/>
      <c r="U315" s="1014"/>
      <c r="V315" s="1014"/>
      <c r="W315" s="1014"/>
      <c r="X315" s="1014"/>
      <c r="Y315" s="1014"/>
      <c r="Z315" s="1014"/>
      <c r="AA315" s="1014"/>
      <c r="AB315" s="1014"/>
      <c r="AC315" s="1014"/>
      <c r="AD315" s="1014"/>
      <c r="AE315" s="1014"/>
    </row>
    <row r="316" customFormat="false" ht="12.75" hidden="false" customHeight="false" outlineLevel="0" collapsed="false">
      <c r="A316" s="1014"/>
      <c r="B316" s="1014"/>
      <c r="C316" s="1014"/>
      <c r="D316" s="1014"/>
      <c r="E316" s="1014"/>
      <c r="F316" s="1014"/>
      <c r="G316" s="1014"/>
      <c r="H316" s="1014"/>
      <c r="I316" s="1014"/>
      <c r="J316" s="1014"/>
      <c r="K316" s="1014"/>
      <c r="L316" s="1014"/>
      <c r="M316" s="1014"/>
      <c r="N316" s="1014"/>
      <c r="O316" s="1014"/>
      <c r="P316" s="1014"/>
      <c r="Q316" s="1014"/>
      <c r="R316" s="1014"/>
      <c r="S316" s="1014"/>
      <c r="T316" s="1014"/>
      <c r="U316" s="1014"/>
      <c r="V316" s="1014"/>
      <c r="W316" s="1014"/>
      <c r="X316" s="1014"/>
      <c r="Y316" s="1014"/>
      <c r="Z316" s="1014"/>
      <c r="AA316" s="1014"/>
      <c r="AB316" s="1014"/>
      <c r="AC316" s="1014"/>
      <c r="AD316" s="1014"/>
      <c r="AE316" s="1014"/>
    </row>
    <row r="317" customFormat="false" ht="12.75" hidden="false" customHeight="false" outlineLevel="0" collapsed="false">
      <c r="A317" s="1014"/>
      <c r="B317" s="1014"/>
      <c r="C317" s="1014"/>
      <c r="D317" s="1014"/>
      <c r="E317" s="1014"/>
      <c r="F317" s="1014"/>
      <c r="G317" s="1014"/>
      <c r="H317" s="1014"/>
      <c r="I317" s="1014"/>
      <c r="J317" s="1014"/>
      <c r="K317" s="1014"/>
      <c r="L317" s="1014"/>
      <c r="M317" s="1014"/>
      <c r="N317" s="1014"/>
      <c r="O317" s="1014"/>
      <c r="P317" s="1014"/>
      <c r="Q317" s="1014"/>
      <c r="R317" s="1014"/>
      <c r="S317" s="1014"/>
      <c r="T317" s="1014"/>
      <c r="U317" s="1014"/>
      <c r="V317" s="1014"/>
      <c r="W317" s="1014"/>
      <c r="X317" s="1014"/>
      <c r="Y317" s="1014"/>
      <c r="Z317" s="1014"/>
      <c r="AA317" s="1014"/>
      <c r="AB317" s="1014"/>
      <c r="AC317" s="1014"/>
      <c r="AD317" s="1014"/>
      <c r="AE317" s="1014"/>
    </row>
    <row r="318" customFormat="false" ht="12.75" hidden="false" customHeight="false" outlineLevel="0" collapsed="false">
      <c r="A318" s="1014"/>
      <c r="B318" s="1014"/>
      <c r="C318" s="1014"/>
      <c r="D318" s="1014"/>
      <c r="E318" s="1014"/>
      <c r="F318" s="1014"/>
      <c r="G318" s="1014"/>
      <c r="H318" s="1014"/>
      <c r="I318" s="1014"/>
      <c r="J318" s="1014"/>
      <c r="K318" s="1014"/>
      <c r="L318" s="1014"/>
      <c r="M318" s="1014"/>
      <c r="N318" s="1014"/>
      <c r="O318" s="1014"/>
      <c r="P318" s="1014"/>
      <c r="Q318" s="1014"/>
      <c r="R318" s="1014"/>
      <c r="S318" s="1014"/>
      <c r="T318" s="1014"/>
      <c r="U318" s="1014"/>
      <c r="V318" s="1014"/>
      <c r="W318" s="1014"/>
      <c r="X318" s="1014"/>
      <c r="Y318" s="1014"/>
      <c r="Z318" s="1014"/>
      <c r="AA318" s="1014"/>
      <c r="AB318" s="1014"/>
      <c r="AC318" s="1014"/>
      <c r="AD318" s="1014"/>
      <c r="AE318" s="1014"/>
    </row>
    <row r="319" customFormat="false" ht="12.75" hidden="false" customHeight="false" outlineLevel="0" collapsed="false">
      <c r="A319" s="1014"/>
      <c r="B319" s="1014"/>
      <c r="C319" s="1014"/>
      <c r="D319" s="1014"/>
      <c r="E319" s="1014"/>
      <c r="F319" s="1014"/>
      <c r="G319" s="1014"/>
      <c r="H319" s="1014"/>
      <c r="I319" s="1014"/>
      <c r="J319" s="1014"/>
      <c r="K319" s="1014"/>
      <c r="L319" s="1014"/>
      <c r="M319" s="1014"/>
      <c r="N319" s="1014"/>
      <c r="O319" s="1014"/>
      <c r="P319" s="1014"/>
      <c r="Q319" s="1014"/>
      <c r="R319" s="1014"/>
      <c r="S319" s="1014"/>
      <c r="T319" s="1014"/>
      <c r="U319" s="1014"/>
      <c r="V319" s="1014"/>
      <c r="W319" s="1014"/>
      <c r="X319" s="1014"/>
      <c r="Y319" s="1014"/>
      <c r="Z319" s="1014"/>
      <c r="AA319" s="1014"/>
      <c r="AB319" s="1014"/>
      <c r="AC319" s="1014"/>
      <c r="AD319" s="1014"/>
      <c r="AE319" s="1014"/>
    </row>
    <row r="320" customFormat="false" ht="12.75" hidden="false" customHeight="false" outlineLevel="0" collapsed="false">
      <c r="A320" s="1014"/>
      <c r="B320" s="1014"/>
      <c r="C320" s="1014"/>
      <c r="D320" s="1014"/>
      <c r="E320" s="1014"/>
      <c r="F320" s="1014"/>
      <c r="G320" s="1014"/>
      <c r="H320" s="1014"/>
      <c r="I320" s="1014"/>
      <c r="J320" s="1014"/>
      <c r="K320" s="1014"/>
      <c r="L320" s="1014"/>
      <c r="M320" s="1014"/>
      <c r="N320" s="1014"/>
      <c r="O320" s="1014"/>
      <c r="P320" s="1014"/>
      <c r="Q320" s="1014"/>
      <c r="R320" s="1014"/>
      <c r="S320" s="1014"/>
      <c r="T320" s="1014"/>
      <c r="U320" s="1014"/>
      <c r="V320" s="1014"/>
      <c r="W320" s="1014"/>
      <c r="X320" s="1014"/>
      <c r="Y320" s="1014"/>
      <c r="Z320" s="1014"/>
      <c r="AA320" s="1014"/>
      <c r="AB320" s="1014"/>
      <c r="AC320" s="1014"/>
      <c r="AD320" s="1014"/>
      <c r="AE320" s="1014"/>
    </row>
    <row r="321" customFormat="false" ht="12.75" hidden="false" customHeight="false" outlineLevel="0" collapsed="false">
      <c r="A321" s="1014"/>
      <c r="B321" s="1014"/>
      <c r="C321" s="1014"/>
      <c r="D321" s="1014"/>
      <c r="E321" s="1014"/>
      <c r="F321" s="1014"/>
      <c r="G321" s="1014"/>
      <c r="H321" s="1014"/>
      <c r="I321" s="1014"/>
      <c r="J321" s="1014"/>
      <c r="K321" s="1014"/>
      <c r="L321" s="1014"/>
      <c r="M321" s="1014"/>
      <c r="N321" s="1014"/>
      <c r="O321" s="1014"/>
      <c r="P321" s="1014"/>
      <c r="Q321" s="1014"/>
      <c r="R321" s="1014"/>
      <c r="S321" s="1014"/>
      <c r="T321" s="1014"/>
      <c r="U321" s="1014"/>
      <c r="V321" s="1014"/>
      <c r="W321" s="1014"/>
      <c r="X321" s="1014"/>
      <c r="Y321" s="1014"/>
      <c r="Z321" s="1014"/>
      <c r="AA321" s="1014"/>
      <c r="AB321" s="1014"/>
      <c r="AC321" s="1014"/>
      <c r="AD321" s="1014"/>
      <c r="AE321" s="1014"/>
    </row>
    <row r="322" customFormat="false" ht="12.75" hidden="false" customHeight="false" outlineLevel="0" collapsed="false">
      <c r="A322" s="1014"/>
      <c r="B322" s="1014"/>
      <c r="C322" s="1014"/>
      <c r="D322" s="1014"/>
      <c r="E322" s="1014"/>
      <c r="F322" s="1014"/>
      <c r="G322" s="1014"/>
      <c r="H322" s="1014"/>
      <c r="I322" s="1014"/>
      <c r="J322" s="1014"/>
      <c r="K322" s="1014"/>
      <c r="L322" s="1014"/>
      <c r="M322" s="1014"/>
      <c r="N322" s="1014"/>
      <c r="O322" s="1014"/>
      <c r="P322" s="1014"/>
      <c r="Q322" s="1014"/>
      <c r="R322" s="1014"/>
      <c r="S322" s="1014"/>
      <c r="T322" s="1014"/>
      <c r="U322" s="1014"/>
      <c r="V322" s="1014"/>
      <c r="W322" s="1014"/>
      <c r="X322" s="1014"/>
      <c r="Y322" s="1014"/>
      <c r="Z322" s="1014"/>
      <c r="AA322" s="1014"/>
      <c r="AB322" s="1014"/>
      <c r="AC322" s="1014"/>
      <c r="AD322" s="1014"/>
      <c r="AE322" s="1014"/>
    </row>
    <row r="323" customFormat="false" ht="12.75" hidden="false" customHeight="false" outlineLevel="0" collapsed="false">
      <c r="A323" s="1014"/>
      <c r="B323" s="1014"/>
      <c r="C323" s="1014"/>
      <c r="D323" s="1014"/>
      <c r="E323" s="1014"/>
      <c r="F323" s="1014"/>
      <c r="G323" s="1014"/>
      <c r="H323" s="1014"/>
      <c r="I323" s="1014"/>
      <c r="J323" s="1014"/>
      <c r="K323" s="1014"/>
      <c r="L323" s="1014"/>
      <c r="M323" s="1014"/>
      <c r="N323" s="1014"/>
      <c r="O323" s="1014"/>
      <c r="P323" s="1014"/>
      <c r="Q323" s="1014"/>
      <c r="R323" s="1014"/>
      <c r="S323" s="1014"/>
      <c r="T323" s="1014"/>
      <c r="U323" s="1014"/>
      <c r="V323" s="1014"/>
      <c r="W323" s="1014"/>
      <c r="X323" s="1014"/>
      <c r="Y323" s="1014"/>
      <c r="Z323" s="1014"/>
      <c r="AA323" s="1014"/>
      <c r="AB323" s="1014"/>
      <c r="AC323" s="1014"/>
      <c r="AD323" s="1014"/>
      <c r="AE323" s="1014"/>
    </row>
    <row r="324" customFormat="false" ht="12.75" hidden="false" customHeight="false" outlineLevel="0" collapsed="false">
      <c r="A324" s="1014"/>
      <c r="B324" s="1014"/>
      <c r="C324" s="1014"/>
      <c r="D324" s="1014"/>
      <c r="E324" s="1014"/>
      <c r="F324" s="1014"/>
      <c r="G324" s="1014"/>
      <c r="H324" s="1014"/>
      <c r="I324" s="1014"/>
      <c r="J324" s="1014"/>
      <c r="K324" s="1014"/>
      <c r="L324" s="1014"/>
      <c r="M324" s="1014"/>
      <c r="N324" s="1014"/>
      <c r="O324" s="1014"/>
      <c r="P324" s="1014"/>
      <c r="Q324" s="1014"/>
      <c r="R324" s="1014"/>
      <c r="S324" s="1014"/>
      <c r="T324" s="1014"/>
      <c r="U324" s="1014"/>
      <c r="V324" s="1014"/>
      <c r="W324" s="1014"/>
      <c r="X324" s="1014"/>
      <c r="Y324" s="1014"/>
      <c r="Z324" s="1014"/>
      <c r="AA324" s="1014"/>
      <c r="AB324" s="1014"/>
      <c r="AC324" s="1014"/>
      <c r="AD324" s="1014"/>
      <c r="AE324" s="1014"/>
    </row>
    <row r="325" customFormat="false" ht="12.75" hidden="false" customHeight="false" outlineLevel="0" collapsed="false">
      <c r="A325" s="1014"/>
      <c r="B325" s="1014"/>
      <c r="C325" s="1014"/>
      <c r="D325" s="1014"/>
      <c r="E325" s="1014"/>
      <c r="F325" s="1014"/>
      <c r="G325" s="1014"/>
      <c r="H325" s="1014"/>
      <c r="I325" s="1014"/>
      <c r="J325" s="1014"/>
      <c r="K325" s="1014"/>
      <c r="L325" s="1014"/>
      <c r="M325" s="1014"/>
      <c r="N325" s="1014"/>
      <c r="O325" s="1014"/>
      <c r="P325" s="1014"/>
      <c r="Q325" s="1014"/>
      <c r="R325" s="1014"/>
      <c r="S325" s="1014"/>
      <c r="T325" s="1014"/>
      <c r="U325" s="1014"/>
      <c r="V325" s="1014"/>
      <c r="W325" s="1014"/>
      <c r="X325" s="1014"/>
      <c r="Y325" s="1014"/>
      <c r="Z325" s="1014"/>
      <c r="AA325" s="1014"/>
      <c r="AB325" s="1014"/>
      <c r="AC325" s="1014"/>
      <c r="AD325" s="1014"/>
      <c r="AE325" s="1014"/>
    </row>
    <row r="326" customFormat="false" ht="12.75" hidden="false" customHeight="false" outlineLevel="0" collapsed="false">
      <c r="A326" s="1014"/>
      <c r="B326" s="1014"/>
      <c r="C326" s="1014"/>
      <c r="D326" s="1014"/>
      <c r="E326" s="1014"/>
      <c r="F326" s="1014"/>
      <c r="G326" s="1014"/>
      <c r="H326" s="1014"/>
      <c r="I326" s="1014"/>
      <c r="J326" s="1014"/>
      <c r="K326" s="1014"/>
      <c r="L326" s="1014"/>
      <c r="M326" s="1014"/>
      <c r="N326" s="1014"/>
      <c r="O326" s="1014"/>
      <c r="P326" s="1014"/>
      <c r="Q326" s="1014"/>
      <c r="R326" s="1014"/>
      <c r="S326" s="1014"/>
      <c r="T326" s="1014"/>
      <c r="U326" s="1014"/>
      <c r="V326" s="1014"/>
      <c r="W326" s="1014"/>
      <c r="X326" s="1014"/>
      <c r="Y326" s="1014"/>
      <c r="Z326" s="1014"/>
      <c r="AA326" s="1014"/>
      <c r="AB326" s="1014"/>
      <c r="AC326" s="1014"/>
      <c r="AD326" s="1014"/>
      <c r="AE326" s="1014"/>
    </row>
    <row r="327" customFormat="false" ht="12.75" hidden="false" customHeight="false" outlineLevel="0" collapsed="false">
      <c r="A327" s="1014"/>
      <c r="B327" s="1014"/>
      <c r="C327" s="1014"/>
      <c r="D327" s="1014"/>
      <c r="E327" s="1014"/>
      <c r="F327" s="1014"/>
      <c r="G327" s="1014"/>
      <c r="H327" s="1014"/>
      <c r="I327" s="1014"/>
      <c r="J327" s="1014"/>
      <c r="K327" s="1014"/>
      <c r="L327" s="1014"/>
      <c r="M327" s="1014"/>
      <c r="N327" s="1014"/>
      <c r="O327" s="1014"/>
      <c r="P327" s="1014"/>
      <c r="Q327" s="1014"/>
      <c r="R327" s="1014"/>
      <c r="S327" s="1014"/>
      <c r="T327" s="1014"/>
      <c r="U327" s="1014"/>
      <c r="V327" s="1014"/>
      <c r="W327" s="1014"/>
      <c r="X327" s="1014"/>
      <c r="Y327" s="1014"/>
      <c r="Z327" s="1014"/>
      <c r="AA327" s="1014"/>
      <c r="AB327" s="1014"/>
      <c r="AC327" s="1014"/>
      <c r="AD327" s="1014"/>
      <c r="AE327" s="1014"/>
    </row>
    <row r="328" customFormat="false" ht="12.75" hidden="false" customHeight="false" outlineLevel="0" collapsed="false">
      <c r="A328" s="1014"/>
      <c r="B328" s="1014"/>
      <c r="C328" s="1014"/>
      <c r="D328" s="1014"/>
      <c r="E328" s="1014"/>
      <c r="F328" s="1014"/>
      <c r="G328" s="1014"/>
      <c r="H328" s="1014"/>
      <c r="I328" s="1014"/>
      <c r="J328" s="1014"/>
      <c r="K328" s="1014"/>
      <c r="L328" s="1014"/>
      <c r="M328" s="1014"/>
      <c r="N328" s="1014"/>
      <c r="O328" s="1014"/>
      <c r="P328" s="1014"/>
      <c r="Q328" s="1014"/>
      <c r="R328" s="1014"/>
      <c r="S328" s="1014"/>
      <c r="T328" s="1014"/>
      <c r="U328" s="1014"/>
      <c r="V328" s="1014"/>
      <c r="W328" s="1014"/>
      <c r="X328" s="1014"/>
      <c r="Y328" s="1014"/>
      <c r="Z328" s="1014"/>
      <c r="AA328" s="1014"/>
      <c r="AB328" s="1014"/>
      <c r="AC328" s="1014"/>
      <c r="AD328" s="1014"/>
      <c r="AE328" s="1014"/>
    </row>
    <row r="329" customFormat="false" ht="12.75" hidden="false" customHeight="false" outlineLevel="0" collapsed="false">
      <c r="A329" s="1014"/>
      <c r="B329" s="1014"/>
      <c r="C329" s="1014"/>
      <c r="D329" s="1014"/>
      <c r="E329" s="1014"/>
      <c r="F329" s="1014"/>
      <c r="G329" s="1014"/>
      <c r="H329" s="1014"/>
      <c r="I329" s="1014"/>
      <c r="J329" s="1014"/>
      <c r="K329" s="1014"/>
      <c r="L329" s="1014"/>
      <c r="M329" s="1014"/>
      <c r="N329" s="1014"/>
      <c r="O329" s="1014"/>
      <c r="P329" s="1014"/>
      <c r="Q329" s="1014"/>
      <c r="R329" s="1014"/>
      <c r="S329" s="1014"/>
      <c r="T329" s="1014"/>
      <c r="U329" s="1014"/>
      <c r="V329" s="1014"/>
      <c r="W329" s="1014"/>
      <c r="X329" s="1014"/>
      <c r="Y329" s="1014"/>
      <c r="Z329" s="1014"/>
      <c r="AA329" s="1014"/>
      <c r="AB329" s="1014"/>
      <c r="AC329" s="1014"/>
      <c r="AD329" s="1014"/>
      <c r="AE329" s="1014"/>
    </row>
    <row r="330" customFormat="false" ht="12.75" hidden="false" customHeight="false" outlineLevel="0" collapsed="false">
      <c r="A330" s="1014"/>
      <c r="B330" s="1014"/>
      <c r="C330" s="1014"/>
      <c r="D330" s="1014"/>
      <c r="E330" s="1014"/>
      <c r="F330" s="1014"/>
      <c r="G330" s="1014"/>
      <c r="H330" s="1014"/>
      <c r="I330" s="1014"/>
      <c r="J330" s="1014"/>
      <c r="K330" s="1014"/>
      <c r="L330" s="1014"/>
      <c r="M330" s="1014"/>
      <c r="N330" s="1014"/>
      <c r="O330" s="1014"/>
      <c r="P330" s="1014"/>
      <c r="Q330" s="1014"/>
      <c r="R330" s="1014"/>
      <c r="S330" s="1014"/>
      <c r="T330" s="1014"/>
      <c r="U330" s="1014"/>
      <c r="V330" s="1014"/>
      <c r="W330" s="1014"/>
      <c r="X330" s="1014"/>
      <c r="Y330" s="1014"/>
      <c r="Z330" s="1014"/>
      <c r="AA330" s="1014"/>
      <c r="AB330" s="1014"/>
      <c r="AC330" s="1014"/>
      <c r="AD330" s="1014"/>
      <c r="AE330" s="1014"/>
    </row>
    <row r="331" customFormat="false" ht="12.75" hidden="false" customHeight="false" outlineLevel="0" collapsed="false">
      <c r="A331" s="1014"/>
      <c r="B331" s="1014"/>
      <c r="C331" s="1014"/>
      <c r="D331" s="1014"/>
      <c r="E331" s="1014"/>
      <c r="F331" s="1014"/>
      <c r="G331" s="1014"/>
      <c r="H331" s="1014"/>
      <c r="I331" s="1014"/>
      <c r="J331" s="1014"/>
      <c r="K331" s="1014"/>
      <c r="L331" s="1014"/>
      <c r="M331" s="1014"/>
      <c r="N331" s="1014"/>
      <c r="O331" s="1014"/>
      <c r="P331" s="1014"/>
      <c r="Q331" s="1014"/>
      <c r="R331" s="1014"/>
      <c r="S331" s="1014"/>
      <c r="T331" s="1014"/>
      <c r="U331" s="1014"/>
      <c r="V331" s="1014"/>
      <c r="W331" s="1014"/>
      <c r="X331" s="1014"/>
      <c r="Y331" s="1014"/>
      <c r="Z331" s="1014"/>
      <c r="AA331" s="1014"/>
      <c r="AB331" s="1014"/>
      <c r="AC331" s="1014"/>
      <c r="AD331" s="1014"/>
      <c r="AE331" s="1014"/>
    </row>
    <row r="332" customFormat="false" ht="12.75" hidden="false" customHeight="false" outlineLevel="0" collapsed="false">
      <c r="A332" s="1014"/>
      <c r="B332" s="1014"/>
      <c r="C332" s="1014"/>
      <c r="D332" s="1014"/>
      <c r="E332" s="1014"/>
      <c r="F332" s="1014"/>
      <c r="G332" s="1014"/>
      <c r="H332" s="1014"/>
      <c r="I332" s="1014"/>
      <c r="J332" s="1014"/>
      <c r="K332" s="1014"/>
      <c r="L332" s="1014"/>
      <c r="M332" s="1014"/>
      <c r="N332" s="1014"/>
      <c r="O332" s="1014"/>
      <c r="P332" s="1014"/>
      <c r="Q332" s="1014"/>
      <c r="R332" s="1014"/>
      <c r="S332" s="1014"/>
      <c r="T332" s="1014"/>
      <c r="U332" s="1014"/>
      <c r="V332" s="1014"/>
      <c r="W332" s="1014"/>
      <c r="X332" s="1014"/>
      <c r="Y332" s="1014"/>
      <c r="Z332" s="1014"/>
      <c r="AA332" s="1014"/>
      <c r="AB332" s="1014"/>
      <c r="AC332" s="1014"/>
      <c r="AD332" s="1014"/>
      <c r="AE332" s="1014"/>
    </row>
    <row r="333" customFormat="false" ht="12.75" hidden="false" customHeight="false" outlineLevel="0" collapsed="false">
      <c r="A333" s="1014"/>
      <c r="B333" s="1014"/>
      <c r="C333" s="1014"/>
      <c r="D333" s="1014"/>
      <c r="E333" s="1014"/>
      <c r="F333" s="1014"/>
      <c r="G333" s="1014"/>
      <c r="H333" s="1014"/>
      <c r="I333" s="1014"/>
      <c r="J333" s="1014"/>
      <c r="K333" s="1014"/>
      <c r="L333" s="1014"/>
      <c r="M333" s="1014"/>
      <c r="N333" s="1014"/>
      <c r="O333" s="1014"/>
      <c r="P333" s="1014"/>
      <c r="Q333" s="1014"/>
      <c r="R333" s="1014"/>
      <c r="S333" s="1014"/>
      <c r="T333" s="1014"/>
      <c r="U333" s="1014"/>
      <c r="V333" s="1014"/>
      <c r="W333" s="1014"/>
      <c r="X333" s="1014"/>
      <c r="Y333" s="1014"/>
      <c r="Z333" s="1014"/>
      <c r="AA333" s="1014"/>
      <c r="AB333" s="1014"/>
      <c r="AC333" s="1014"/>
      <c r="AD333" s="1014"/>
      <c r="AE333" s="1014"/>
    </row>
    <row r="334" customFormat="false" ht="12.75" hidden="false" customHeight="false" outlineLevel="0" collapsed="false">
      <c r="A334" s="1014"/>
      <c r="B334" s="1014"/>
      <c r="C334" s="1014"/>
      <c r="D334" s="1014"/>
      <c r="E334" s="1014"/>
      <c r="F334" s="1014"/>
      <c r="G334" s="1014"/>
      <c r="H334" s="1014"/>
      <c r="I334" s="1014"/>
      <c r="J334" s="1014"/>
      <c r="K334" s="1014"/>
      <c r="L334" s="1014"/>
      <c r="M334" s="1014"/>
      <c r="N334" s="1014"/>
      <c r="O334" s="1014"/>
      <c r="P334" s="1014"/>
      <c r="Q334" s="1014"/>
      <c r="R334" s="1014"/>
      <c r="S334" s="1014"/>
      <c r="T334" s="1014"/>
      <c r="U334" s="1014"/>
      <c r="V334" s="1014"/>
      <c r="W334" s="1014"/>
      <c r="X334" s="1014"/>
      <c r="Y334" s="1014"/>
      <c r="Z334" s="1014"/>
      <c r="AA334" s="1014"/>
      <c r="AB334" s="1014"/>
      <c r="AC334" s="1014"/>
      <c r="AD334" s="1014"/>
      <c r="AE334" s="1014"/>
    </row>
    <row r="335" customFormat="false" ht="12.75" hidden="false" customHeight="false" outlineLevel="0" collapsed="false">
      <c r="A335" s="1014"/>
      <c r="B335" s="1014"/>
      <c r="C335" s="1014"/>
      <c r="D335" s="1014"/>
      <c r="E335" s="1014"/>
      <c r="F335" s="1014"/>
      <c r="G335" s="1014"/>
      <c r="H335" s="1014"/>
      <c r="I335" s="1014"/>
      <c r="J335" s="1014"/>
      <c r="K335" s="1014"/>
      <c r="L335" s="1014"/>
      <c r="M335" s="1014"/>
      <c r="N335" s="1014"/>
      <c r="O335" s="1014"/>
      <c r="P335" s="1014"/>
      <c r="Q335" s="1014"/>
      <c r="R335" s="1014"/>
      <c r="S335" s="1014"/>
      <c r="T335" s="1014"/>
      <c r="U335" s="1014"/>
      <c r="V335" s="1014"/>
      <c r="W335" s="1014"/>
      <c r="X335" s="1014"/>
      <c r="Y335" s="1014"/>
      <c r="Z335" s="1014"/>
      <c r="AA335" s="1014"/>
      <c r="AB335" s="1014"/>
      <c r="AC335" s="1014"/>
      <c r="AD335" s="1014"/>
      <c r="AE335" s="1014"/>
    </row>
    <row r="336" customFormat="false" ht="12.75" hidden="false" customHeight="false" outlineLevel="0" collapsed="false">
      <c r="A336" s="1014"/>
      <c r="B336" s="1014"/>
      <c r="C336" s="1014"/>
      <c r="D336" s="1014"/>
      <c r="E336" s="1014"/>
      <c r="F336" s="1014"/>
      <c r="G336" s="1014"/>
      <c r="H336" s="1014"/>
      <c r="I336" s="1014"/>
      <c r="J336" s="1014"/>
      <c r="K336" s="1014"/>
      <c r="L336" s="1014"/>
      <c r="M336" s="1014"/>
      <c r="N336" s="1014"/>
      <c r="O336" s="1014"/>
      <c r="P336" s="1014"/>
      <c r="Q336" s="1014"/>
      <c r="R336" s="1014"/>
      <c r="S336" s="1014"/>
      <c r="T336" s="1014"/>
      <c r="U336" s="1014"/>
      <c r="V336" s="1014"/>
      <c r="W336" s="1014"/>
      <c r="X336" s="1014"/>
      <c r="Y336" s="1014"/>
      <c r="Z336" s="1014"/>
      <c r="AA336" s="1014"/>
      <c r="AB336" s="1014"/>
      <c r="AC336" s="1014"/>
      <c r="AD336" s="1014"/>
      <c r="AE336" s="1014"/>
    </row>
    <row r="337" customFormat="false" ht="12.75" hidden="false" customHeight="false" outlineLevel="0" collapsed="false">
      <c r="A337" s="1014"/>
      <c r="B337" s="1014"/>
      <c r="C337" s="1014"/>
      <c r="D337" s="1014"/>
      <c r="E337" s="1014"/>
      <c r="F337" s="1014"/>
      <c r="G337" s="1014"/>
      <c r="H337" s="1014"/>
      <c r="I337" s="1014"/>
      <c r="J337" s="1014"/>
      <c r="K337" s="1014"/>
      <c r="L337" s="1014"/>
      <c r="M337" s="1014"/>
      <c r="N337" s="1014"/>
      <c r="O337" s="1014"/>
      <c r="P337" s="1014"/>
      <c r="Q337" s="1014"/>
      <c r="R337" s="1014"/>
      <c r="S337" s="1014"/>
      <c r="T337" s="1014"/>
      <c r="U337" s="1014"/>
      <c r="V337" s="1014"/>
      <c r="W337" s="1014"/>
      <c r="X337" s="1014"/>
      <c r="Y337" s="1014"/>
      <c r="Z337" s="1014"/>
      <c r="AA337" s="1014"/>
      <c r="AB337" s="1014"/>
      <c r="AC337" s="1014"/>
      <c r="AD337" s="1014"/>
      <c r="AE337" s="1014"/>
    </row>
    <row r="338" customFormat="false" ht="12.75" hidden="false" customHeight="false" outlineLevel="0" collapsed="false">
      <c r="A338" s="1014"/>
      <c r="B338" s="1014"/>
      <c r="C338" s="1014"/>
      <c r="D338" s="1014"/>
      <c r="E338" s="1014"/>
      <c r="F338" s="1014"/>
      <c r="G338" s="1014"/>
      <c r="H338" s="1014"/>
      <c r="I338" s="1014"/>
      <c r="J338" s="1014"/>
      <c r="K338" s="1014"/>
      <c r="L338" s="1014"/>
      <c r="M338" s="1014"/>
      <c r="N338" s="1014"/>
      <c r="O338" s="1014"/>
      <c r="P338" s="1014"/>
      <c r="Q338" s="1014"/>
      <c r="R338" s="1014"/>
      <c r="S338" s="1014"/>
      <c r="T338" s="1014"/>
      <c r="U338" s="1014"/>
      <c r="V338" s="1014"/>
      <c r="W338" s="1014"/>
      <c r="X338" s="1014"/>
      <c r="Y338" s="1014"/>
      <c r="Z338" s="1014"/>
      <c r="AA338" s="1014"/>
      <c r="AB338" s="1014"/>
      <c r="AC338" s="1014"/>
      <c r="AD338" s="1014"/>
      <c r="AE338" s="1014"/>
    </row>
    <row r="339" customFormat="false" ht="12.75" hidden="false" customHeight="false" outlineLevel="0" collapsed="false">
      <c r="A339" s="1014"/>
      <c r="B339" s="1014"/>
      <c r="C339" s="1014"/>
      <c r="D339" s="1014"/>
      <c r="E339" s="1014"/>
      <c r="F339" s="1014"/>
      <c r="G339" s="1014"/>
      <c r="H339" s="1014"/>
      <c r="I339" s="1014"/>
      <c r="J339" s="1014"/>
      <c r="K339" s="1014"/>
      <c r="L339" s="1014"/>
      <c r="M339" s="1014"/>
      <c r="N339" s="1014"/>
      <c r="O339" s="1014"/>
      <c r="P339" s="1014"/>
      <c r="Q339" s="1014"/>
      <c r="R339" s="1014"/>
      <c r="S339" s="1014"/>
      <c r="T339" s="1014"/>
      <c r="U339" s="1014"/>
      <c r="V339" s="1014"/>
      <c r="W339" s="1014"/>
      <c r="X339" s="1014"/>
      <c r="Y339" s="1014"/>
      <c r="Z339" s="1014"/>
      <c r="AA339" s="1014"/>
      <c r="AB339" s="1014"/>
      <c r="AC339" s="1014"/>
      <c r="AD339" s="1014"/>
      <c r="AE339" s="1014"/>
    </row>
    <row r="340" customFormat="false" ht="12.75" hidden="false" customHeight="false" outlineLevel="0" collapsed="false">
      <c r="A340" s="1014"/>
      <c r="B340" s="1014"/>
      <c r="C340" s="1014"/>
      <c r="D340" s="1014"/>
      <c r="E340" s="1014"/>
      <c r="F340" s="1014"/>
      <c r="G340" s="1014"/>
      <c r="H340" s="1014"/>
      <c r="I340" s="1014"/>
      <c r="J340" s="1014"/>
      <c r="K340" s="1014"/>
      <c r="L340" s="1014"/>
      <c r="M340" s="1014"/>
      <c r="N340" s="1014"/>
      <c r="O340" s="1014"/>
      <c r="P340" s="1014"/>
      <c r="Q340" s="1014"/>
      <c r="R340" s="1014"/>
      <c r="S340" s="1014"/>
      <c r="T340" s="1014"/>
      <c r="U340" s="1014"/>
      <c r="V340" s="1014"/>
      <c r="W340" s="1014"/>
      <c r="X340" s="1014"/>
      <c r="Y340" s="1014"/>
      <c r="Z340" s="1014"/>
      <c r="AA340" s="1014"/>
      <c r="AB340" s="1014"/>
      <c r="AC340" s="1014"/>
      <c r="AD340" s="1014"/>
      <c r="AE340" s="1014"/>
    </row>
    <row r="341" customFormat="false" ht="12.75" hidden="false" customHeight="false" outlineLevel="0" collapsed="false">
      <c r="A341" s="1014"/>
      <c r="B341" s="1014"/>
      <c r="C341" s="1014"/>
      <c r="D341" s="1014"/>
      <c r="E341" s="1014"/>
      <c r="F341" s="1014"/>
      <c r="G341" s="1014"/>
      <c r="H341" s="1014"/>
      <c r="I341" s="1014"/>
      <c r="J341" s="1014"/>
      <c r="K341" s="1014"/>
      <c r="L341" s="1014"/>
      <c r="M341" s="1014"/>
      <c r="N341" s="1014"/>
      <c r="O341" s="1014"/>
      <c r="P341" s="1014"/>
      <c r="Q341" s="1014"/>
      <c r="R341" s="1014"/>
      <c r="S341" s="1014"/>
      <c r="T341" s="1014"/>
      <c r="U341" s="1014"/>
      <c r="V341" s="1014"/>
      <c r="W341" s="1014"/>
      <c r="X341" s="1014"/>
      <c r="Y341" s="1014"/>
      <c r="Z341" s="1014"/>
      <c r="AA341" s="1014"/>
      <c r="AB341" s="1014"/>
      <c r="AC341" s="1014"/>
      <c r="AD341" s="1014"/>
      <c r="AE341" s="1014"/>
    </row>
    <row r="342" customFormat="false" ht="12.75" hidden="false" customHeight="false" outlineLevel="0" collapsed="false">
      <c r="A342" s="1014"/>
      <c r="B342" s="1014"/>
      <c r="C342" s="1014"/>
      <c r="D342" s="1014"/>
      <c r="E342" s="1014"/>
      <c r="F342" s="1014"/>
      <c r="G342" s="1014"/>
      <c r="H342" s="1014"/>
      <c r="I342" s="1014"/>
      <c r="J342" s="1014"/>
      <c r="K342" s="1014"/>
      <c r="L342" s="1014"/>
      <c r="M342" s="1014"/>
      <c r="N342" s="1014"/>
      <c r="O342" s="1014"/>
      <c r="P342" s="1014"/>
      <c r="Q342" s="1014"/>
      <c r="R342" s="1014"/>
      <c r="S342" s="1014"/>
      <c r="T342" s="1014"/>
      <c r="U342" s="1014"/>
      <c r="V342" s="1014"/>
      <c r="W342" s="1014"/>
      <c r="X342" s="1014"/>
      <c r="Y342" s="1014"/>
      <c r="Z342" s="1014"/>
      <c r="AA342" s="1014"/>
      <c r="AB342" s="1014"/>
      <c r="AC342" s="1014"/>
      <c r="AD342" s="1014"/>
      <c r="AE342" s="1014"/>
    </row>
    <row r="343" customFormat="false" ht="12.75" hidden="false" customHeight="false" outlineLevel="0" collapsed="false">
      <c r="A343" s="1014"/>
      <c r="B343" s="1014"/>
      <c r="C343" s="1014"/>
      <c r="D343" s="1014"/>
      <c r="E343" s="1014"/>
      <c r="F343" s="1014"/>
      <c r="G343" s="1014"/>
      <c r="H343" s="1014"/>
      <c r="I343" s="1014"/>
      <c r="J343" s="1014"/>
      <c r="K343" s="1014"/>
      <c r="L343" s="1014"/>
      <c r="M343" s="1014"/>
      <c r="N343" s="1014"/>
      <c r="O343" s="1014"/>
      <c r="P343" s="1014"/>
      <c r="Q343" s="1014"/>
      <c r="R343" s="1014"/>
      <c r="S343" s="1014"/>
      <c r="T343" s="1014"/>
      <c r="U343" s="1014"/>
      <c r="V343" s="1014"/>
      <c r="W343" s="1014"/>
      <c r="X343" s="1014"/>
      <c r="Y343" s="1014"/>
      <c r="Z343" s="1014"/>
      <c r="AA343" s="1014"/>
      <c r="AB343" s="1014"/>
      <c r="AC343" s="1014"/>
      <c r="AD343" s="1014"/>
      <c r="AE343" s="1014"/>
    </row>
    <row r="344" customFormat="false" ht="12.75" hidden="false" customHeight="false" outlineLevel="0" collapsed="false">
      <c r="A344" s="1014"/>
      <c r="B344" s="1014"/>
      <c r="C344" s="1014"/>
      <c r="D344" s="1014"/>
      <c r="E344" s="1014"/>
      <c r="F344" s="1014"/>
      <c r="G344" s="1014"/>
      <c r="H344" s="1014"/>
      <c r="I344" s="1014"/>
      <c r="J344" s="1014"/>
      <c r="K344" s="1014"/>
      <c r="L344" s="1014"/>
      <c r="M344" s="1014"/>
      <c r="N344" s="1014"/>
      <c r="O344" s="1014"/>
      <c r="P344" s="1014"/>
      <c r="Q344" s="1014"/>
      <c r="R344" s="1014"/>
      <c r="S344" s="1014"/>
      <c r="T344" s="1014"/>
      <c r="U344" s="1014"/>
      <c r="V344" s="1014"/>
      <c r="W344" s="1014"/>
      <c r="X344" s="1014"/>
      <c r="Y344" s="1014"/>
      <c r="Z344" s="1014"/>
      <c r="AA344" s="1014"/>
      <c r="AB344" s="1014"/>
      <c r="AC344" s="1014"/>
      <c r="AD344" s="1014"/>
      <c r="AE344" s="1014"/>
    </row>
    <row r="345" customFormat="false" ht="12.75" hidden="false" customHeight="false" outlineLevel="0" collapsed="false">
      <c r="A345" s="1014"/>
      <c r="B345" s="1014"/>
      <c r="C345" s="1014"/>
      <c r="D345" s="1014"/>
      <c r="E345" s="1014"/>
      <c r="F345" s="1014"/>
      <c r="G345" s="1014"/>
      <c r="H345" s="1014"/>
      <c r="I345" s="1014"/>
      <c r="J345" s="1014"/>
      <c r="K345" s="1014"/>
      <c r="L345" s="1014"/>
      <c r="M345" s="1014"/>
      <c r="N345" s="1014"/>
      <c r="O345" s="1014"/>
      <c r="P345" s="1014"/>
      <c r="Q345" s="1014"/>
      <c r="R345" s="1014"/>
      <c r="S345" s="1014"/>
      <c r="T345" s="1014"/>
      <c r="U345" s="1014"/>
      <c r="V345" s="1014"/>
      <c r="W345" s="1014"/>
      <c r="X345" s="1014"/>
      <c r="Y345" s="1014"/>
      <c r="Z345" s="1014"/>
      <c r="AA345" s="1014"/>
      <c r="AB345" s="1014"/>
      <c r="AC345" s="1014"/>
      <c r="AD345" s="1014"/>
      <c r="AE345" s="1014"/>
    </row>
    <row r="346" customFormat="false" ht="12.75" hidden="false" customHeight="false" outlineLevel="0" collapsed="false">
      <c r="A346" s="1014"/>
      <c r="B346" s="1014"/>
      <c r="C346" s="1014"/>
      <c r="D346" s="1014"/>
      <c r="E346" s="1014"/>
      <c r="F346" s="1014"/>
      <c r="G346" s="1014"/>
      <c r="H346" s="1014"/>
      <c r="I346" s="1014"/>
      <c r="J346" s="1014"/>
      <c r="K346" s="1014"/>
      <c r="L346" s="1014"/>
      <c r="M346" s="1014"/>
      <c r="N346" s="1014"/>
      <c r="O346" s="1014"/>
      <c r="P346" s="1014"/>
      <c r="Q346" s="1014"/>
      <c r="R346" s="1014"/>
      <c r="S346" s="1014"/>
      <c r="T346" s="1014"/>
      <c r="U346" s="1014"/>
      <c r="V346" s="1014"/>
      <c r="W346" s="1014"/>
      <c r="X346" s="1014"/>
      <c r="Y346" s="1014"/>
      <c r="Z346" s="1014"/>
      <c r="AA346" s="1014"/>
      <c r="AB346" s="1014"/>
      <c r="AC346" s="1014"/>
      <c r="AD346" s="1014"/>
      <c r="AE346" s="1014"/>
    </row>
    <row r="347" customFormat="false" ht="12.75" hidden="false" customHeight="false" outlineLevel="0" collapsed="false">
      <c r="A347" s="1014"/>
      <c r="B347" s="1014"/>
      <c r="C347" s="1014"/>
      <c r="D347" s="1014"/>
      <c r="E347" s="1014"/>
      <c r="F347" s="1014"/>
      <c r="G347" s="1014"/>
      <c r="H347" s="1014"/>
      <c r="I347" s="1014"/>
      <c r="J347" s="1014"/>
      <c r="K347" s="1014"/>
      <c r="L347" s="1014"/>
      <c r="M347" s="1014"/>
      <c r="N347" s="1014"/>
      <c r="O347" s="1014"/>
      <c r="P347" s="1014"/>
      <c r="Q347" s="1014"/>
      <c r="R347" s="1014"/>
      <c r="S347" s="1014"/>
      <c r="T347" s="1014"/>
      <c r="U347" s="1014"/>
      <c r="V347" s="1014"/>
      <c r="W347" s="1014"/>
      <c r="X347" s="1014"/>
      <c r="Y347" s="1014"/>
      <c r="Z347" s="1014"/>
      <c r="AA347" s="1014"/>
      <c r="AB347" s="1014"/>
      <c r="AC347" s="1014"/>
      <c r="AD347" s="1014"/>
      <c r="AE347" s="1014"/>
    </row>
    <row r="348" customFormat="false" ht="12.75" hidden="false" customHeight="false" outlineLevel="0" collapsed="false">
      <c r="A348" s="1014"/>
      <c r="B348" s="1014"/>
      <c r="C348" s="1014"/>
      <c r="D348" s="1014"/>
      <c r="E348" s="1014"/>
      <c r="F348" s="1014"/>
      <c r="G348" s="1014"/>
      <c r="H348" s="1014"/>
      <c r="I348" s="1014"/>
      <c r="J348" s="1014"/>
      <c r="K348" s="1014"/>
      <c r="L348" s="1014"/>
      <c r="M348" s="1014"/>
      <c r="N348" s="1014"/>
      <c r="O348" s="1014"/>
      <c r="P348" s="1014"/>
      <c r="Q348" s="1014"/>
      <c r="R348" s="1014"/>
      <c r="S348" s="1014"/>
      <c r="T348" s="1014"/>
      <c r="U348" s="1014"/>
      <c r="V348" s="1014"/>
      <c r="W348" s="1014"/>
      <c r="X348" s="1014"/>
      <c r="Y348" s="1014"/>
      <c r="Z348" s="1014"/>
      <c r="AA348" s="1014"/>
      <c r="AB348" s="1014"/>
      <c r="AC348" s="1014"/>
      <c r="AD348" s="1014"/>
      <c r="AE348" s="1014"/>
    </row>
    <row r="349" customFormat="false" ht="12.75" hidden="false" customHeight="false" outlineLevel="0" collapsed="false">
      <c r="A349" s="1014"/>
      <c r="B349" s="1014"/>
      <c r="C349" s="1014"/>
      <c r="D349" s="1014"/>
      <c r="E349" s="1014"/>
      <c r="F349" s="1014"/>
      <c r="G349" s="1014"/>
      <c r="H349" s="1014"/>
      <c r="I349" s="1014"/>
      <c r="J349" s="1014"/>
      <c r="K349" s="1014"/>
      <c r="L349" s="1014"/>
      <c r="M349" s="1014"/>
      <c r="N349" s="1014"/>
      <c r="O349" s="1014"/>
      <c r="P349" s="1014"/>
      <c r="Q349" s="1014"/>
      <c r="R349" s="1014"/>
      <c r="S349" s="1014"/>
      <c r="T349" s="1014"/>
      <c r="U349" s="1014"/>
      <c r="V349" s="1014"/>
      <c r="W349" s="1014"/>
      <c r="X349" s="1014"/>
      <c r="Y349" s="1014"/>
      <c r="Z349" s="1014"/>
      <c r="AA349" s="1014"/>
      <c r="AB349" s="1014"/>
      <c r="AC349" s="1014"/>
      <c r="AD349" s="1014"/>
      <c r="AE349" s="1014"/>
    </row>
    <row r="350" customFormat="false" ht="12.75" hidden="false" customHeight="false" outlineLevel="0" collapsed="false">
      <c r="A350" s="1014"/>
      <c r="B350" s="1014"/>
      <c r="C350" s="1014"/>
      <c r="D350" s="1014"/>
      <c r="E350" s="1014"/>
      <c r="F350" s="1014"/>
      <c r="G350" s="1014"/>
      <c r="H350" s="1014"/>
      <c r="I350" s="1014"/>
      <c r="J350" s="1014"/>
      <c r="K350" s="1014"/>
      <c r="L350" s="1014"/>
      <c r="M350" s="1014"/>
      <c r="N350" s="1014"/>
      <c r="O350" s="1014"/>
      <c r="P350" s="1014"/>
      <c r="Q350" s="1014"/>
      <c r="R350" s="1014"/>
      <c r="S350" s="1014"/>
      <c r="T350" s="1014"/>
      <c r="U350" s="1014"/>
      <c r="V350" s="1014"/>
      <c r="W350" s="1014"/>
      <c r="X350" s="1014"/>
      <c r="Y350" s="1014"/>
      <c r="Z350" s="1014"/>
      <c r="AA350" s="1014"/>
      <c r="AB350" s="1014"/>
      <c r="AC350" s="1014"/>
      <c r="AD350" s="1014"/>
      <c r="AE350" s="1014"/>
    </row>
    <row r="351" customFormat="false" ht="12.75" hidden="false" customHeight="false" outlineLevel="0" collapsed="false">
      <c r="A351" s="1014"/>
      <c r="B351" s="1014"/>
      <c r="C351" s="1014"/>
      <c r="D351" s="1014"/>
      <c r="E351" s="1014"/>
      <c r="F351" s="1014"/>
      <c r="G351" s="1014"/>
      <c r="H351" s="1014"/>
      <c r="I351" s="1014"/>
      <c r="J351" s="1014"/>
      <c r="K351" s="1014"/>
      <c r="L351" s="1014"/>
      <c r="M351" s="1014"/>
      <c r="N351" s="1014"/>
      <c r="O351" s="1014"/>
      <c r="P351" s="1014"/>
      <c r="Q351" s="1014"/>
      <c r="R351" s="1014"/>
      <c r="S351" s="1014"/>
      <c r="T351" s="1014"/>
      <c r="U351" s="1014"/>
      <c r="V351" s="1014"/>
      <c r="W351" s="1014"/>
      <c r="X351" s="1014"/>
      <c r="Y351" s="1014"/>
      <c r="Z351" s="1014"/>
      <c r="AA351" s="1014"/>
      <c r="AB351" s="1014"/>
      <c r="AC351" s="1014"/>
      <c r="AD351" s="1014"/>
      <c r="AE351" s="1014"/>
    </row>
    <row r="352" customFormat="false" ht="12.75" hidden="false" customHeight="false" outlineLevel="0" collapsed="false">
      <c r="A352" s="1014"/>
      <c r="B352" s="1014"/>
      <c r="C352" s="1014"/>
      <c r="D352" s="1014"/>
      <c r="E352" s="1014"/>
      <c r="F352" s="1014"/>
      <c r="G352" s="1014"/>
      <c r="H352" s="1014"/>
      <c r="I352" s="1014"/>
      <c r="J352" s="1014"/>
      <c r="K352" s="1014"/>
      <c r="L352" s="1014"/>
      <c r="M352" s="1014"/>
      <c r="N352" s="1014"/>
      <c r="O352" s="1014"/>
      <c r="P352" s="1014"/>
      <c r="Q352" s="1014"/>
      <c r="R352" s="1014"/>
      <c r="S352" s="1014"/>
      <c r="T352" s="1014"/>
      <c r="U352" s="1014"/>
      <c r="V352" s="1014"/>
      <c r="W352" s="1014"/>
      <c r="X352" s="1014"/>
      <c r="Y352" s="1014"/>
      <c r="Z352" s="1014"/>
      <c r="AA352" s="1014"/>
      <c r="AB352" s="1014"/>
      <c r="AC352" s="1014"/>
      <c r="AD352" s="1014"/>
      <c r="AE352" s="1014"/>
    </row>
    <row r="353" customFormat="false" ht="12.75" hidden="false" customHeight="false" outlineLevel="0" collapsed="false">
      <c r="A353" s="1014"/>
      <c r="B353" s="1014"/>
      <c r="C353" s="1014"/>
      <c r="D353" s="1014"/>
      <c r="E353" s="1014"/>
      <c r="F353" s="1014"/>
      <c r="G353" s="1014"/>
      <c r="H353" s="1014"/>
      <c r="I353" s="1014"/>
      <c r="J353" s="1014"/>
      <c r="K353" s="1014"/>
      <c r="L353" s="1014"/>
      <c r="M353" s="1014"/>
      <c r="N353" s="1014"/>
      <c r="O353" s="1014"/>
      <c r="P353" s="1014"/>
      <c r="Q353" s="1014"/>
      <c r="R353" s="1014"/>
      <c r="S353" s="1014"/>
      <c r="T353" s="1014"/>
      <c r="U353" s="1014"/>
      <c r="V353" s="1014"/>
      <c r="W353" s="1014"/>
      <c r="X353" s="1014"/>
      <c r="Y353" s="1014"/>
      <c r="Z353" s="1014"/>
      <c r="AA353" s="1014"/>
      <c r="AB353" s="1014"/>
      <c r="AC353" s="1014"/>
      <c r="AD353" s="1014"/>
      <c r="AE353" s="1014"/>
    </row>
    <row r="354" customFormat="false" ht="12.75" hidden="false" customHeight="false" outlineLevel="0" collapsed="false">
      <c r="A354" s="1014"/>
      <c r="B354" s="1014"/>
      <c r="C354" s="1014"/>
      <c r="D354" s="1014"/>
      <c r="E354" s="1014"/>
      <c r="F354" s="1014"/>
      <c r="G354" s="1014"/>
      <c r="H354" s="1014"/>
      <c r="I354" s="1014"/>
      <c r="J354" s="1014"/>
      <c r="K354" s="1014"/>
      <c r="L354" s="1014"/>
      <c r="M354" s="1014"/>
      <c r="N354" s="1014"/>
      <c r="O354" s="1014"/>
      <c r="P354" s="1014"/>
      <c r="Q354" s="1014"/>
      <c r="R354" s="1014"/>
      <c r="S354" s="1014"/>
      <c r="T354" s="1014"/>
      <c r="U354" s="1014"/>
      <c r="V354" s="1014"/>
      <c r="W354" s="1014"/>
      <c r="X354" s="1014"/>
      <c r="Y354" s="1014"/>
      <c r="Z354" s="1014"/>
      <c r="AA354" s="1014"/>
      <c r="AB354" s="1014"/>
      <c r="AC354" s="1014"/>
      <c r="AD354" s="1014"/>
      <c r="AE354" s="1014"/>
    </row>
    <row r="355" customFormat="false" ht="12.75" hidden="false" customHeight="false" outlineLevel="0" collapsed="false">
      <c r="A355" s="1014"/>
      <c r="B355" s="1014"/>
      <c r="C355" s="1014"/>
      <c r="D355" s="1014"/>
      <c r="E355" s="1014"/>
      <c r="F355" s="1014"/>
      <c r="G355" s="1014"/>
      <c r="H355" s="1014"/>
      <c r="I355" s="1014"/>
      <c r="J355" s="1014"/>
      <c r="K355" s="1014"/>
      <c r="L355" s="1014"/>
      <c r="M355" s="1014"/>
      <c r="N355" s="1014"/>
      <c r="O355" s="1014"/>
      <c r="P355" s="1014"/>
      <c r="Q355" s="1014"/>
      <c r="R355" s="1014"/>
      <c r="S355" s="1014"/>
      <c r="T355" s="1014"/>
      <c r="U355" s="1014"/>
      <c r="V355" s="1014"/>
      <c r="W355" s="1014"/>
      <c r="X355" s="1014"/>
      <c r="Y355" s="1014"/>
      <c r="Z355" s="1014"/>
      <c r="AA355" s="1014"/>
      <c r="AB355" s="1014"/>
      <c r="AC355" s="1014"/>
      <c r="AD355" s="1014"/>
      <c r="AE355" s="1014"/>
    </row>
    <row r="356" customFormat="false" ht="12.75" hidden="false" customHeight="false" outlineLevel="0" collapsed="false">
      <c r="A356" s="1014"/>
      <c r="B356" s="1014"/>
      <c r="C356" s="1014"/>
      <c r="D356" s="1014"/>
      <c r="E356" s="1014"/>
      <c r="F356" s="1014"/>
      <c r="G356" s="1014"/>
      <c r="H356" s="1014"/>
      <c r="I356" s="1014"/>
      <c r="J356" s="1014"/>
      <c r="K356" s="1014"/>
      <c r="L356" s="1014"/>
      <c r="M356" s="1014"/>
      <c r="N356" s="1014"/>
      <c r="O356" s="1014"/>
      <c r="P356" s="1014"/>
      <c r="Q356" s="1014"/>
      <c r="R356" s="1014"/>
      <c r="S356" s="1014"/>
      <c r="T356" s="1014"/>
      <c r="U356" s="1014"/>
      <c r="V356" s="1014"/>
      <c r="W356" s="1014"/>
      <c r="X356" s="1014"/>
      <c r="Y356" s="1014"/>
      <c r="Z356" s="1014"/>
      <c r="AA356" s="1014"/>
      <c r="AB356" s="1014"/>
      <c r="AC356" s="1014"/>
      <c r="AD356" s="1014"/>
      <c r="AE356" s="1014"/>
    </row>
    <row r="357" customFormat="false" ht="12.75" hidden="false" customHeight="false" outlineLevel="0" collapsed="false">
      <c r="A357" s="1014"/>
      <c r="B357" s="1014"/>
      <c r="C357" s="1014"/>
      <c r="D357" s="1014"/>
      <c r="E357" s="1014"/>
      <c r="F357" s="1014"/>
      <c r="G357" s="1014"/>
      <c r="H357" s="1014"/>
      <c r="I357" s="1014"/>
      <c r="J357" s="1014"/>
      <c r="K357" s="1014"/>
      <c r="L357" s="1014"/>
      <c r="M357" s="1014"/>
      <c r="N357" s="1014"/>
      <c r="O357" s="1014"/>
      <c r="P357" s="1014"/>
      <c r="Q357" s="1014"/>
      <c r="R357" s="1014"/>
      <c r="S357" s="1014"/>
      <c r="T357" s="1014"/>
      <c r="U357" s="1014"/>
      <c r="V357" s="1014"/>
      <c r="W357" s="1014"/>
      <c r="X357" s="1014"/>
      <c r="Y357" s="1014"/>
      <c r="Z357" s="1014"/>
      <c r="AA357" s="1014"/>
      <c r="AB357" s="1014"/>
      <c r="AC357" s="1014"/>
      <c r="AD357" s="1014"/>
      <c r="AE357" s="1014"/>
    </row>
    <row r="358" customFormat="false" ht="12.75" hidden="false" customHeight="false" outlineLevel="0" collapsed="false">
      <c r="A358" s="1014"/>
      <c r="B358" s="1014"/>
      <c r="C358" s="1014"/>
      <c r="D358" s="1014"/>
      <c r="E358" s="1014"/>
      <c r="F358" s="1014"/>
      <c r="G358" s="1014"/>
      <c r="H358" s="1014"/>
      <c r="I358" s="1014"/>
      <c r="J358" s="1014"/>
      <c r="K358" s="1014"/>
      <c r="L358" s="1014"/>
      <c r="M358" s="1014"/>
      <c r="N358" s="1014"/>
      <c r="O358" s="1014"/>
      <c r="P358" s="1014"/>
      <c r="Q358" s="1014"/>
      <c r="R358" s="1014"/>
      <c r="S358" s="1014"/>
      <c r="T358" s="1014"/>
      <c r="U358" s="1014"/>
      <c r="V358" s="1014"/>
      <c r="W358" s="1014"/>
      <c r="X358" s="1014"/>
      <c r="Y358" s="1014"/>
      <c r="Z358" s="1014"/>
      <c r="AA358" s="1014"/>
      <c r="AB358" s="1014"/>
      <c r="AC358" s="1014"/>
      <c r="AD358" s="1014"/>
      <c r="AE358" s="1014"/>
    </row>
    <row r="359" customFormat="false" ht="12.75" hidden="false" customHeight="false" outlineLevel="0" collapsed="false">
      <c r="A359" s="1014"/>
      <c r="B359" s="1014"/>
      <c r="C359" s="1014"/>
      <c r="D359" s="1014"/>
      <c r="E359" s="1014"/>
      <c r="F359" s="1014"/>
      <c r="G359" s="1014"/>
      <c r="H359" s="1014"/>
      <c r="I359" s="1014"/>
      <c r="J359" s="1014"/>
      <c r="K359" s="1014"/>
      <c r="L359" s="1014"/>
      <c r="M359" s="1014"/>
      <c r="N359" s="1014"/>
      <c r="O359" s="1014"/>
      <c r="P359" s="1014"/>
      <c r="Q359" s="1014"/>
      <c r="R359" s="1014"/>
      <c r="S359" s="1014"/>
      <c r="T359" s="1014"/>
      <c r="U359" s="1014"/>
      <c r="V359" s="1014"/>
      <c r="W359" s="1014"/>
      <c r="X359" s="1014"/>
      <c r="Y359" s="1014"/>
      <c r="Z359" s="1014"/>
      <c r="AA359" s="1014"/>
      <c r="AB359" s="1014"/>
      <c r="AC359" s="1014"/>
      <c r="AD359" s="1014"/>
      <c r="AE359" s="1014"/>
    </row>
    <row r="360" customFormat="false" ht="12.75" hidden="false" customHeight="false" outlineLevel="0" collapsed="false">
      <c r="A360" s="1014"/>
      <c r="B360" s="1014"/>
      <c r="C360" s="1014"/>
      <c r="D360" s="1014"/>
      <c r="E360" s="1014"/>
      <c r="F360" s="1014"/>
      <c r="G360" s="1014"/>
      <c r="H360" s="1014"/>
      <c r="I360" s="1014"/>
      <c r="J360" s="1014"/>
      <c r="K360" s="1014"/>
      <c r="L360" s="1014"/>
      <c r="M360" s="1014"/>
      <c r="N360" s="1014"/>
      <c r="O360" s="1014"/>
      <c r="P360" s="1014"/>
      <c r="Q360" s="1014"/>
      <c r="R360" s="1014"/>
      <c r="S360" s="1014"/>
      <c r="T360" s="1014"/>
      <c r="U360" s="1014"/>
      <c r="V360" s="1014"/>
      <c r="W360" s="1014"/>
      <c r="X360" s="1014"/>
      <c r="Y360" s="1014"/>
      <c r="Z360" s="1014"/>
      <c r="AA360" s="1014"/>
      <c r="AB360" s="1014"/>
      <c r="AC360" s="1014"/>
      <c r="AD360" s="1014"/>
      <c r="AE360" s="1014"/>
    </row>
    <row r="361" customFormat="false" ht="12.75" hidden="false" customHeight="false" outlineLevel="0" collapsed="false">
      <c r="A361" s="1014"/>
      <c r="B361" s="1014"/>
      <c r="C361" s="1014"/>
      <c r="D361" s="1014"/>
      <c r="E361" s="1014"/>
      <c r="F361" s="1014"/>
      <c r="G361" s="1014"/>
      <c r="H361" s="1014"/>
      <c r="I361" s="1014"/>
      <c r="J361" s="1014"/>
      <c r="K361" s="1014"/>
      <c r="L361" s="1014"/>
      <c r="M361" s="1014"/>
      <c r="N361" s="1014"/>
      <c r="O361" s="1014"/>
      <c r="P361" s="1014"/>
      <c r="Q361" s="1014"/>
      <c r="R361" s="1014"/>
      <c r="S361" s="1014"/>
      <c r="T361" s="1014"/>
      <c r="U361" s="1014"/>
      <c r="V361" s="1014"/>
      <c r="W361" s="1014"/>
      <c r="X361" s="1014"/>
      <c r="Y361" s="1014"/>
      <c r="Z361" s="1014"/>
      <c r="AA361" s="1014"/>
      <c r="AB361" s="1014"/>
      <c r="AC361" s="1014"/>
      <c r="AD361" s="1014"/>
      <c r="AE361" s="1014"/>
    </row>
    <row r="362" customFormat="false" ht="12.75" hidden="false" customHeight="false" outlineLevel="0" collapsed="false">
      <c r="A362" s="1014"/>
      <c r="B362" s="1014"/>
      <c r="C362" s="1014"/>
      <c r="D362" s="1014"/>
      <c r="E362" s="1014"/>
      <c r="F362" s="1014"/>
      <c r="G362" s="1014"/>
      <c r="H362" s="1014"/>
      <c r="I362" s="1014"/>
      <c r="J362" s="1014"/>
      <c r="K362" s="1014"/>
      <c r="L362" s="1014"/>
      <c r="M362" s="1014"/>
      <c r="N362" s="1014"/>
      <c r="O362" s="1014"/>
      <c r="P362" s="1014"/>
      <c r="Q362" s="1014"/>
      <c r="R362" s="1014"/>
      <c r="S362" s="1014"/>
      <c r="T362" s="1014"/>
      <c r="U362" s="1014"/>
      <c r="V362" s="1014"/>
      <c r="W362" s="1014"/>
      <c r="X362" s="1014"/>
      <c r="Y362" s="1014"/>
      <c r="Z362" s="1014"/>
      <c r="AA362" s="1014"/>
      <c r="AB362" s="1014"/>
      <c r="AC362" s="1014"/>
      <c r="AD362" s="1014"/>
      <c r="AE362" s="1014"/>
    </row>
    <row r="363" customFormat="false" ht="12.75" hidden="false" customHeight="false" outlineLevel="0" collapsed="false">
      <c r="A363" s="1014"/>
      <c r="B363" s="1014"/>
      <c r="C363" s="1014"/>
      <c r="D363" s="1014"/>
      <c r="E363" s="1014"/>
      <c r="F363" s="1014"/>
      <c r="G363" s="1014"/>
      <c r="H363" s="1014"/>
      <c r="I363" s="1014"/>
      <c r="J363" s="1014"/>
      <c r="K363" s="1014"/>
      <c r="L363" s="1014"/>
      <c r="M363" s="1014"/>
      <c r="N363" s="1014"/>
      <c r="O363" s="1014"/>
      <c r="P363" s="1014"/>
      <c r="Q363" s="1014"/>
      <c r="R363" s="1014"/>
      <c r="S363" s="1014"/>
      <c r="T363" s="1014"/>
      <c r="U363" s="1014"/>
      <c r="V363" s="1014"/>
      <c r="W363" s="1014"/>
      <c r="X363" s="1014"/>
      <c r="Y363" s="1014"/>
      <c r="Z363" s="1014"/>
      <c r="AA363" s="1014"/>
      <c r="AB363" s="1014"/>
      <c r="AC363" s="1014"/>
      <c r="AD363" s="1014"/>
      <c r="AE363" s="1014"/>
    </row>
    <row r="364" customFormat="false" ht="12.75" hidden="false" customHeight="false" outlineLevel="0" collapsed="false">
      <c r="A364" s="1014"/>
      <c r="B364" s="1014"/>
      <c r="C364" s="1014"/>
      <c r="D364" s="1014"/>
      <c r="E364" s="1014"/>
      <c r="F364" s="1014"/>
      <c r="G364" s="1014"/>
      <c r="H364" s="1014"/>
      <c r="I364" s="1014"/>
      <c r="J364" s="1014"/>
      <c r="K364" s="1014"/>
      <c r="L364" s="1014"/>
      <c r="M364" s="1014"/>
      <c r="N364" s="1014"/>
      <c r="O364" s="1014"/>
      <c r="P364" s="1014"/>
      <c r="Q364" s="1014"/>
      <c r="R364" s="1014"/>
      <c r="S364" s="1014"/>
      <c r="T364" s="1014"/>
      <c r="U364" s="1014"/>
      <c r="V364" s="1014"/>
      <c r="W364" s="1014"/>
      <c r="X364" s="1014"/>
      <c r="Y364" s="1014"/>
      <c r="Z364" s="1014"/>
      <c r="AA364" s="1014"/>
      <c r="AB364" s="1014"/>
      <c r="AC364" s="1014"/>
      <c r="AD364" s="1014"/>
      <c r="AE364" s="1014"/>
    </row>
    <row r="365" customFormat="false" ht="12.75" hidden="false" customHeight="false" outlineLevel="0" collapsed="false">
      <c r="A365" s="1014"/>
      <c r="B365" s="1014"/>
      <c r="C365" s="1014"/>
      <c r="D365" s="1014"/>
      <c r="E365" s="1014"/>
      <c r="F365" s="1014"/>
      <c r="G365" s="1014"/>
      <c r="H365" s="1014"/>
      <c r="I365" s="1014"/>
      <c r="J365" s="1014"/>
      <c r="K365" s="1014"/>
      <c r="L365" s="1014"/>
      <c r="M365" s="1014"/>
      <c r="N365" s="1014"/>
      <c r="O365" s="1014"/>
      <c r="P365" s="1014"/>
      <c r="Q365" s="1014"/>
      <c r="R365" s="1014"/>
      <c r="S365" s="1014"/>
      <c r="T365" s="1014"/>
      <c r="U365" s="1014"/>
      <c r="V365" s="1014"/>
      <c r="W365" s="1014"/>
      <c r="X365" s="1014"/>
      <c r="Y365" s="1014"/>
      <c r="Z365" s="1014"/>
      <c r="AA365" s="1014"/>
      <c r="AB365" s="1014"/>
      <c r="AC365" s="1014"/>
      <c r="AD365" s="1014"/>
      <c r="AE365" s="1014"/>
    </row>
    <row r="366" customFormat="false" ht="12.75" hidden="false" customHeight="false" outlineLevel="0" collapsed="false">
      <c r="A366" s="1014"/>
      <c r="B366" s="1014"/>
      <c r="C366" s="1014"/>
      <c r="D366" s="1014"/>
      <c r="E366" s="1014"/>
      <c r="F366" s="1014"/>
      <c r="G366" s="1014"/>
      <c r="H366" s="1014"/>
      <c r="I366" s="1014"/>
      <c r="J366" s="1014"/>
      <c r="K366" s="1014"/>
      <c r="L366" s="1014"/>
      <c r="M366" s="1014"/>
      <c r="N366" s="1014"/>
      <c r="O366" s="1014"/>
      <c r="P366" s="1014"/>
      <c r="Q366" s="1014"/>
      <c r="R366" s="1014"/>
      <c r="S366" s="1014"/>
      <c r="T366" s="1014"/>
      <c r="U366" s="1014"/>
      <c r="V366" s="1014"/>
      <c r="W366" s="1014"/>
      <c r="X366" s="1014"/>
      <c r="Y366" s="1014"/>
      <c r="Z366" s="1014"/>
      <c r="AA366" s="1014"/>
      <c r="AB366" s="1014"/>
      <c r="AC366" s="1014"/>
      <c r="AD366" s="1014"/>
      <c r="AE366" s="1014"/>
    </row>
    <row r="367" customFormat="false" ht="12.75" hidden="false" customHeight="false" outlineLevel="0" collapsed="false">
      <c r="A367" s="1014"/>
      <c r="B367" s="1014"/>
      <c r="C367" s="1014"/>
      <c r="D367" s="1014"/>
      <c r="E367" s="1014"/>
      <c r="F367" s="1014"/>
      <c r="G367" s="1014"/>
      <c r="H367" s="1014"/>
      <c r="I367" s="1014"/>
      <c r="J367" s="1014"/>
      <c r="K367" s="1014"/>
      <c r="L367" s="1014"/>
      <c r="M367" s="1014"/>
      <c r="N367" s="1014"/>
      <c r="O367" s="1014"/>
      <c r="P367" s="1014"/>
      <c r="Q367" s="1014"/>
      <c r="R367" s="1014"/>
      <c r="S367" s="1014"/>
      <c r="T367" s="1014"/>
      <c r="U367" s="1014"/>
      <c r="V367" s="1014"/>
      <c r="W367" s="1014"/>
      <c r="X367" s="1014"/>
      <c r="Y367" s="1014"/>
      <c r="Z367" s="1014"/>
      <c r="AA367" s="1014"/>
      <c r="AB367" s="1014"/>
      <c r="AC367" s="1014"/>
      <c r="AD367" s="1014"/>
      <c r="AE367" s="1014"/>
    </row>
    <row r="368" customFormat="false" ht="12.75" hidden="false" customHeight="false" outlineLevel="0" collapsed="false">
      <c r="A368" s="1014"/>
      <c r="B368" s="1014"/>
      <c r="C368" s="1014"/>
      <c r="D368" s="1014"/>
      <c r="E368" s="1014"/>
      <c r="F368" s="1014"/>
      <c r="G368" s="1014"/>
      <c r="H368" s="1014"/>
      <c r="I368" s="1014"/>
      <c r="J368" s="1014"/>
      <c r="K368" s="1014"/>
      <c r="L368" s="1014"/>
      <c r="M368" s="1014"/>
      <c r="N368" s="1014"/>
      <c r="O368" s="1014"/>
      <c r="P368" s="1014"/>
      <c r="Q368" s="1014"/>
      <c r="R368" s="1014"/>
      <c r="S368" s="1014"/>
      <c r="T368" s="1014"/>
      <c r="U368" s="1014"/>
      <c r="V368" s="1014"/>
      <c r="W368" s="1014"/>
      <c r="X368" s="1014"/>
      <c r="Y368" s="1014"/>
      <c r="Z368" s="1014"/>
      <c r="AA368" s="1014"/>
      <c r="AB368" s="1014"/>
      <c r="AC368" s="1014"/>
      <c r="AD368" s="1014"/>
      <c r="AE368" s="1014"/>
    </row>
    <row r="369" customFormat="false" ht="12.75" hidden="false" customHeight="false" outlineLevel="0" collapsed="false">
      <c r="A369" s="1014"/>
      <c r="B369" s="1014"/>
      <c r="C369" s="1014"/>
      <c r="D369" s="1014"/>
      <c r="E369" s="1014"/>
      <c r="F369" s="1014"/>
      <c r="G369" s="1014"/>
      <c r="H369" s="1014"/>
      <c r="I369" s="1014"/>
      <c r="J369" s="1014"/>
      <c r="K369" s="1014"/>
      <c r="L369" s="1014"/>
      <c r="M369" s="1014"/>
      <c r="N369" s="1014"/>
      <c r="O369" s="1014"/>
      <c r="P369" s="1014"/>
      <c r="Q369" s="1014"/>
      <c r="R369" s="1014"/>
      <c r="S369" s="1014"/>
      <c r="T369" s="1014"/>
      <c r="U369" s="1014"/>
      <c r="V369" s="1014"/>
      <c r="W369" s="1014"/>
      <c r="X369" s="1014"/>
      <c r="Y369" s="1014"/>
      <c r="Z369" s="1014"/>
      <c r="AA369" s="1014"/>
      <c r="AB369" s="1014"/>
      <c r="AC369" s="1014"/>
      <c r="AD369" s="1014"/>
      <c r="AE369" s="1014"/>
    </row>
    <row r="370" customFormat="false" ht="12.75" hidden="false" customHeight="false" outlineLevel="0" collapsed="false">
      <c r="A370" s="1014"/>
      <c r="B370" s="1014"/>
      <c r="C370" s="1014"/>
      <c r="D370" s="1014"/>
      <c r="E370" s="1014"/>
      <c r="F370" s="1014"/>
      <c r="G370" s="1014"/>
      <c r="H370" s="1014"/>
      <c r="I370" s="1014"/>
      <c r="J370" s="1014"/>
      <c r="K370" s="1014"/>
      <c r="L370" s="1014"/>
      <c r="M370" s="1014"/>
      <c r="N370" s="1014"/>
      <c r="O370" s="1014"/>
      <c r="P370" s="1014"/>
      <c r="Q370" s="1014"/>
      <c r="R370" s="1014"/>
      <c r="S370" s="1014"/>
      <c r="T370" s="1014"/>
      <c r="U370" s="1014"/>
      <c r="V370" s="1014"/>
      <c r="W370" s="1014"/>
      <c r="X370" s="1014"/>
      <c r="Y370" s="1014"/>
      <c r="Z370" s="1014"/>
      <c r="AA370" s="1014"/>
      <c r="AB370" s="1014"/>
      <c r="AC370" s="1014"/>
      <c r="AD370" s="1014"/>
      <c r="AE370" s="1014"/>
    </row>
    <row r="371" customFormat="false" ht="12.75" hidden="false" customHeight="false" outlineLevel="0" collapsed="false">
      <c r="A371" s="1014"/>
      <c r="B371" s="1014"/>
      <c r="C371" s="1014"/>
      <c r="D371" s="1014"/>
      <c r="E371" s="1014"/>
      <c r="F371" s="1014"/>
      <c r="G371" s="1014"/>
      <c r="H371" s="1014"/>
      <c r="I371" s="1014"/>
      <c r="J371" s="1014"/>
      <c r="K371" s="1014"/>
      <c r="L371" s="1014"/>
      <c r="M371" s="1014"/>
      <c r="N371" s="1014"/>
      <c r="O371" s="1014"/>
      <c r="P371" s="1014"/>
      <c r="Q371" s="1014"/>
      <c r="R371" s="1014"/>
      <c r="S371" s="1014"/>
      <c r="T371" s="1014"/>
      <c r="U371" s="1014"/>
      <c r="V371" s="1014"/>
      <c r="W371" s="1014"/>
      <c r="X371" s="1014"/>
      <c r="Y371" s="1014"/>
      <c r="Z371" s="1014"/>
      <c r="AA371" s="1014"/>
      <c r="AB371" s="1014"/>
      <c r="AC371" s="1014"/>
      <c r="AD371" s="1014"/>
      <c r="AE371" s="1014"/>
    </row>
    <row r="372" customFormat="false" ht="12.75" hidden="false" customHeight="false" outlineLevel="0" collapsed="false">
      <c r="A372" s="1014"/>
      <c r="B372" s="1014"/>
      <c r="C372" s="1014"/>
      <c r="D372" s="1014"/>
      <c r="E372" s="1014"/>
      <c r="F372" s="1014"/>
      <c r="G372" s="1014"/>
      <c r="H372" s="1014"/>
      <c r="I372" s="1014"/>
      <c r="J372" s="1014"/>
      <c r="K372" s="1014"/>
      <c r="L372" s="1014"/>
      <c r="M372" s="1014"/>
      <c r="N372" s="1014"/>
      <c r="O372" s="1014"/>
      <c r="P372" s="1014"/>
      <c r="Q372" s="1014"/>
      <c r="R372" s="1014"/>
      <c r="S372" s="1014"/>
      <c r="T372" s="1014"/>
      <c r="U372" s="1014"/>
      <c r="V372" s="1014"/>
      <c r="W372" s="1014"/>
      <c r="X372" s="1014"/>
      <c r="Y372" s="1014"/>
      <c r="Z372" s="1014"/>
      <c r="AA372" s="1014"/>
      <c r="AB372" s="1014"/>
      <c r="AC372" s="1014"/>
      <c r="AD372" s="1014"/>
      <c r="AE372" s="1014"/>
    </row>
    <row r="373" customFormat="false" ht="12.75" hidden="false" customHeight="false" outlineLevel="0" collapsed="false">
      <c r="A373" s="1014"/>
      <c r="B373" s="1014"/>
      <c r="C373" s="1014"/>
      <c r="D373" s="1014"/>
      <c r="E373" s="1014"/>
      <c r="F373" s="1014"/>
      <c r="G373" s="1014"/>
      <c r="H373" s="1014"/>
      <c r="I373" s="1014"/>
      <c r="J373" s="1014"/>
      <c r="K373" s="1014"/>
      <c r="L373" s="1014"/>
      <c r="M373" s="1014"/>
      <c r="N373" s="1014"/>
      <c r="O373" s="1014"/>
      <c r="P373" s="1014"/>
      <c r="Q373" s="1014"/>
      <c r="R373" s="1014"/>
      <c r="S373" s="1014"/>
      <c r="T373" s="1014"/>
      <c r="U373" s="1014"/>
      <c r="V373" s="1014"/>
      <c r="W373" s="1014"/>
      <c r="X373" s="1014"/>
      <c r="Y373" s="1014"/>
      <c r="Z373" s="1014"/>
      <c r="AA373" s="1014"/>
      <c r="AB373" s="1014"/>
      <c r="AC373" s="1014"/>
      <c r="AD373" s="1014"/>
      <c r="AE373" s="1014"/>
    </row>
    <row r="374" customFormat="false" ht="12.75" hidden="false" customHeight="false" outlineLevel="0" collapsed="false">
      <c r="A374" s="1014"/>
      <c r="B374" s="1014"/>
      <c r="C374" s="1014"/>
      <c r="D374" s="1014"/>
      <c r="E374" s="1014"/>
      <c r="F374" s="1014"/>
      <c r="G374" s="1014"/>
      <c r="H374" s="1014"/>
      <c r="I374" s="1014"/>
      <c r="J374" s="1014"/>
      <c r="K374" s="1014"/>
      <c r="L374" s="1014"/>
      <c r="M374" s="1014"/>
      <c r="N374" s="1014"/>
      <c r="O374" s="1014"/>
      <c r="P374" s="1014"/>
      <c r="Q374" s="1014"/>
      <c r="R374" s="1014"/>
      <c r="S374" s="1014"/>
      <c r="T374" s="1014"/>
      <c r="U374" s="1014"/>
      <c r="V374" s="1014"/>
      <c r="W374" s="1014"/>
      <c r="X374" s="1014"/>
      <c r="Y374" s="1014"/>
      <c r="Z374" s="1014"/>
      <c r="AA374" s="1014"/>
      <c r="AB374" s="1014"/>
      <c r="AC374" s="1014"/>
      <c r="AD374" s="1014"/>
      <c r="AE374" s="1014"/>
    </row>
    <row r="375" customFormat="false" ht="12.75" hidden="false" customHeight="false" outlineLevel="0" collapsed="false">
      <c r="A375" s="1014"/>
      <c r="B375" s="1014"/>
      <c r="C375" s="1014"/>
      <c r="D375" s="1014"/>
      <c r="E375" s="1014"/>
      <c r="F375" s="1014"/>
      <c r="G375" s="1014"/>
      <c r="H375" s="1014"/>
      <c r="I375" s="1014"/>
      <c r="J375" s="1014"/>
      <c r="K375" s="1014"/>
      <c r="L375" s="1014"/>
      <c r="M375" s="1014"/>
      <c r="N375" s="1014"/>
      <c r="O375" s="1014"/>
      <c r="P375" s="1014"/>
      <c r="Q375" s="1014"/>
      <c r="R375" s="1014"/>
      <c r="S375" s="1014"/>
      <c r="T375" s="1014"/>
      <c r="U375" s="1014"/>
      <c r="V375" s="1014"/>
      <c r="W375" s="1014"/>
      <c r="X375" s="1014"/>
      <c r="Y375" s="1014"/>
      <c r="Z375" s="1014"/>
      <c r="AA375" s="1014"/>
      <c r="AB375" s="1014"/>
      <c r="AC375" s="1014"/>
      <c r="AD375" s="1014"/>
      <c r="AE375" s="1014"/>
    </row>
    <row r="376" customFormat="false" ht="12.75" hidden="false" customHeight="false" outlineLevel="0" collapsed="false">
      <c r="A376" s="1014"/>
      <c r="B376" s="1014"/>
      <c r="C376" s="1014"/>
      <c r="D376" s="1014"/>
      <c r="E376" s="1014"/>
      <c r="F376" s="1014"/>
      <c r="G376" s="1014"/>
      <c r="H376" s="1014"/>
      <c r="I376" s="1014"/>
      <c r="J376" s="1014"/>
      <c r="K376" s="1014"/>
      <c r="L376" s="1014"/>
      <c r="M376" s="1014"/>
      <c r="N376" s="1014"/>
      <c r="O376" s="1014"/>
      <c r="P376" s="1014"/>
      <c r="Q376" s="1014"/>
      <c r="R376" s="1014"/>
      <c r="S376" s="1014"/>
      <c r="T376" s="1014"/>
      <c r="U376" s="1014"/>
      <c r="V376" s="1014"/>
      <c r="W376" s="1014"/>
      <c r="X376" s="1014"/>
      <c r="Y376" s="1014"/>
      <c r="Z376" s="1014"/>
      <c r="AA376" s="1014"/>
      <c r="AB376" s="1014"/>
      <c r="AC376" s="1014"/>
      <c r="AD376" s="1014"/>
      <c r="AE376" s="1014"/>
    </row>
    <row r="377" customFormat="false" ht="12.75" hidden="false" customHeight="false" outlineLevel="0" collapsed="false">
      <c r="A377" s="1014"/>
      <c r="B377" s="1014"/>
      <c r="C377" s="1014"/>
      <c r="D377" s="1014"/>
      <c r="E377" s="1014"/>
      <c r="F377" s="1014"/>
      <c r="G377" s="1014"/>
      <c r="H377" s="1014"/>
      <c r="I377" s="1014"/>
      <c r="J377" s="1014"/>
      <c r="K377" s="1014"/>
      <c r="L377" s="1014"/>
      <c r="M377" s="1014"/>
      <c r="N377" s="1014"/>
      <c r="O377" s="1014"/>
      <c r="P377" s="1014"/>
      <c r="Q377" s="1014"/>
      <c r="R377" s="1014"/>
      <c r="S377" s="1014"/>
      <c r="T377" s="1014"/>
      <c r="U377" s="1014"/>
      <c r="V377" s="1014"/>
      <c r="W377" s="1014"/>
      <c r="X377" s="1014"/>
      <c r="Y377" s="1014"/>
      <c r="Z377" s="1014"/>
      <c r="AA377" s="1014"/>
      <c r="AB377" s="1014"/>
      <c r="AC377" s="1014"/>
      <c r="AD377" s="1014"/>
      <c r="AE377" s="1014"/>
    </row>
    <row r="378" customFormat="false" ht="12.75" hidden="false" customHeight="false" outlineLevel="0" collapsed="false">
      <c r="A378" s="1014"/>
      <c r="B378" s="1014"/>
      <c r="C378" s="1014"/>
      <c r="D378" s="1014"/>
      <c r="E378" s="1014"/>
      <c r="F378" s="1014"/>
      <c r="G378" s="1014"/>
      <c r="H378" s="1014"/>
      <c r="I378" s="1014"/>
      <c r="J378" s="1014"/>
      <c r="K378" s="1014"/>
      <c r="L378" s="1014"/>
      <c r="M378" s="1014"/>
      <c r="N378" s="1014"/>
      <c r="O378" s="1014"/>
      <c r="P378" s="1014"/>
      <c r="Q378" s="1014"/>
      <c r="R378" s="1014"/>
      <c r="S378" s="1014"/>
      <c r="T378" s="1014"/>
      <c r="U378" s="1014"/>
      <c r="V378" s="1014"/>
      <c r="W378" s="1014"/>
      <c r="X378" s="1014"/>
      <c r="Y378" s="1014"/>
      <c r="Z378" s="1014"/>
      <c r="AA378" s="1014"/>
      <c r="AB378" s="1014"/>
      <c r="AC378" s="1014"/>
      <c r="AD378" s="1014"/>
      <c r="AE378" s="1014"/>
    </row>
    <row r="379" customFormat="false" ht="12.75" hidden="false" customHeight="false" outlineLevel="0" collapsed="false">
      <c r="A379" s="1014"/>
      <c r="B379" s="1014"/>
      <c r="C379" s="1014"/>
      <c r="D379" s="1014"/>
      <c r="E379" s="1014"/>
      <c r="F379" s="1014"/>
      <c r="G379" s="1014"/>
      <c r="H379" s="1014"/>
      <c r="I379" s="1014"/>
      <c r="J379" s="1014"/>
      <c r="K379" s="1014"/>
      <c r="L379" s="1014"/>
      <c r="M379" s="1014"/>
      <c r="N379" s="1014"/>
      <c r="O379" s="1014"/>
      <c r="P379" s="1014"/>
      <c r="Q379" s="1014"/>
      <c r="R379" s="1014"/>
      <c r="S379" s="1014"/>
      <c r="T379" s="1014"/>
      <c r="U379" s="1014"/>
      <c r="V379" s="1014"/>
      <c r="W379" s="1014"/>
      <c r="X379" s="1014"/>
      <c r="Y379" s="1014"/>
      <c r="Z379" s="1014"/>
      <c r="AA379" s="1014"/>
      <c r="AB379" s="1014"/>
      <c r="AC379" s="1014"/>
      <c r="AD379" s="1014"/>
      <c r="AE379" s="1014"/>
    </row>
    <row r="380" customFormat="false" ht="12.75" hidden="false" customHeight="false" outlineLevel="0" collapsed="false">
      <c r="A380" s="1014"/>
      <c r="B380" s="1014"/>
      <c r="C380" s="1014"/>
      <c r="D380" s="1014"/>
      <c r="E380" s="1014"/>
      <c r="F380" s="1014"/>
      <c r="G380" s="1014"/>
      <c r="H380" s="1014"/>
      <c r="I380" s="1014"/>
      <c r="J380" s="1014"/>
      <c r="K380" s="1014"/>
      <c r="L380" s="1014"/>
      <c r="M380" s="1014"/>
      <c r="N380" s="1014"/>
      <c r="O380" s="1014"/>
      <c r="P380" s="1014"/>
      <c r="Q380" s="1014"/>
      <c r="R380" s="1014"/>
      <c r="S380" s="1014"/>
      <c r="T380" s="1014"/>
      <c r="U380" s="1014"/>
      <c r="V380" s="1014"/>
      <c r="W380" s="1014"/>
      <c r="X380" s="1014"/>
      <c r="Y380" s="1014"/>
      <c r="Z380" s="1014"/>
      <c r="AA380" s="1014"/>
      <c r="AB380" s="1014"/>
      <c r="AC380" s="1014"/>
      <c r="AD380" s="1014"/>
      <c r="AE380" s="1014"/>
    </row>
    <row r="381" customFormat="false" ht="12.75" hidden="false" customHeight="false" outlineLevel="0" collapsed="false">
      <c r="A381" s="1014"/>
      <c r="B381" s="1014"/>
      <c r="C381" s="1014"/>
      <c r="D381" s="1014"/>
      <c r="E381" s="1014"/>
      <c r="F381" s="1014"/>
      <c r="G381" s="1014"/>
      <c r="H381" s="1014"/>
      <c r="I381" s="1014"/>
      <c r="J381" s="1014"/>
      <c r="K381" s="1014"/>
      <c r="L381" s="1014"/>
      <c r="M381" s="1014"/>
      <c r="N381" s="1014"/>
      <c r="O381" s="1014"/>
      <c r="P381" s="1014"/>
      <c r="Q381" s="1014"/>
      <c r="R381" s="1014"/>
      <c r="S381" s="1014"/>
      <c r="T381" s="1014"/>
      <c r="U381" s="1014"/>
      <c r="V381" s="1014"/>
      <c r="W381" s="1014"/>
      <c r="X381" s="1014"/>
      <c r="Y381" s="1014"/>
      <c r="Z381" s="1014"/>
      <c r="AA381" s="1014"/>
      <c r="AB381" s="1014"/>
      <c r="AC381" s="1014"/>
      <c r="AD381" s="1014"/>
      <c r="AE381" s="1014"/>
    </row>
    <row r="382" customFormat="false" ht="12.75" hidden="false" customHeight="false" outlineLevel="0" collapsed="false">
      <c r="A382" s="1014"/>
      <c r="B382" s="1014"/>
      <c r="C382" s="1014"/>
      <c r="D382" s="1014"/>
      <c r="E382" s="1014"/>
      <c r="F382" s="1014"/>
      <c r="G382" s="1014"/>
      <c r="H382" s="1014"/>
      <c r="I382" s="1014"/>
      <c r="J382" s="1014"/>
      <c r="K382" s="1014"/>
      <c r="L382" s="1014"/>
      <c r="M382" s="1014"/>
      <c r="N382" s="1014"/>
      <c r="O382" s="1014"/>
      <c r="P382" s="1014"/>
      <c r="Q382" s="1014"/>
      <c r="R382" s="1014"/>
      <c r="S382" s="1014"/>
      <c r="T382" s="1014"/>
      <c r="U382" s="1014"/>
      <c r="V382" s="1014"/>
      <c r="W382" s="1014"/>
      <c r="X382" s="1014"/>
      <c r="Y382" s="1014"/>
      <c r="Z382" s="1014"/>
      <c r="AA382" s="1014"/>
      <c r="AB382" s="1014"/>
      <c r="AC382" s="1014"/>
      <c r="AD382" s="1014"/>
      <c r="AE382" s="1014"/>
    </row>
    <row r="383" customFormat="false" ht="12.75" hidden="false" customHeight="false" outlineLevel="0" collapsed="false">
      <c r="A383" s="1014"/>
      <c r="B383" s="1014"/>
      <c r="C383" s="1014"/>
      <c r="D383" s="1014"/>
      <c r="E383" s="1014"/>
      <c r="F383" s="1014"/>
      <c r="G383" s="1014"/>
      <c r="H383" s="1014"/>
      <c r="I383" s="1014"/>
      <c r="J383" s="1014"/>
      <c r="K383" s="1014"/>
      <c r="L383" s="1014"/>
      <c r="M383" s="1014"/>
      <c r="N383" s="1014"/>
      <c r="O383" s="1014"/>
      <c r="P383" s="1014"/>
      <c r="Q383" s="1014"/>
      <c r="R383" s="1014"/>
      <c r="S383" s="1014"/>
      <c r="T383" s="1014"/>
      <c r="U383" s="1014"/>
      <c r="V383" s="1014"/>
      <c r="W383" s="1014"/>
      <c r="X383" s="1014"/>
      <c r="Y383" s="1014"/>
      <c r="Z383" s="1014"/>
      <c r="AA383" s="1014"/>
      <c r="AB383" s="1014"/>
      <c r="AC383" s="1014"/>
      <c r="AD383" s="1014"/>
      <c r="AE383" s="1014"/>
    </row>
    <row r="384" customFormat="false" ht="12.75" hidden="false" customHeight="false" outlineLevel="0" collapsed="false">
      <c r="A384" s="1014"/>
      <c r="B384" s="1014"/>
      <c r="C384" s="1014"/>
      <c r="D384" s="1014"/>
      <c r="E384" s="1014"/>
      <c r="F384" s="1014"/>
      <c r="G384" s="1014"/>
      <c r="H384" s="1014"/>
      <c r="I384" s="1014"/>
      <c r="J384" s="1014"/>
      <c r="K384" s="1014"/>
      <c r="L384" s="1014"/>
      <c r="M384" s="1014"/>
      <c r="N384" s="1014"/>
      <c r="O384" s="1014"/>
      <c r="P384" s="1014"/>
      <c r="Q384" s="1014"/>
      <c r="R384" s="1014"/>
      <c r="S384" s="1014"/>
      <c r="T384" s="1014"/>
      <c r="U384" s="1014"/>
      <c r="V384" s="1014"/>
      <c r="W384" s="1014"/>
      <c r="X384" s="1014"/>
      <c r="Y384" s="1014"/>
      <c r="Z384" s="1014"/>
      <c r="AA384" s="1014"/>
      <c r="AB384" s="1014"/>
      <c r="AC384" s="1014"/>
      <c r="AD384" s="1014"/>
      <c r="AE384" s="1014"/>
    </row>
    <row r="385" customFormat="false" ht="12.75" hidden="false" customHeight="false" outlineLevel="0" collapsed="false">
      <c r="A385" s="1014"/>
      <c r="B385" s="1014"/>
      <c r="C385" s="1014"/>
      <c r="D385" s="1014"/>
      <c r="E385" s="1014"/>
      <c r="F385" s="1014"/>
      <c r="G385" s="1014"/>
      <c r="H385" s="1014"/>
      <c r="I385" s="1014"/>
      <c r="J385" s="1014"/>
      <c r="K385" s="1014"/>
      <c r="L385" s="1014"/>
      <c r="M385" s="1014"/>
      <c r="N385" s="1014"/>
      <c r="O385" s="1014"/>
      <c r="P385" s="1014"/>
      <c r="Q385" s="1014"/>
      <c r="R385" s="1014"/>
      <c r="S385" s="1014"/>
      <c r="T385" s="1014"/>
      <c r="U385" s="1014"/>
      <c r="V385" s="1014"/>
      <c r="W385" s="1014"/>
      <c r="X385" s="1014"/>
      <c r="Y385" s="1014"/>
      <c r="Z385" s="1014"/>
      <c r="AA385" s="1014"/>
      <c r="AB385" s="1014"/>
      <c r="AC385" s="1014"/>
      <c r="AD385" s="1014"/>
      <c r="AE385" s="1014"/>
    </row>
    <row r="386" customFormat="false" ht="12.75" hidden="false" customHeight="false" outlineLevel="0" collapsed="false">
      <c r="A386" s="1014"/>
      <c r="B386" s="1014"/>
      <c r="C386" s="1014"/>
      <c r="D386" s="1014"/>
      <c r="E386" s="1014"/>
      <c r="F386" s="1014"/>
      <c r="G386" s="1014"/>
      <c r="H386" s="1014"/>
      <c r="I386" s="1014"/>
      <c r="J386" s="1014"/>
      <c r="K386" s="1014"/>
      <c r="L386" s="1014"/>
      <c r="M386" s="1014"/>
      <c r="N386" s="1014"/>
      <c r="O386" s="1014"/>
      <c r="P386" s="1014"/>
      <c r="Q386" s="1014"/>
      <c r="R386" s="1014"/>
      <c r="S386" s="1014"/>
      <c r="T386" s="1014"/>
      <c r="U386" s="1014"/>
      <c r="V386" s="1014"/>
      <c r="W386" s="1014"/>
      <c r="X386" s="1014"/>
      <c r="Y386" s="1014"/>
      <c r="Z386" s="1014"/>
      <c r="AA386" s="1014"/>
      <c r="AB386" s="1014"/>
      <c r="AC386" s="1014"/>
      <c r="AD386" s="1014"/>
      <c r="AE386" s="1014"/>
    </row>
    <row r="387" customFormat="false" ht="12.75" hidden="false" customHeight="false" outlineLevel="0" collapsed="false">
      <c r="A387" s="1014"/>
      <c r="B387" s="1014"/>
      <c r="C387" s="1014"/>
      <c r="D387" s="1014"/>
      <c r="E387" s="1014"/>
      <c r="F387" s="1014"/>
      <c r="G387" s="1014"/>
      <c r="H387" s="1014"/>
      <c r="I387" s="1014"/>
      <c r="J387" s="1014"/>
      <c r="K387" s="1014"/>
      <c r="L387" s="1014"/>
      <c r="M387" s="1014"/>
      <c r="N387" s="1014"/>
      <c r="O387" s="1014"/>
      <c r="P387" s="1014"/>
      <c r="Q387" s="1014"/>
      <c r="R387" s="1014"/>
      <c r="S387" s="1014"/>
      <c r="T387" s="1014"/>
      <c r="U387" s="1014"/>
      <c r="V387" s="1014"/>
      <c r="W387" s="1014"/>
      <c r="X387" s="1014"/>
      <c r="Y387" s="1014"/>
      <c r="Z387" s="1014"/>
      <c r="AA387" s="1014"/>
      <c r="AB387" s="1014"/>
      <c r="AC387" s="1014"/>
      <c r="AD387" s="1014"/>
      <c r="AE387" s="1014"/>
    </row>
    <row r="388" customFormat="false" ht="12.75" hidden="false" customHeight="false" outlineLevel="0" collapsed="false">
      <c r="A388" s="1014"/>
      <c r="B388" s="1014"/>
      <c r="C388" s="1014"/>
      <c r="D388" s="1014"/>
      <c r="E388" s="1014"/>
      <c r="F388" s="1014"/>
      <c r="G388" s="1014"/>
      <c r="H388" s="1014"/>
      <c r="I388" s="1014"/>
      <c r="J388" s="1014"/>
      <c r="K388" s="1014"/>
      <c r="L388" s="1014"/>
      <c r="M388" s="1014"/>
      <c r="N388" s="1014"/>
      <c r="O388" s="1014"/>
      <c r="P388" s="1014"/>
      <c r="Q388" s="1014"/>
      <c r="R388" s="1014"/>
      <c r="S388" s="1014"/>
      <c r="T388" s="1014"/>
      <c r="U388" s="1014"/>
      <c r="V388" s="1014"/>
      <c r="W388" s="1014"/>
      <c r="X388" s="1014"/>
      <c r="Y388" s="1014"/>
      <c r="Z388" s="1014"/>
      <c r="AA388" s="1014"/>
      <c r="AB388" s="1014"/>
      <c r="AC388" s="1014"/>
      <c r="AD388" s="1014"/>
      <c r="AE388" s="1014"/>
    </row>
    <row r="389" customFormat="false" ht="12.75" hidden="false" customHeight="false" outlineLevel="0" collapsed="false">
      <c r="A389" s="1014"/>
      <c r="B389" s="1014"/>
      <c r="C389" s="1014"/>
      <c r="D389" s="1014"/>
      <c r="E389" s="1014"/>
      <c r="F389" s="1014"/>
      <c r="G389" s="1014"/>
      <c r="H389" s="1014"/>
      <c r="I389" s="1014"/>
      <c r="J389" s="1014"/>
      <c r="K389" s="1014"/>
      <c r="L389" s="1014"/>
      <c r="M389" s="1014"/>
      <c r="N389" s="1014"/>
      <c r="O389" s="1014"/>
      <c r="P389" s="1014"/>
      <c r="Q389" s="1014"/>
      <c r="R389" s="1014"/>
      <c r="S389" s="1014"/>
      <c r="T389" s="1014"/>
      <c r="U389" s="1014"/>
      <c r="V389" s="1014"/>
      <c r="W389" s="1014"/>
      <c r="X389" s="1014"/>
      <c r="Y389" s="1014"/>
      <c r="Z389" s="1014"/>
      <c r="AA389" s="1014"/>
      <c r="AB389" s="1014"/>
      <c r="AC389" s="1014"/>
      <c r="AD389" s="1014"/>
      <c r="AE389" s="1014"/>
    </row>
    <row r="390" customFormat="false" ht="12.75" hidden="false" customHeight="false" outlineLevel="0" collapsed="false">
      <c r="A390" s="1014"/>
      <c r="B390" s="1014"/>
      <c r="C390" s="1014"/>
      <c r="D390" s="1014"/>
      <c r="E390" s="1014"/>
      <c r="F390" s="1014"/>
      <c r="G390" s="1014"/>
      <c r="H390" s="1014"/>
      <c r="I390" s="1014"/>
      <c r="J390" s="1014"/>
      <c r="K390" s="1014"/>
      <c r="L390" s="1014"/>
      <c r="M390" s="1014"/>
      <c r="N390" s="1014"/>
      <c r="O390" s="1014"/>
      <c r="P390" s="1014"/>
      <c r="Q390" s="1014"/>
      <c r="R390" s="1014"/>
      <c r="S390" s="1014"/>
      <c r="T390" s="1014"/>
      <c r="U390" s="1014"/>
      <c r="V390" s="1014"/>
      <c r="W390" s="1014"/>
      <c r="X390" s="1014"/>
      <c r="Y390" s="1014"/>
      <c r="Z390" s="1014"/>
      <c r="AA390" s="1014"/>
      <c r="AB390" s="1014"/>
      <c r="AC390" s="1014"/>
      <c r="AD390" s="1014"/>
      <c r="AE390" s="1014"/>
    </row>
    <row r="391" customFormat="false" ht="12.75" hidden="false" customHeight="false" outlineLevel="0" collapsed="false">
      <c r="A391" s="1014"/>
      <c r="B391" s="1014"/>
      <c r="C391" s="1014"/>
      <c r="D391" s="1014"/>
      <c r="E391" s="1014"/>
      <c r="F391" s="1014"/>
      <c r="G391" s="1014"/>
      <c r="H391" s="1014"/>
      <c r="I391" s="1014"/>
      <c r="J391" s="1014"/>
      <c r="K391" s="1014"/>
      <c r="L391" s="1014"/>
      <c r="M391" s="1014"/>
      <c r="N391" s="1014"/>
      <c r="O391" s="1014"/>
      <c r="P391" s="1014"/>
      <c r="Q391" s="1014"/>
      <c r="R391" s="1014"/>
      <c r="S391" s="1014"/>
      <c r="T391" s="1014"/>
      <c r="U391" s="1014"/>
      <c r="V391" s="1014"/>
      <c r="W391" s="1014"/>
      <c r="X391" s="1014"/>
      <c r="Y391" s="1014"/>
      <c r="Z391" s="1014"/>
      <c r="AA391" s="1014"/>
      <c r="AB391" s="1014"/>
      <c r="AC391" s="1014"/>
      <c r="AD391" s="1014"/>
      <c r="AE391" s="1014"/>
    </row>
    <row r="392" customFormat="false" ht="12.75" hidden="false" customHeight="false" outlineLevel="0" collapsed="false">
      <c r="A392" s="1014"/>
      <c r="B392" s="1014"/>
      <c r="C392" s="1014"/>
      <c r="D392" s="1014"/>
      <c r="E392" s="1014"/>
      <c r="F392" s="1014"/>
      <c r="G392" s="1014"/>
      <c r="H392" s="1014"/>
      <c r="I392" s="1014"/>
      <c r="J392" s="1014"/>
      <c r="K392" s="1014"/>
      <c r="L392" s="1014"/>
      <c r="M392" s="1014"/>
      <c r="N392" s="1014"/>
      <c r="O392" s="1014"/>
      <c r="P392" s="1014"/>
      <c r="Q392" s="1014"/>
      <c r="R392" s="1014"/>
      <c r="S392" s="1014"/>
      <c r="T392" s="1014"/>
      <c r="U392" s="1014"/>
      <c r="V392" s="1014"/>
      <c r="W392" s="1014"/>
      <c r="X392" s="1014"/>
      <c r="Y392" s="1014"/>
      <c r="Z392" s="1014"/>
      <c r="AA392" s="1014"/>
      <c r="AB392" s="1014"/>
      <c r="AC392" s="1014"/>
      <c r="AD392" s="1014"/>
      <c r="AE392" s="1014"/>
    </row>
    <row r="393" customFormat="false" ht="12.75" hidden="false" customHeight="false" outlineLevel="0" collapsed="false">
      <c r="A393" s="1014"/>
      <c r="B393" s="1014"/>
      <c r="C393" s="1014"/>
      <c r="D393" s="1014"/>
      <c r="E393" s="1014"/>
      <c r="F393" s="1014"/>
      <c r="G393" s="1014"/>
      <c r="H393" s="1014"/>
      <c r="I393" s="1014"/>
      <c r="J393" s="1014"/>
      <c r="K393" s="1014"/>
      <c r="L393" s="1014"/>
      <c r="M393" s="1014"/>
      <c r="N393" s="1014"/>
      <c r="O393" s="1014"/>
      <c r="P393" s="1014"/>
      <c r="Q393" s="1014"/>
      <c r="R393" s="1014"/>
      <c r="S393" s="1014"/>
      <c r="T393" s="1014"/>
      <c r="U393" s="1014"/>
      <c r="V393" s="1014"/>
      <c r="W393" s="1014"/>
      <c r="X393" s="1014"/>
      <c r="Y393" s="1014"/>
      <c r="Z393" s="1014"/>
      <c r="AA393" s="1014"/>
      <c r="AB393" s="1014"/>
      <c r="AC393" s="1014"/>
      <c r="AD393" s="1014"/>
      <c r="AE393" s="1014"/>
    </row>
    <row r="394" customFormat="false" ht="12.75" hidden="false" customHeight="false" outlineLevel="0" collapsed="false">
      <c r="A394" s="1014"/>
      <c r="B394" s="1014"/>
      <c r="C394" s="1014"/>
      <c r="D394" s="1014"/>
      <c r="E394" s="1014"/>
      <c r="F394" s="1014"/>
      <c r="G394" s="1014"/>
      <c r="H394" s="1014"/>
      <c r="I394" s="1014"/>
      <c r="J394" s="1014"/>
      <c r="K394" s="1014"/>
      <c r="L394" s="1014"/>
      <c r="M394" s="1014"/>
      <c r="N394" s="1014"/>
      <c r="O394" s="1014"/>
      <c r="P394" s="1014"/>
      <c r="Q394" s="1014"/>
      <c r="R394" s="1014"/>
      <c r="S394" s="1014"/>
      <c r="T394" s="1014"/>
      <c r="U394" s="1014"/>
      <c r="V394" s="1014"/>
      <c r="W394" s="1014"/>
      <c r="X394" s="1014"/>
      <c r="Y394" s="1014"/>
      <c r="Z394" s="1014"/>
      <c r="AA394" s="1014"/>
      <c r="AB394" s="1014"/>
      <c r="AC394" s="1014"/>
      <c r="AD394" s="1014"/>
      <c r="AE394" s="1014"/>
    </row>
    <row r="395" customFormat="false" ht="12.75" hidden="false" customHeight="false" outlineLevel="0" collapsed="false">
      <c r="A395" s="1014"/>
      <c r="B395" s="1014"/>
      <c r="C395" s="1014"/>
      <c r="D395" s="1014"/>
      <c r="E395" s="1014"/>
      <c r="F395" s="1014"/>
      <c r="G395" s="1014"/>
      <c r="H395" s="1014"/>
      <c r="I395" s="1014"/>
      <c r="J395" s="1014"/>
      <c r="K395" s="1014"/>
      <c r="L395" s="1014"/>
      <c r="M395" s="1014"/>
      <c r="N395" s="1014"/>
      <c r="O395" s="1014"/>
      <c r="P395" s="1014"/>
      <c r="Q395" s="1014"/>
      <c r="R395" s="1014"/>
      <c r="S395" s="1014"/>
      <c r="T395" s="1014"/>
      <c r="U395" s="1014"/>
      <c r="V395" s="1014"/>
      <c r="W395" s="1014"/>
      <c r="X395" s="1014"/>
      <c r="Y395" s="1014"/>
      <c r="Z395" s="1014"/>
      <c r="AA395" s="1014"/>
      <c r="AB395" s="1014"/>
      <c r="AC395" s="1014"/>
      <c r="AD395" s="1014"/>
      <c r="AE395" s="1014"/>
    </row>
    <row r="396" customFormat="false" ht="12.75" hidden="false" customHeight="false" outlineLevel="0" collapsed="false">
      <c r="A396" s="1014"/>
      <c r="B396" s="1014"/>
      <c r="C396" s="1014"/>
      <c r="D396" s="1014"/>
      <c r="E396" s="1014"/>
      <c r="F396" s="1014"/>
      <c r="G396" s="1014"/>
      <c r="H396" s="1014"/>
      <c r="I396" s="1014"/>
      <c r="J396" s="1014"/>
      <c r="K396" s="1014"/>
      <c r="L396" s="1014"/>
      <c r="M396" s="1014"/>
      <c r="N396" s="1014"/>
      <c r="O396" s="1014"/>
      <c r="P396" s="1014"/>
      <c r="Q396" s="1014"/>
      <c r="R396" s="1014"/>
      <c r="S396" s="1014"/>
      <c r="T396" s="1014"/>
      <c r="U396" s="1014"/>
      <c r="V396" s="1014"/>
      <c r="W396" s="1014"/>
      <c r="X396" s="1014"/>
      <c r="Y396" s="1014"/>
      <c r="Z396" s="1014"/>
      <c r="AA396" s="1014"/>
      <c r="AB396" s="1014"/>
      <c r="AC396" s="1014"/>
      <c r="AD396" s="1014"/>
      <c r="AE396" s="1014"/>
    </row>
    <row r="397" customFormat="false" ht="12.75" hidden="false" customHeight="false" outlineLevel="0" collapsed="false">
      <c r="A397" s="1014"/>
      <c r="B397" s="1014"/>
      <c r="C397" s="1014"/>
      <c r="D397" s="1014"/>
      <c r="E397" s="1014"/>
      <c r="F397" s="1014"/>
      <c r="G397" s="1014"/>
      <c r="H397" s="1014"/>
      <c r="I397" s="1014"/>
      <c r="J397" s="1014"/>
      <c r="K397" s="1014"/>
      <c r="L397" s="1014"/>
      <c r="M397" s="1014"/>
      <c r="N397" s="1014"/>
      <c r="O397" s="1014"/>
      <c r="P397" s="1014"/>
      <c r="Q397" s="1014"/>
      <c r="R397" s="1014"/>
      <c r="S397" s="1014"/>
      <c r="T397" s="1014"/>
      <c r="U397" s="1014"/>
      <c r="V397" s="1014"/>
      <c r="W397" s="1014"/>
      <c r="X397" s="1014"/>
      <c r="Y397" s="1014"/>
      <c r="Z397" s="1014"/>
      <c r="AA397" s="1014"/>
      <c r="AB397" s="1014"/>
      <c r="AC397" s="1014"/>
      <c r="AD397" s="1014"/>
      <c r="AE397" s="1014"/>
    </row>
    <row r="398" customFormat="false" ht="12.75" hidden="false" customHeight="false" outlineLevel="0" collapsed="false">
      <c r="A398" s="1014"/>
      <c r="B398" s="1014"/>
      <c r="C398" s="1014"/>
      <c r="D398" s="1014"/>
      <c r="E398" s="1014"/>
      <c r="F398" s="1014"/>
      <c r="G398" s="1014"/>
      <c r="H398" s="1014"/>
      <c r="I398" s="1014"/>
      <c r="J398" s="1014"/>
      <c r="K398" s="1014"/>
      <c r="L398" s="1014"/>
      <c r="M398" s="1014"/>
      <c r="N398" s="1014"/>
      <c r="O398" s="1014"/>
      <c r="P398" s="1014"/>
      <c r="Q398" s="1014"/>
      <c r="R398" s="1014"/>
      <c r="S398" s="1014"/>
      <c r="T398" s="1014"/>
      <c r="U398" s="1014"/>
      <c r="V398" s="1014"/>
      <c r="W398" s="1014"/>
      <c r="X398" s="1014"/>
      <c r="Y398" s="1014"/>
      <c r="Z398" s="1014"/>
      <c r="AA398" s="1014"/>
      <c r="AB398" s="1014"/>
      <c r="AC398" s="1014"/>
      <c r="AD398" s="1014"/>
      <c r="AE398" s="1014"/>
    </row>
    <row r="399" customFormat="false" ht="12.75" hidden="false" customHeight="false" outlineLevel="0" collapsed="false">
      <c r="A399" s="1014"/>
      <c r="B399" s="1014"/>
      <c r="C399" s="1014"/>
      <c r="D399" s="1014"/>
      <c r="E399" s="1014"/>
      <c r="F399" s="1014"/>
      <c r="G399" s="1014"/>
      <c r="H399" s="1014"/>
      <c r="I399" s="1014"/>
      <c r="J399" s="1014"/>
      <c r="K399" s="1014"/>
      <c r="L399" s="1014"/>
      <c r="M399" s="1014"/>
      <c r="N399" s="1014"/>
      <c r="O399" s="1014"/>
      <c r="P399" s="1014"/>
      <c r="Q399" s="1014"/>
      <c r="R399" s="1014"/>
      <c r="S399" s="1014"/>
      <c r="T399" s="1014"/>
      <c r="U399" s="1014"/>
      <c r="V399" s="1014"/>
      <c r="W399" s="1014"/>
      <c r="X399" s="1014"/>
      <c r="Y399" s="1014"/>
      <c r="Z399" s="1014"/>
      <c r="AA399" s="1014"/>
      <c r="AB399" s="1014"/>
      <c r="AC399" s="1014"/>
      <c r="AD399" s="1014"/>
      <c r="AE399" s="1014"/>
    </row>
    <row r="400" customFormat="false" ht="12.75" hidden="false" customHeight="false" outlineLevel="0" collapsed="false">
      <c r="A400" s="1014"/>
      <c r="B400" s="1014"/>
      <c r="C400" s="1014"/>
      <c r="D400" s="1014"/>
      <c r="E400" s="1014"/>
      <c r="F400" s="1014"/>
      <c r="G400" s="1014"/>
      <c r="H400" s="1014"/>
      <c r="I400" s="1014"/>
      <c r="J400" s="1014"/>
      <c r="K400" s="1014"/>
      <c r="L400" s="1014"/>
      <c r="M400" s="1014"/>
      <c r="N400" s="1014"/>
      <c r="O400" s="1014"/>
      <c r="P400" s="1014"/>
      <c r="Q400" s="1014"/>
      <c r="R400" s="1014"/>
      <c r="S400" s="1014"/>
      <c r="T400" s="1014"/>
      <c r="U400" s="1014"/>
      <c r="V400" s="1014"/>
      <c r="W400" s="1014"/>
      <c r="X400" s="1014"/>
      <c r="Y400" s="1014"/>
      <c r="Z400" s="1014"/>
      <c r="AA400" s="1014"/>
      <c r="AB400" s="1014"/>
      <c r="AC400" s="1014"/>
      <c r="AD400" s="1014"/>
      <c r="AE400" s="1014"/>
    </row>
    <row r="401" customFormat="false" ht="12.75" hidden="false" customHeight="false" outlineLevel="0" collapsed="false">
      <c r="A401" s="1014"/>
      <c r="B401" s="1014"/>
      <c r="C401" s="1014"/>
      <c r="D401" s="1014"/>
      <c r="E401" s="1014"/>
      <c r="F401" s="1014"/>
      <c r="G401" s="1014"/>
      <c r="H401" s="1014"/>
      <c r="I401" s="1014"/>
      <c r="J401" s="1014"/>
      <c r="K401" s="1014"/>
      <c r="L401" s="1014"/>
      <c r="M401" s="1014"/>
      <c r="N401" s="1014"/>
      <c r="O401" s="1014"/>
      <c r="P401" s="1014"/>
      <c r="Q401" s="1014"/>
      <c r="R401" s="1014"/>
      <c r="S401" s="1014"/>
      <c r="T401" s="1014"/>
      <c r="U401" s="1014"/>
      <c r="V401" s="1014"/>
      <c r="W401" s="1014"/>
      <c r="X401" s="1014"/>
      <c r="Y401" s="1014"/>
      <c r="Z401" s="1014"/>
      <c r="AA401" s="1014"/>
      <c r="AB401" s="1014"/>
      <c r="AC401" s="1014"/>
      <c r="AD401" s="1014"/>
      <c r="AE401" s="1014"/>
    </row>
    <row r="402" customFormat="false" ht="12.75" hidden="false" customHeight="false" outlineLevel="0" collapsed="false">
      <c r="A402" s="1014"/>
      <c r="B402" s="1014"/>
      <c r="C402" s="1014"/>
      <c r="D402" s="1014"/>
      <c r="E402" s="1014"/>
      <c r="F402" s="1014"/>
      <c r="G402" s="1014"/>
      <c r="H402" s="1014"/>
      <c r="I402" s="1014"/>
      <c r="J402" s="1014"/>
      <c r="K402" s="1014"/>
      <c r="L402" s="1014"/>
      <c r="M402" s="1014"/>
      <c r="N402" s="1014"/>
      <c r="O402" s="1014"/>
      <c r="P402" s="1014"/>
      <c r="Q402" s="1014"/>
      <c r="R402" s="1014"/>
      <c r="S402" s="1014"/>
      <c r="T402" s="1014"/>
      <c r="U402" s="1014"/>
      <c r="V402" s="1014"/>
      <c r="W402" s="1014"/>
      <c r="X402" s="1014"/>
      <c r="Y402" s="1014"/>
      <c r="Z402" s="1014"/>
      <c r="AA402" s="1014"/>
      <c r="AB402" s="1014"/>
      <c r="AC402" s="1014"/>
      <c r="AD402" s="1014"/>
      <c r="AE402" s="1014"/>
    </row>
    <row r="403" customFormat="false" ht="12.75" hidden="false" customHeight="false" outlineLevel="0" collapsed="false">
      <c r="A403" s="1014"/>
      <c r="B403" s="1014"/>
      <c r="C403" s="1014"/>
      <c r="D403" s="1014"/>
      <c r="E403" s="1014"/>
      <c r="F403" s="1014"/>
      <c r="G403" s="1014"/>
      <c r="H403" s="1014"/>
      <c r="I403" s="1014"/>
      <c r="J403" s="1014"/>
      <c r="K403" s="1014"/>
      <c r="L403" s="1014"/>
      <c r="M403" s="1014"/>
      <c r="N403" s="1014"/>
      <c r="O403" s="1014"/>
      <c r="P403" s="1014"/>
      <c r="Q403" s="1014"/>
      <c r="R403" s="1014"/>
      <c r="S403" s="1014"/>
      <c r="T403" s="1014"/>
      <c r="U403" s="1014"/>
      <c r="V403" s="1014"/>
      <c r="W403" s="1014"/>
      <c r="X403" s="1014"/>
      <c r="Y403" s="1014"/>
      <c r="Z403" s="1014"/>
      <c r="AA403" s="1014"/>
      <c r="AB403" s="1014"/>
      <c r="AC403" s="1014"/>
      <c r="AD403" s="1014"/>
      <c r="AE403" s="1014"/>
    </row>
    <row r="404" customFormat="false" ht="12.75" hidden="false" customHeight="false" outlineLevel="0" collapsed="false">
      <c r="A404" s="1014"/>
      <c r="B404" s="1014"/>
      <c r="C404" s="1014"/>
      <c r="D404" s="1014"/>
      <c r="E404" s="1014"/>
      <c r="F404" s="1014"/>
      <c r="G404" s="1014"/>
      <c r="H404" s="1014"/>
      <c r="I404" s="1014"/>
      <c r="J404" s="1014"/>
      <c r="K404" s="1014"/>
      <c r="L404" s="1014"/>
      <c r="M404" s="1014"/>
      <c r="N404" s="1014"/>
      <c r="O404" s="1014"/>
      <c r="P404" s="1014"/>
      <c r="Q404" s="1014"/>
      <c r="R404" s="1014"/>
      <c r="S404" s="1014"/>
      <c r="T404" s="1014"/>
      <c r="U404" s="1014"/>
      <c r="V404" s="1014"/>
      <c r="W404" s="1014"/>
      <c r="X404" s="1014"/>
      <c r="Y404" s="1014"/>
      <c r="Z404" s="1014"/>
      <c r="AA404" s="1014"/>
      <c r="AB404" s="1014"/>
      <c r="AC404" s="1014"/>
      <c r="AD404" s="1014"/>
      <c r="AE404" s="1014"/>
    </row>
    <row r="405" customFormat="false" ht="12.75" hidden="false" customHeight="false" outlineLevel="0" collapsed="false">
      <c r="A405" s="1014"/>
      <c r="B405" s="1014"/>
      <c r="C405" s="1014"/>
      <c r="D405" s="1014"/>
      <c r="E405" s="1014"/>
      <c r="F405" s="1014"/>
      <c r="G405" s="1014"/>
      <c r="H405" s="1014"/>
      <c r="I405" s="1014"/>
      <c r="J405" s="1014"/>
      <c r="K405" s="1014"/>
      <c r="L405" s="1014"/>
      <c r="M405" s="1014"/>
      <c r="N405" s="1014"/>
      <c r="O405" s="1014"/>
      <c r="P405" s="1014"/>
      <c r="Q405" s="1014"/>
      <c r="R405" s="1014"/>
      <c r="S405" s="1014"/>
      <c r="T405" s="1014"/>
      <c r="U405" s="1014"/>
      <c r="V405" s="1014"/>
      <c r="W405" s="1014"/>
      <c r="X405" s="1014"/>
      <c r="Y405" s="1014"/>
      <c r="Z405" s="1014"/>
      <c r="AA405" s="1014"/>
      <c r="AB405" s="1014"/>
      <c r="AC405" s="1014"/>
      <c r="AD405" s="1014"/>
      <c r="AE405" s="1014"/>
    </row>
    <row r="406" customFormat="false" ht="12.75" hidden="false" customHeight="false" outlineLevel="0" collapsed="false">
      <c r="A406" s="1014"/>
      <c r="B406" s="1014"/>
      <c r="C406" s="1014"/>
      <c r="D406" s="1014"/>
      <c r="E406" s="1014"/>
      <c r="F406" s="1014"/>
      <c r="G406" s="1014"/>
      <c r="H406" s="1014"/>
      <c r="I406" s="1014"/>
      <c r="J406" s="1014"/>
      <c r="K406" s="1014"/>
      <c r="L406" s="1014"/>
      <c r="M406" s="1014"/>
      <c r="N406" s="1014"/>
      <c r="O406" s="1014"/>
      <c r="P406" s="1014"/>
      <c r="Q406" s="1014"/>
      <c r="R406" s="1014"/>
      <c r="S406" s="1014"/>
      <c r="T406" s="1014"/>
      <c r="U406" s="1014"/>
      <c r="V406" s="1014"/>
      <c r="W406" s="1014"/>
      <c r="X406" s="1014"/>
      <c r="Y406" s="1014"/>
      <c r="Z406" s="1014"/>
      <c r="AA406" s="1014"/>
      <c r="AB406" s="1014"/>
      <c r="AC406" s="1014"/>
      <c r="AD406" s="1014"/>
      <c r="AE406" s="1014"/>
    </row>
    <row r="407" customFormat="false" ht="12.75" hidden="false" customHeight="false" outlineLevel="0" collapsed="false">
      <c r="A407" s="1014"/>
      <c r="B407" s="1014"/>
      <c r="C407" s="1014"/>
      <c r="D407" s="1014"/>
      <c r="E407" s="1014"/>
      <c r="F407" s="1014"/>
      <c r="G407" s="1014"/>
      <c r="H407" s="1014"/>
      <c r="I407" s="1014"/>
      <c r="J407" s="1014"/>
      <c r="K407" s="1014"/>
      <c r="L407" s="1014"/>
      <c r="M407" s="1014"/>
      <c r="N407" s="1014"/>
      <c r="O407" s="1014"/>
      <c r="P407" s="1014"/>
      <c r="Q407" s="1014"/>
      <c r="R407" s="1014"/>
      <c r="S407" s="1014"/>
      <c r="T407" s="1014"/>
      <c r="U407" s="1014"/>
      <c r="V407" s="1014"/>
      <c r="W407" s="1014"/>
      <c r="X407" s="1014"/>
      <c r="Y407" s="1014"/>
      <c r="Z407" s="1014"/>
      <c r="AA407" s="1014"/>
      <c r="AB407" s="1014"/>
      <c r="AC407" s="1014"/>
      <c r="AD407" s="1014"/>
      <c r="AE407" s="1014"/>
    </row>
    <row r="408" customFormat="false" ht="12.75" hidden="false" customHeight="false" outlineLevel="0" collapsed="false">
      <c r="A408" s="1014"/>
      <c r="B408" s="1014"/>
      <c r="C408" s="1014"/>
      <c r="D408" s="1014"/>
      <c r="E408" s="1014"/>
      <c r="F408" s="1014"/>
      <c r="G408" s="1014"/>
      <c r="H408" s="1014"/>
      <c r="I408" s="1014"/>
      <c r="J408" s="1014"/>
      <c r="K408" s="1014"/>
      <c r="L408" s="1014"/>
      <c r="M408" s="1014"/>
      <c r="N408" s="1014"/>
      <c r="O408" s="1014"/>
      <c r="P408" s="1014"/>
      <c r="Q408" s="1014"/>
      <c r="R408" s="1014"/>
      <c r="S408" s="1014"/>
      <c r="T408" s="1014"/>
      <c r="U408" s="1014"/>
      <c r="V408" s="1014"/>
      <c r="W408" s="1014"/>
      <c r="X408" s="1014"/>
      <c r="Y408" s="1014"/>
      <c r="Z408" s="1014"/>
      <c r="AA408" s="1014"/>
      <c r="AB408" s="1014"/>
      <c r="AC408" s="1014"/>
      <c r="AD408" s="1014"/>
      <c r="AE408" s="1014"/>
    </row>
    <row r="409" customFormat="false" ht="12.75" hidden="false" customHeight="false" outlineLevel="0" collapsed="false">
      <c r="A409" s="1014"/>
      <c r="B409" s="1014"/>
      <c r="C409" s="1014"/>
      <c r="D409" s="1014"/>
      <c r="E409" s="1014"/>
      <c r="F409" s="1014"/>
      <c r="G409" s="1014"/>
      <c r="H409" s="1014"/>
      <c r="I409" s="1014"/>
      <c r="J409" s="1014"/>
      <c r="K409" s="1014"/>
      <c r="L409" s="1014"/>
      <c r="M409" s="1014"/>
      <c r="N409" s="1014"/>
      <c r="O409" s="1014"/>
      <c r="P409" s="1014"/>
      <c r="Q409" s="1014"/>
      <c r="R409" s="1014"/>
      <c r="S409" s="1014"/>
      <c r="T409" s="1014"/>
      <c r="U409" s="1014"/>
      <c r="V409" s="1014"/>
      <c r="W409" s="1014"/>
      <c r="X409" s="1014"/>
      <c r="Y409" s="1014"/>
      <c r="Z409" s="1014"/>
      <c r="AA409" s="1014"/>
      <c r="AB409" s="1014"/>
      <c r="AC409" s="1014"/>
      <c r="AD409" s="1014"/>
      <c r="AE409" s="1014"/>
    </row>
    <row r="410" customFormat="false" ht="12.75" hidden="false" customHeight="false" outlineLevel="0" collapsed="false">
      <c r="A410" s="1014"/>
      <c r="B410" s="1014"/>
      <c r="C410" s="1014"/>
      <c r="D410" s="1014"/>
      <c r="E410" s="1014"/>
      <c r="F410" s="1014"/>
      <c r="G410" s="1014"/>
      <c r="H410" s="1014"/>
      <c r="I410" s="1014"/>
      <c r="J410" s="1014"/>
      <c r="K410" s="1014"/>
      <c r="L410" s="1014"/>
      <c r="M410" s="1014"/>
      <c r="N410" s="1014"/>
      <c r="O410" s="1014"/>
      <c r="P410" s="1014"/>
      <c r="Q410" s="1014"/>
      <c r="R410" s="1014"/>
      <c r="S410" s="1014"/>
      <c r="T410" s="1014"/>
      <c r="U410" s="1014"/>
      <c r="V410" s="1014"/>
      <c r="W410" s="1014"/>
      <c r="X410" s="1014"/>
      <c r="Y410" s="1014"/>
      <c r="Z410" s="1014"/>
      <c r="AA410" s="1014"/>
      <c r="AB410" s="1014"/>
      <c r="AC410" s="1014"/>
      <c r="AD410" s="1014"/>
      <c r="AE410" s="1014"/>
    </row>
    <row r="411" customFormat="false" ht="12.75" hidden="false" customHeight="false" outlineLevel="0" collapsed="false">
      <c r="A411" s="1014"/>
      <c r="B411" s="1014"/>
      <c r="C411" s="1014"/>
      <c r="D411" s="1014"/>
      <c r="E411" s="1014"/>
      <c r="F411" s="1014"/>
      <c r="G411" s="1014"/>
      <c r="H411" s="1014"/>
      <c r="I411" s="1014"/>
      <c r="J411" s="1014"/>
      <c r="K411" s="1014"/>
      <c r="L411" s="1014"/>
      <c r="M411" s="1014"/>
      <c r="N411" s="1014"/>
      <c r="O411" s="1014"/>
      <c r="P411" s="1014"/>
      <c r="Q411" s="1014"/>
      <c r="R411" s="1014"/>
      <c r="S411" s="1014"/>
      <c r="T411" s="1014"/>
      <c r="U411" s="1014"/>
      <c r="V411" s="1014"/>
      <c r="W411" s="1014"/>
      <c r="X411" s="1014"/>
      <c r="Y411" s="1014"/>
      <c r="Z411" s="1014"/>
      <c r="AA411" s="1014"/>
      <c r="AB411" s="1014"/>
      <c r="AC411" s="1014"/>
      <c r="AD411" s="1014"/>
      <c r="AE411" s="1014"/>
    </row>
    <row r="412" customFormat="false" ht="12.75" hidden="false" customHeight="false" outlineLevel="0" collapsed="false">
      <c r="A412" s="1014"/>
      <c r="B412" s="1014"/>
      <c r="C412" s="1014"/>
      <c r="D412" s="1014"/>
      <c r="E412" s="1014"/>
      <c r="F412" s="1014"/>
      <c r="G412" s="1014"/>
      <c r="H412" s="1014"/>
      <c r="I412" s="1014"/>
      <c r="J412" s="1014"/>
      <c r="K412" s="1014"/>
      <c r="L412" s="1014"/>
      <c r="M412" s="1014"/>
      <c r="N412" s="1014"/>
      <c r="O412" s="1014"/>
      <c r="P412" s="1014"/>
      <c r="Q412" s="1014"/>
      <c r="R412" s="1014"/>
      <c r="S412" s="1014"/>
      <c r="T412" s="1014"/>
      <c r="U412" s="1014"/>
      <c r="V412" s="1014"/>
      <c r="W412" s="1014"/>
      <c r="X412" s="1014"/>
      <c r="Y412" s="1014"/>
      <c r="Z412" s="1014"/>
      <c r="AA412" s="1014"/>
      <c r="AB412" s="1014"/>
      <c r="AC412" s="1014"/>
      <c r="AD412" s="1014"/>
      <c r="AE412" s="1014"/>
    </row>
    <row r="413" customFormat="false" ht="12.75" hidden="false" customHeight="false" outlineLevel="0" collapsed="false">
      <c r="A413" s="1014"/>
      <c r="B413" s="1014"/>
      <c r="C413" s="1014"/>
      <c r="D413" s="1014"/>
      <c r="E413" s="1014"/>
      <c r="F413" s="1014"/>
      <c r="G413" s="1014"/>
      <c r="H413" s="1014"/>
      <c r="I413" s="1014"/>
      <c r="J413" s="1014"/>
      <c r="K413" s="1014"/>
      <c r="L413" s="1014"/>
      <c r="M413" s="1014"/>
      <c r="N413" s="1014"/>
      <c r="O413" s="1014"/>
      <c r="P413" s="1014"/>
      <c r="Q413" s="1014"/>
      <c r="R413" s="1014"/>
      <c r="S413" s="1014"/>
      <c r="T413" s="1014"/>
      <c r="U413" s="1014"/>
      <c r="V413" s="1014"/>
      <c r="W413" s="1014"/>
      <c r="X413" s="1014"/>
      <c r="Y413" s="1014"/>
      <c r="Z413" s="1014"/>
      <c r="AA413" s="1014"/>
      <c r="AB413" s="1014"/>
      <c r="AC413" s="1014"/>
      <c r="AD413" s="1014"/>
      <c r="AE413" s="1014"/>
    </row>
    <row r="414" customFormat="false" ht="12.75" hidden="false" customHeight="false" outlineLevel="0" collapsed="false">
      <c r="A414" s="1014"/>
      <c r="B414" s="1014"/>
      <c r="C414" s="1014"/>
      <c r="D414" s="1014"/>
      <c r="E414" s="1014"/>
      <c r="F414" s="1014"/>
      <c r="G414" s="1014"/>
      <c r="H414" s="1014"/>
      <c r="I414" s="1014"/>
      <c r="J414" s="1014"/>
      <c r="K414" s="1014"/>
      <c r="L414" s="1014"/>
      <c r="M414" s="1014"/>
      <c r="N414" s="1014"/>
      <c r="O414" s="1014"/>
      <c r="P414" s="1014"/>
      <c r="Q414" s="1014"/>
      <c r="R414" s="1014"/>
      <c r="S414" s="1014"/>
      <c r="T414" s="1014"/>
      <c r="U414" s="1014"/>
      <c r="V414" s="1014"/>
      <c r="W414" s="1014"/>
      <c r="X414" s="1014"/>
      <c r="Y414" s="1014"/>
      <c r="Z414" s="1014"/>
      <c r="AA414" s="1014"/>
      <c r="AB414" s="1014"/>
      <c r="AC414" s="1014"/>
      <c r="AD414" s="1014"/>
      <c r="AE414" s="1014"/>
    </row>
    <row r="415" customFormat="false" ht="12.75" hidden="false" customHeight="false" outlineLevel="0" collapsed="false">
      <c r="A415" s="1014"/>
      <c r="B415" s="1014"/>
      <c r="C415" s="1014"/>
      <c r="D415" s="1014"/>
      <c r="E415" s="1014"/>
      <c r="F415" s="1014"/>
      <c r="G415" s="1014"/>
      <c r="H415" s="1014"/>
      <c r="I415" s="1014"/>
      <c r="J415" s="1014"/>
      <c r="K415" s="1014"/>
      <c r="L415" s="1014"/>
      <c r="M415" s="1014"/>
      <c r="N415" s="1014"/>
      <c r="O415" s="1014"/>
      <c r="P415" s="1014"/>
      <c r="Q415" s="1014"/>
      <c r="R415" s="1014"/>
      <c r="S415" s="1014"/>
      <c r="T415" s="1014"/>
      <c r="U415" s="1014"/>
      <c r="V415" s="1014"/>
      <c r="W415" s="1014"/>
      <c r="X415" s="1014"/>
      <c r="Y415" s="1014"/>
      <c r="Z415" s="1014"/>
      <c r="AA415" s="1014"/>
      <c r="AB415" s="1014"/>
      <c r="AC415" s="1014"/>
      <c r="AD415" s="1014"/>
      <c r="AE415" s="1014"/>
    </row>
    <row r="416" customFormat="false" ht="12.75" hidden="false" customHeight="false" outlineLevel="0" collapsed="false">
      <c r="A416" s="1014"/>
      <c r="B416" s="1014"/>
      <c r="C416" s="1014"/>
      <c r="D416" s="1014"/>
      <c r="E416" s="1014"/>
      <c r="F416" s="1014"/>
      <c r="G416" s="1014"/>
      <c r="H416" s="1014"/>
      <c r="I416" s="1014"/>
      <c r="J416" s="1014"/>
      <c r="K416" s="1014"/>
      <c r="L416" s="1014"/>
      <c r="M416" s="1014"/>
      <c r="N416" s="1014"/>
      <c r="O416" s="1014"/>
      <c r="P416" s="1014"/>
      <c r="Q416" s="1014"/>
      <c r="R416" s="1014"/>
      <c r="S416" s="1014"/>
      <c r="T416" s="1014"/>
      <c r="U416" s="1014"/>
      <c r="V416" s="1014"/>
      <c r="W416" s="1014"/>
      <c r="X416" s="1014"/>
      <c r="Y416" s="1014"/>
      <c r="Z416" s="1014"/>
      <c r="AA416" s="1014"/>
      <c r="AB416" s="1014"/>
      <c r="AC416" s="1014"/>
      <c r="AD416" s="1014"/>
      <c r="AE416" s="1014"/>
    </row>
    <row r="417" customFormat="false" ht="12.75" hidden="false" customHeight="false" outlineLevel="0" collapsed="false">
      <c r="A417" s="1014"/>
      <c r="B417" s="1014"/>
      <c r="C417" s="1014"/>
      <c r="D417" s="1014"/>
      <c r="E417" s="1014"/>
      <c r="F417" s="1014"/>
      <c r="G417" s="1014"/>
      <c r="H417" s="1014"/>
      <c r="I417" s="1014"/>
      <c r="J417" s="1014"/>
      <c r="K417" s="1014"/>
      <c r="L417" s="1014"/>
      <c r="M417" s="1014"/>
      <c r="N417" s="1014"/>
      <c r="O417" s="1014"/>
      <c r="P417" s="1014"/>
      <c r="Q417" s="1014"/>
      <c r="R417" s="1014"/>
      <c r="S417" s="1014"/>
      <c r="T417" s="1014"/>
      <c r="U417" s="1014"/>
      <c r="V417" s="1014"/>
      <c r="W417" s="1014"/>
      <c r="X417" s="1014"/>
      <c r="Y417" s="1014"/>
      <c r="Z417" s="1014"/>
      <c r="AA417" s="1014"/>
      <c r="AB417" s="1014"/>
      <c r="AC417" s="1014"/>
      <c r="AD417" s="1014"/>
      <c r="AE417" s="1014"/>
    </row>
    <row r="418" customFormat="false" ht="12.75" hidden="false" customHeight="false" outlineLevel="0" collapsed="false">
      <c r="A418" s="1014"/>
      <c r="B418" s="1014"/>
      <c r="C418" s="1014"/>
      <c r="D418" s="1014"/>
      <c r="E418" s="1014"/>
      <c r="F418" s="1014"/>
      <c r="G418" s="1014"/>
      <c r="H418" s="1014"/>
      <c r="I418" s="1014"/>
      <c r="J418" s="1014"/>
      <c r="K418" s="1014"/>
      <c r="L418" s="1014"/>
      <c r="M418" s="1014"/>
      <c r="N418" s="1014"/>
      <c r="O418" s="1014"/>
      <c r="P418" s="1014"/>
      <c r="Q418" s="1014"/>
      <c r="R418" s="1014"/>
      <c r="S418" s="1014"/>
      <c r="T418" s="1014"/>
      <c r="U418" s="1014"/>
      <c r="V418" s="1014"/>
      <c r="W418" s="1014"/>
      <c r="X418" s="1014"/>
      <c r="Y418" s="1014"/>
      <c r="Z418" s="1014"/>
      <c r="AA418" s="1014"/>
      <c r="AB418" s="1014"/>
      <c r="AC418" s="1014"/>
      <c r="AD418" s="1014"/>
      <c r="AE418" s="1014"/>
    </row>
    <row r="419" customFormat="false" ht="12.75" hidden="false" customHeight="false" outlineLevel="0" collapsed="false">
      <c r="A419" s="1014"/>
      <c r="B419" s="1014"/>
      <c r="C419" s="1014"/>
      <c r="D419" s="1014"/>
      <c r="E419" s="1014"/>
      <c r="F419" s="1014"/>
      <c r="G419" s="1014"/>
      <c r="H419" s="1014"/>
      <c r="I419" s="1014"/>
      <c r="J419" s="1014"/>
      <c r="K419" s="1014"/>
      <c r="L419" s="1014"/>
      <c r="M419" s="1014"/>
      <c r="N419" s="1014"/>
      <c r="O419" s="1014"/>
      <c r="P419" s="1014"/>
      <c r="Q419" s="1014"/>
      <c r="R419" s="1014"/>
      <c r="S419" s="1014"/>
      <c r="T419" s="1014"/>
      <c r="U419" s="1014"/>
      <c r="V419" s="1014"/>
      <c r="W419" s="1014"/>
      <c r="X419" s="1014"/>
      <c r="Y419" s="1014"/>
      <c r="Z419" s="1014"/>
      <c r="AA419" s="1014"/>
      <c r="AB419" s="1014"/>
      <c r="AC419" s="1014"/>
      <c r="AD419" s="1014"/>
      <c r="AE419" s="1014"/>
    </row>
    <row r="420" customFormat="false" ht="12.75" hidden="false" customHeight="false" outlineLevel="0" collapsed="false">
      <c r="A420" s="1014"/>
      <c r="B420" s="1014"/>
      <c r="C420" s="1014"/>
      <c r="D420" s="1014"/>
      <c r="E420" s="1014"/>
      <c r="F420" s="1014"/>
      <c r="G420" s="1014"/>
      <c r="H420" s="1014"/>
      <c r="I420" s="1014"/>
      <c r="J420" s="1014"/>
      <c r="K420" s="1014"/>
      <c r="L420" s="1014"/>
      <c r="M420" s="1014"/>
      <c r="N420" s="1014"/>
      <c r="O420" s="1014"/>
      <c r="P420" s="1014"/>
      <c r="Q420" s="1014"/>
      <c r="R420" s="1014"/>
      <c r="S420" s="1014"/>
      <c r="T420" s="1014"/>
      <c r="U420" s="1014"/>
      <c r="V420" s="1014"/>
      <c r="W420" s="1014"/>
      <c r="X420" s="1014"/>
      <c r="Y420" s="1014"/>
      <c r="Z420" s="1014"/>
      <c r="AA420" s="1014"/>
      <c r="AB420" s="1014"/>
      <c r="AC420" s="1014"/>
      <c r="AD420" s="1014"/>
      <c r="AE420" s="1014"/>
    </row>
    <row r="421" customFormat="false" ht="12.75" hidden="false" customHeight="false" outlineLevel="0" collapsed="false">
      <c r="A421" s="1014"/>
      <c r="B421" s="1014"/>
      <c r="C421" s="1014"/>
      <c r="D421" s="1014"/>
      <c r="E421" s="1014"/>
      <c r="F421" s="1014"/>
      <c r="G421" s="1014"/>
      <c r="H421" s="1014"/>
      <c r="I421" s="1014"/>
      <c r="J421" s="1014"/>
      <c r="K421" s="1014"/>
      <c r="L421" s="1014"/>
      <c r="M421" s="1014"/>
      <c r="N421" s="1014"/>
      <c r="O421" s="1014"/>
      <c r="P421" s="1014"/>
      <c r="Q421" s="1014"/>
      <c r="R421" s="1014"/>
      <c r="S421" s="1014"/>
      <c r="T421" s="1014"/>
      <c r="U421" s="1014"/>
      <c r="V421" s="1014"/>
      <c r="W421" s="1014"/>
      <c r="X421" s="1014"/>
      <c r="Y421" s="1014"/>
      <c r="Z421" s="1014"/>
      <c r="AA421" s="1014"/>
      <c r="AB421" s="1014"/>
      <c r="AC421" s="1014"/>
      <c r="AD421" s="1014"/>
      <c r="AE421" s="1014"/>
    </row>
    <row r="422" customFormat="false" ht="12.75" hidden="false" customHeight="false" outlineLevel="0" collapsed="false">
      <c r="A422" s="1014"/>
      <c r="B422" s="1014"/>
      <c r="C422" s="1014"/>
      <c r="D422" s="1014"/>
      <c r="E422" s="1014"/>
      <c r="F422" s="1014"/>
      <c r="G422" s="1014"/>
      <c r="H422" s="1014"/>
      <c r="I422" s="1014"/>
      <c r="J422" s="1014"/>
      <c r="K422" s="1014"/>
      <c r="L422" s="1014"/>
      <c r="M422" s="1014"/>
      <c r="N422" s="1014"/>
      <c r="O422" s="1014"/>
      <c r="P422" s="1014"/>
      <c r="Q422" s="1014"/>
      <c r="R422" s="1014"/>
      <c r="S422" s="1014"/>
      <c r="T422" s="1014"/>
      <c r="U422" s="1014"/>
      <c r="V422" s="1014"/>
      <c r="W422" s="1014"/>
      <c r="X422" s="1014"/>
      <c r="Y422" s="1014"/>
      <c r="Z422" s="1014"/>
      <c r="AA422" s="1014"/>
      <c r="AB422" s="1014"/>
      <c r="AC422" s="1014"/>
      <c r="AD422" s="1014"/>
      <c r="AE422" s="1014"/>
    </row>
    <row r="423" customFormat="false" ht="12.75" hidden="false" customHeight="false" outlineLevel="0" collapsed="false">
      <c r="A423" s="1014"/>
      <c r="B423" s="1014"/>
      <c r="C423" s="1014"/>
      <c r="D423" s="1014"/>
      <c r="E423" s="1014"/>
      <c r="F423" s="1014"/>
      <c r="G423" s="1014"/>
      <c r="H423" s="1014"/>
      <c r="I423" s="1014"/>
      <c r="J423" s="1014"/>
      <c r="K423" s="1014"/>
      <c r="L423" s="1014"/>
      <c r="M423" s="1014"/>
      <c r="N423" s="1014"/>
      <c r="O423" s="1014"/>
      <c r="P423" s="1014"/>
      <c r="Q423" s="1014"/>
      <c r="R423" s="1014"/>
      <c r="S423" s="1014"/>
      <c r="T423" s="1014"/>
      <c r="U423" s="1014"/>
      <c r="V423" s="1014"/>
      <c r="W423" s="1014"/>
      <c r="X423" s="1014"/>
      <c r="Y423" s="1014"/>
      <c r="Z423" s="1014"/>
      <c r="AA423" s="1014"/>
      <c r="AB423" s="1014"/>
      <c r="AC423" s="1014"/>
      <c r="AD423" s="1014"/>
      <c r="AE423" s="1014"/>
    </row>
    <row r="424" customFormat="false" ht="12.75" hidden="false" customHeight="false" outlineLevel="0" collapsed="false">
      <c r="A424" s="1014"/>
      <c r="B424" s="1014"/>
      <c r="C424" s="1014"/>
      <c r="D424" s="1014"/>
      <c r="E424" s="1014"/>
      <c r="F424" s="1014"/>
      <c r="G424" s="1014"/>
      <c r="H424" s="1014"/>
      <c r="I424" s="1014"/>
      <c r="J424" s="1014"/>
      <c r="K424" s="1014"/>
      <c r="L424" s="1014"/>
      <c r="M424" s="1014"/>
      <c r="N424" s="1014"/>
      <c r="O424" s="1014"/>
      <c r="P424" s="1014"/>
      <c r="Q424" s="1014"/>
      <c r="R424" s="1014"/>
      <c r="S424" s="1014"/>
      <c r="T424" s="1014"/>
      <c r="U424" s="1014"/>
      <c r="V424" s="1014"/>
      <c r="W424" s="1014"/>
      <c r="X424" s="1014"/>
      <c r="Y424" s="1014"/>
      <c r="Z424" s="1014"/>
      <c r="AA424" s="1014"/>
      <c r="AB424" s="1014"/>
      <c r="AC424" s="1014"/>
      <c r="AD424" s="1014"/>
      <c r="AE424" s="1014"/>
    </row>
    <row r="425" customFormat="false" ht="12.75" hidden="false" customHeight="false" outlineLevel="0" collapsed="false">
      <c r="A425" s="1014"/>
      <c r="B425" s="1014"/>
      <c r="C425" s="1014"/>
      <c r="D425" s="1014"/>
      <c r="E425" s="1014"/>
      <c r="F425" s="1014"/>
      <c r="G425" s="1014"/>
      <c r="H425" s="1014"/>
      <c r="I425" s="1014"/>
      <c r="J425" s="1014"/>
      <c r="K425" s="1014"/>
      <c r="L425" s="1014"/>
      <c r="M425" s="1014"/>
      <c r="N425" s="1014"/>
      <c r="O425" s="1014"/>
      <c r="P425" s="1014"/>
      <c r="Q425" s="1014"/>
      <c r="R425" s="1014"/>
      <c r="S425" s="1014"/>
      <c r="T425" s="1014"/>
      <c r="U425" s="1014"/>
      <c r="V425" s="1014"/>
      <c r="W425" s="1014"/>
      <c r="X425" s="1014"/>
      <c r="Y425" s="1014"/>
      <c r="Z425" s="1014"/>
      <c r="AA425" s="1014"/>
      <c r="AB425" s="1014"/>
      <c r="AC425" s="1014"/>
      <c r="AD425" s="1014"/>
      <c r="AE425" s="1014"/>
    </row>
    <row r="426" customFormat="false" ht="12.75" hidden="false" customHeight="false" outlineLevel="0" collapsed="false">
      <c r="A426" s="1014"/>
      <c r="B426" s="1014"/>
      <c r="C426" s="1014"/>
      <c r="D426" s="1014"/>
      <c r="E426" s="1014"/>
      <c r="F426" s="1014"/>
      <c r="G426" s="1014"/>
      <c r="H426" s="1014"/>
      <c r="I426" s="1014"/>
      <c r="J426" s="1014"/>
      <c r="K426" s="1014"/>
      <c r="L426" s="1014"/>
      <c r="M426" s="1014"/>
      <c r="N426" s="1014"/>
      <c r="O426" s="1014"/>
      <c r="P426" s="1014"/>
      <c r="Q426" s="1014"/>
      <c r="R426" s="1014"/>
      <c r="S426" s="1014"/>
      <c r="T426" s="1014"/>
      <c r="U426" s="1014"/>
      <c r="V426" s="1014"/>
      <c r="W426" s="1014"/>
      <c r="X426" s="1014"/>
      <c r="Y426" s="1014"/>
      <c r="Z426" s="1014"/>
      <c r="AA426" s="1014"/>
      <c r="AB426" s="1014"/>
      <c r="AC426" s="1014"/>
      <c r="AD426" s="1014"/>
      <c r="AE426" s="1014"/>
    </row>
    <row r="427" customFormat="false" ht="12.75" hidden="false" customHeight="false" outlineLevel="0" collapsed="false">
      <c r="A427" s="1014"/>
      <c r="B427" s="1014"/>
      <c r="C427" s="1014"/>
      <c r="D427" s="1014"/>
      <c r="E427" s="1014"/>
      <c r="F427" s="1014"/>
      <c r="G427" s="1014"/>
      <c r="H427" s="1014"/>
      <c r="I427" s="1014"/>
      <c r="J427" s="1014"/>
      <c r="K427" s="1014"/>
      <c r="L427" s="1014"/>
      <c r="M427" s="1014"/>
      <c r="N427" s="1014"/>
      <c r="O427" s="1014"/>
      <c r="P427" s="1014"/>
      <c r="Q427" s="1014"/>
      <c r="R427" s="1014"/>
      <c r="S427" s="1014"/>
      <c r="T427" s="1014"/>
      <c r="U427" s="1014"/>
      <c r="V427" s="1014"/>
      <c r="W427" s="1014"/>
      <c r="X427" s="1014"/>
      <c r="Y427" s="1014"/>
      <c r="Z427" s="1014"/>
      <c r="AA427" s="1014"/>
      <c r="AB427" s="1014"/>
      <c r="AC427" s="1014"/>
      <c r="AD427" s="1014"/>
      <c r="AE427" s="1014"/>
    </row>
    <row r="428" customFormat="false" ht="12.75" hidden="false" customHeight="false" outlineLevel="0" collapsed="false">
      <c r="A428" s="1014"/>
      <c r="B428" s="1014"/>
      <c r="C428" s="1014"/>
      <c r="D428" s="1014"/>
      <c r="E428" s="1014"/>
      <c r="F428" s="1014"/>
      <c r="G428" s="1014"/>
      <c r="H428" s="1014"/>
      <c r="I428" s="1014"/>
      <c r="J428" s="1014"/>
      <c r="K428" s="1014"/>
      <c r="L428" s="1014"/>
      <c r="M428" s="1014"/>
      <c r="N428" s="1014"/>
      <c r="O428" s="1014"/>
      <c r="P428" s="1014"/>
      <c r="Q428" s="1014"/>
      <c r="R428" s="1014"/>
      <c r="S428" s="1014"/>
      <c r="T428" s="1014"/>
      <c r="U428" s="1014"/>
      <c r="V428" s="1014"/>
      <c r="W428" s="1014"/>
      <c r="X428" s="1014"/>
      <c r="Y428" s="1014"/>
      <c r="Z428" s="1014"/>
      <c r="AA428" s="1014"/>
      <c r="AB428" s="1014"/>
      <c r="AC428" s="1014"/>
      <c r="AD428" s="1014"/>
      <c r="AE428" s="1014"/>
    </row>
    <row r="429" customFormat="false" ht="12.75" hidden="false" customHeight="false" outlineLevel="0" collapsed="false">
      <c r="A429" s="1014"/>
      <c r="B429" s="1014"/>
      <c r="C429" s="1014"/>
      <c r="D429" s="1014"/>
      <c r="E429" s="1014"/>
      <c r="F429" s="1014"/>
      <c r="G429" s="1014"/>
      <c r="H429" s="1014"/>
      <c r="I429" s="1014"/>
      <c r="J429" s="1014"/>
      <c r="K429" s="1014"/>
      <c r="L429" s="1014"/>
      <c r="M429" s="1014"/>
      <c r="N429" s="1014"/>
      <c r="O429" s="1014"/>
      <c r="P429" s="1014"/>
      <c r="Q429" s="1014"/>
      <c r="R429" s="1014"/>
      <c r="S429" s="1014"/>
      <c r="T429" s="1014"/>
      <c r="U429" s="1014"/>
      <c r="V429" s="1014"/>
      <c r="W429" s="1014"/>
      <c r="X429" s="1014"/>
      <c r="Y429" s="1014"/>
      <c r="Z429" s="1014"/>
      <c r="AA429" s="1014"/>
      <c r="AB429" s="1014"/>
      <c r="AC429" s="1014"/>
      <c r="AD429" s="1014"/>
      <c r="AE429" s="1014"/>
    </row>
    <row r="430" customFormat="false" ht="12.75" hidden="false" customHeight="false" outlineLevel="0" collapsed="false">
      <c r="A430" s="1014"/>
      <c r="B430" s="1014"/>
      <c r="C430" s="1014"/>
      <c r="D430" s="1014"/>
      <c r="E430" s="1014"/>
      <c r="F430" s="1014"/>
      <c r="G430" s="1014"/>
      <c r="H430" s="1014"/>
      <c r="I430" s="1014"/>
      <c r="J430" s="1014"/>
      <c r="K430" s="1014"/>
      <c r="L430" s="1014"/>
      <c r="M430" s="1014"/>
      <c r="N430" s="1014"/>
      <c r="O430" s="1014"/>
      <c r="P430" s="1014"/>
      <c r="Q430" s="1014"/>
      <c r="R430" s="1014"/>
      <c r="S430" s="1014"/>
      <c r="T430" s="1014"/>
      <c r="U430" s="1014"/>
      <c r="V430" s="1014"/>
      <c r="W430" s="1014"/>
      <c r="X430" s="1014"/>
      <c r="Y430" s="1014"/>
      <c r="Z430" s="1014"/>
      <c r="AA430" s="1014"/>
      <c r="AB430" s="1014"/>
      <c r="AC430" s="1014"/>
      <c r="AD430" s="1014"/>
      <c r="AE430" s="1014"/>
    </row>
    <row r="431" customFormat="false" ht="12.75" hidden="false" customHeight="false" outlineLevel="0" collapsed="false">
      <c r="A431" s="1014"/>
      <c r="B431" s="1014"/>
      <c r="C431" s="1014"/>
      <c r="D431" s="1014"/>
      <c r="E431" s="1014"/>
      <c r="F431" s="1014"/>
      <c r="G431" s="1014"/>
      <c r="H431" s="1014"/>
      <c r="I431" s="1014"/>
      <c r="J431" s="1014"/>
      <c r="K431" s="1014"/>
      <c r="L431" s="1014"/>
      <c r="M431" s="1014"/>
      <c r="N431" s="1014"/>
      <c r="O431" s="1014"/>
      <c r="P431" s="1014"/>
      <c r="Q431" s="1014"/>
      <c r="R431" s="1014"/>
      <c r="S431" s="1014"/>
      <c r="T431" s="1014"/>
      <c r="U431" s="1014"/>
      <c r="V431" s="1014"/>
      <c r="W431" s="1014"/>
      <c r="X431" s="1014"/>
      <c r="Y431" s="1014"/>
      <c r="Z431" s="1014"/>
      <c r="AA431" s="1014"/>
      <c r="AB431" s="1014"/>
      <c r="AC431" s="1014"/>
      <c r="AD431" s="1014"/>
      <c r="AE431" s="1014"/>
    </row>
    <row r="432" customFormat="false" ht="12.75" hidden="false" customHeight="false" outlineLevel="0" collapsed="false">
      <c r="A432" s="1014"/>
      <c r="B432" s="1014"/>
      <c r="C432" s="1014"/>
      <c r="D432" s="1014"/>
      <c r="E432" s="1014"/>
      <c r="F432" s="1014"/>
      <c r="G432" s="1014"/>
      <c r="H432" s="1014"/>
      <c r="I432" s="1014"/>
      <c r="J432" s="1014"/>
      <c r="K432" s="1014"/>
      <c r="L432" s="1014"/>
      <c r="M432" s="1014"/>
      <c r="N432" s="1014"/>
      <c r="O432" s="1014"/>
      <c r="P432" s="1014"/>
      <c r="Q432" s="1014"/>
      <c r="R432" s="1014"/>
      <c r="S432" s="1014"/>
      <c r="T432" s="1014"/>
      <c r="U432" s="1014"/>
      <c r="V432" s="1014"/>
      <c r="W432" s="1014"/>
      <c r="X432" s="1014"/>
      <c r="Y432" s="1014"/>
      <c r="Z432" s="1014"/>
      <c r="AA432" s="1014"/>
      <c r="AB432" s="1014"/>
      <c r="AC432" s="1014"/>
      <c r="AD432" s="1014"/>
      <c r="AE432" s="1014"/>
    </row>
    <row r="433" customFormat="false" ht="12.75" hidden="false" customHeight="false" outlineLevel="0" collapsed="false">
      <c r="A433" s="1014"/>
      <c r="B433" s="1014"/>
      <c r="C433" s="1014"/>
      <c r="D433" s="1014"/>
      <c r="E433" s="1014"/>
      <c r="F433" s="1014"/>
      <c r="G433" s="1014"/>
      <c r="H433" s="1014"/>
      <c r="I433" s="1014"/>
      <c r="J433" s="1014"/>
      <c r="K433" s="1014"/>
      <c r="L433" s="1014"/>
      <c r="M433" s="1014"/>
      <c r="N433" s="1014"/>
      <c r="O433" s="1014"/>
      <c r="P433" s="1014"/>
      <c r="Q433" s="1014"/>
      <c r="R433" s="1014"/>
      <c r="S433" s="1014"/>
      <c r="T433" s="1014"/>
      <c r="U433" s="1014"/>
      <c r="V433" s="1014"/>
      <c r="W433" s="1014"/>
      <c r="X433" s="1014"/>
      <c r="Y433" s="1014"/>
      <c r="Z433" s="1014"/>
      <c r="AA433" s="1014"/>
      <c r="AB433" s="1014"/>
      <c r="AC433" s="1014"/>
      <c r="AD433" s="1014"/>
      <c r="AE433" s="1014"/>
    </row>
    <row r="434" customFormat="false" ht="12.75" hidden="false" customHeight="false" outlineLevel="0" collapsed="false">
      <c r="A434" s="1014"/>
      <c r="B434" s="1014"/>
      <c r="C434" s="1014"/>
      <c r="D434" s="1014"/>
      <c r="E434" s="1014"/>
      <c r="F434" s="1014"/>
      <c r="G434" s="1014"/>
      <c r="H434" s="1014"/>
      <c r="I434" s="1014"/>
      <c r="J434" s="1014"/>
      <c r="K434" s="1014"/>
      <c r="L434" s="1014"/>
      <c r="M434" s="1014"/>
      <c r="N434" s="1014"/>
      <c r="O434" s="1014"/>
      <c r="P434" s="1014"/>
      <c r="Q434" s="1014"/>
      <c r="R434" s="1014"/>
      <c r="S434" s="1014"/>
      <c r="T434" s="1014"/>
      <c r="U434" s="1014"/>
      <c r="V434" s="1014"/>
      <c r="W434" s="1014"/>
      <c r="X434" s="1014"/>
      <c r="Y434" s="1014"/>
      <c r="Z434" s="1014"/>
      <c r="AA434" s="1014"/>
      <c r="AB434" s="1014"/>
      <c r="AC434" s="1014"/>
      <c r="AD434" s="1014"/>
      <c r="AE434" s="1014"/>
    </row>
    <row r="435" customFormat="false" ht="12.75" hidden="false" customHeight="false" outlineLevel="0" collapsed="false">
      <c r="A435" s="1014"/>
      <c r="B435" s="1014"/>
      <c r="C435" s="1014"/>
      <c r="D435" s="1014"/>
      <c r="E435" s="1014"/>
      <c r="F435" s="1014"/>
      <c r="G435" s="1014"/>
      <c r="H435" s="1014"/>
      <c r="I435" s="1014"/>
      <c r="J435" s="1014"/>
      <c r="K435" s="1014"/>
      <c r="L435" s="1014"/>
      <c r="M435" s="1014"/>
      <c r="N435" s="1014"/>
      <c r="O435" s="1014"/>
      <c r="P435" s="1014"/>
      <c r="Q435" s="1014"/>
      <c r="R435" s="1014"/>
      <c r="S435" s="1014"/>
      <c r="T435" s="1014"/>
      <c r="U435" s="1014"/>
      <c r="V435" s="1014"/>
      <c r="W435" s="1014"/>
      <c r="X435" s="1014"/>
      <c r="Y435" s="1014"/>
      <c r="Z435" s="1014"/>
      <c r="AA435" s="1014"/>
      <c r="AB435" s="1014"/>
      <c r="AC435" s="1014"/>
      <c r="AD435" s="1014"/>
      <c r="AE435" s="1014"/>
    </row>
    <row r="436" customFormat="false" ht="12.75" hidden="false" customHeight="false" outlineLevel="0" collapsed="false">
      <c r="A436" s="1014"/>
      <c r="B436" s="1014"/>
      <c r="C436" s="1014"/>
      <c r="D436" s="1014"/>
      <c r="E436" s="1014"/>
      <c r="F436" s="1014"/>
      <c r="G436" s="1014"/>
      <c r="H436" s="1014"/>
      <c r="I436" s="1014"/>
      <c r="J436" s="1014"/>
      <c r="K436" s="1014"/>
      <c r="L436" s="1014"/>
      <c r="M436" s="1014"/>
      <c r="N436" s="1014"/>
      <c r="O436" s="1014"/>
      <c r="P436" s="1014"/>
      <c r="Q436" s="1014"/>
      <c r="R436" s="1014"/>
      <c r="S436" s="1014"/>
      <c r="T436" s="1014"/>
      <c r="U436" s="1014"/>
      <c r="V436" s="1014"/>
      <c r="W436" s="1014"/>
      <c r="X436" s="1014"/>
      <c r="Y436" s="1014"/>
      <c r="Z436" s="1014"/>
      <c r="AA436" s="1014"/>
      <c r="AB436" s="1014"/>
      <c r="AC436" s="1014"/>
      <c r="AD436" s="1014"/>
      <c r="AE436" s="1014"/>
    </row>
    <row r="437" customFormat="false" ht="12.75" hidden="false" customHeight="false" outlineLevel="0" collapsed="false">
      <c r="A437" s="1014"/>
      <c r="B437" s="1014"/>
      <c r="C437" s="1014"/>
      <c r="D437" s="1014"/>
      <c r="E437" s="1014"/>
      <c r="F437" s="1014"/>
      <c r="G437" s="1014"/>
      <c r="H437" s="1014"/>
      <c r="I437" s="1014"/>
      <c r="J437" s="1014"/>
      <c r="K437" s="1014"/>
      <c r="L437" s="1014"/>
      <c r="M437" s="1014"/>
      <c r="N437" s="1014"/>
      <c r="O437" s="1014"/>
      <c r="P437" s="1014"/>
      <c r="Q437" s="1014"/>
      <c r="R437" s="1014"/>
      <c r="S437" s="1014"/>
      <c r="T437" s="1014"/>
      <c r="U437" s="1014"/>
      <c r="V437" s="1014"/>
      <c r="W437" s="1014"/>
      <c r="X437" s="1014"/>
      <c r="Y437" s="1014"/>
      <c r="Z437" s="1014"/>
      <c r="AA437" s="1014"/>
      <c r="AB437" s="1014"/>
      <c r="AC437" s="1014"/>
      <c r="AD437" s="1014"/>
      <c r="AE437" s="1014"/>
    </row>
    <row r="438" customFormat="false" ht="12.75" hidden="false" customHeight="false" outlineLevel="0" collapsed="false">
      <c r="A438" s="1014"/>
      <c r="B438" s="1014"/>
      <c r="C438" s="1014"/>
      <c r="D438" s="1014"/>
      <c r="E438" s="1014"/>
      <c r="F438" s="1014"/>
      <c r="G438" s="1014"/>
      <c r="H438" s="1014"/>
      <c r="I438" s="1014"/>
      <c r="J438" s="1014"/>
      <c r="K438" s="1014"/>
      <c r="L438" s="1014"/>
      <c r="M438" s="1014"/>
      <c r="N438" s="1014"/>
      <c r="O438" s="1014"/>
      <c r="P438" s="1014"/>
      <c r="Q438" s="1014"/>
      <c r="R438" s="1014"/>
      <c r="S438" s="1014"/>
      <c r="T438" s="1014"/>
      <c r="U438" s="1014"/>
      <c r="V438" s="1014"/>
      <c r="W438" s="1014"/>
      <c r="X438" s="1014"/>
      <c r="Y438" s="1014"/>
      <c r="Z438" s="1014"/>
      <c r="AA438" s="1014"/>
      <c r="AB438" s="1014"/>
      <c r="AC438" s="1014"/>
      <c r="AD438" s="1014"/>
      <c r="AE438" s="1014"/>
    </row>
    <row r="439" customFormat="false" ht="12.75" hidden="false" customHeight="false" outlineLevel="0" collapsed="false">
      <c r="A439" s="1014"/>
      <c r="B439" s="1014"/>
      <c r="C439" s="1014"/>
      <c r="D439" s="1014"/>
      <c r="E439" s="1014"/>
      <c r="F439" s="1014"/>
      <c r="G439" s="1014"/>
      <c r="H439" s="1014"/>
      <c r="I439" s="1014"/>
      <c r="J439" s="1014"/>
      <c r="K439" s="1014"/>
      <c r="L439" s="1014"/>
      <c r="M439" s="1014"/>
      <c r="N439" s="1014"/>
      <c r="O439" s="1014"/>
      <c r="P439" s="1014"/>
      <c r="Q439" s="1014"/>
      <c r="R439" s="1014"/>
      <c r="S439" s="1014"/>
      <c r="T439" s="1014"/>
      <c r="U439" s="1014"/>
      <c r="V439" s="1014"/>
      <c r="W439" s="1014"/>
      <c r="X439" s="1014"/>
      <c r="Y439" s="1014"/>
      <c r="Z439" s="1014"/>
      <c r="AA439" s="1014"/>
      <c r="AB439" s="1014"/>
      <c r="AC439" s="1014"/>
      <c r="AD439" s="1014"/>
      <c r="AE439" s="1014"/>
    </row>
    <row r="440" customFormat="false" ht="12.75" hidden="false" customHeight="false" outlineLevel="0" collapsed="false">
      <c r="A440" s="1014"/>
      <c r="B440" s="1014"/>
      <c r="C440" s="1014"/>
      <c r="D440" s="1014"/>
      <c r="E440" s="1014"/>
      <c r="F440" s="1014"/>
      <c r="G440" s="1014"/>
      <c r="H440" s="1014"/>
      <c r="I440" s="1014"/>
      <c r="J440" s="1014"/>
      <c r="K440" s="1014"/>
      <c r="L440" s="1014"/>
      <c r="M440" s="1014"/>
      <c r="N440" s="1014"/>
      <c r="O440" s="1014"/>
      <c r="P440" s="1014"/>
      <c r="Q440" s="1014"/>
      <c r="R440" s="1014"/>
      <c r="S440" s="1014"/>
      <c r="T440" s="1014"/>
      <c r="U440" s="1014"/>
      <c r="V440" s="1014"/>
      <c r="W440" s="1014"/>
      <c r="X440" s="1014"/>
      <c r="Y440" s="1014"/>
      <c r="Z440" s="1014"/>
      <c r="AA440" s="1014"/>
      <c r="AB440" s="1014"/>
      <c r="AC440" s="1014"/>
      <c r="AD440" s="1014"/>
      <c r="AE440" s="1014"/>
    </row>
    <row r="441" customFormat="false" ht="12.75" hidden="false" customHeight="false" outlineLevel="0" collapsed="false">
      <c r="A441" s="1014"/>
      <c r="B441" s="1014"/>
      <c r="C441" s="1014"/>
      <c r="D441" s="1014"/>
      <c r="E441" s="1014"/>
      <c r="F441" s="1014"/>
      <c r="G441" s="1014"/>
      <c r="H441" s="1014"/>
      <c r="I441" s="1014"/>
      <c r="J441" s="1014"/>
      <c r="K441" s="1014"/>
      <c r="L441" s="1014"/>
      <c r="M441" s="1014"/>
      <c r="N441" s="1014"/>
      <c r="O441" s="1014"/>
      <c r="P441" s="1014"/>
      <c r="Q441" s="1014"/>
      <c r="R441" s="1014"/>
      <c r="S441" s="1014"/>
      <c r="T441" s="1014"/>
      <c r="U441" s="1014"/>
      <c r="V441" s="1014"/>
      <c r="W441" s="1014"/>
      <c r="X441" s="1014"/>
      <c r="Y441" s="1014"/>
      <c r="Z441" s="1014"/>
      <c r="AA441" s="1014"/>
      <c r="AB441" s="1014"/>
      <c r="AC441" s="1014"/>
      <c r="AD441" s="1014"/>
      <c r="AE441" s="1014"/>
    </row>
    <row r="442" customFormat="false" ht="12.75" hidden="false" customHeight="false" outlineLevel="0" collapsed="false">
      <c r="A442" s="1014"/>
      <c r="B442" s="1014"/>
      <c r="C442" s="1014"/>
      <c r="D442" s="1014"/>
      <c r="E442" s="1014"/>
      <c r="F442" s="1014"/>
      <c r="G442" s="1014"/>
      <c r="H442" s="1014"/>
      <c r="I442" s="1014"/>
      <c r="J442" s="1014"/>
      <c r="K442" s="1014"/>
      <c r="L442" s="1014"/>
      <c r="M442" s="1014"/>
      <c r="N442" s="1014"/>
      <c r="O442" s="1014"/>
      <c r="P442" s="1014"/>
      <c r="Q442" s="1014"/>
      <c r="R442" s="1014"/>
      <c r="S442" s="1014"/>
      <c r="T442" s="1014"/>
      <c r="U442" s="1014"/>
      <c r="V442" s="1014"/>
      <c r="W442" s="1014"/>
      <c r="X442" s="1014"/>
      <c r="Y442" s="1014"/>
      <c r="Z442" s="1014"/>
      <c r="AA442" s="1014"/>
      <c r="AB442" s="1014"/>
      <c r="AC442" s="1014"/>
      <c r="AD442" s="1014"/>
      <c r="AE442" s="1014"/>
    </row>
    <row r="443" customFormat="false" ht="12.75" hidden="false" customHeight="false" outlineLevel="0" collapsed="false">
      <c r="A443" s="1014"/>
      <c r="B443" s="1014"/>
      <c r="C443" s="1014"/>
      <c r="D443" s="1014"/>
      <c r="E443" s="1014"/>
      <c r="F443" s="1014"/>
      <c r="G443" s="1014"/>
      <c r="H443" s="1014"/>
      <c r="I443" s="1014"/>
      <c r="J443" s="1014"/>
      <c r="K443" s="1014"/>
      <c r="L443" s="1014"/>
      <c r="M443" s="1014"/>
      <c r="N443" s="1014"/>
      <c r="O443" s="1014"/>
      <c r="P443" s="1014"/>
      <c r="Q443" s="1014"/>
      <c r="R443" s="1014"/>
      <c r="S443" s="1014"/>
      <c r="T443" s="1014"/>
      <c r="U443" s="1014"/>
      <c r="V443" s="1014"/>
      <c r="W443" s="1014"/>
      <c r="X443" s="1014"/>
      <c r="Y443" s="1014"/>
      <c r="Z443" s="1014"/>
      <c r="AA443" s="1014"/>
      <c r="AB443" s="1014"/>
      <c r="AC443" s="1014"/>
      <c r="AD443" s="1014"/>
      <c r="AE443" s="1014"/>
    </row>
    <row r="444" customFormat="false" ht="12.75" hidden="false" customHeight="false" outlineLevel="0" collapsed="false">
      <c r="A444" s="1014"/>
      <c r="B444" s="1014"/>
      <c r="C444" s="1014"/>
      <c r="D444" s="1014"/>
      <c r="E444" s="1014"/>
      <c r="F444" s="1014"/>
      <c r="G444" s="1014"/>
      <c r="H444" s="1014"/>
      <c r="I444" s="1014"/>
      <c r="J444" s="1014"/>
      <c r="K444" s="1014"/>
      <c r="L444" s="1014"/>
      <c r="M444" s="1014"/>
      <c r="N444" s="1014"/>
      <c r="O444" s="1014"/>
      <c r="P444" s="1014"/>
      <c r="Q444" s="1014"/>
      <c r="R444" s="1014"/>
      <c r="S444" s="1014"/>
      <c r="T444" s="1014"/>
      <c r="U444" s="1014"/>
      <c r="V444" s="1014"/>
      <c r="W444" s="1014"/>
      <c r="X444" s="1014"/>
      <c r="Y444" s="1014"/>
      <c r="Z444" s="1014"/>
      <c r="AA444" s="1014"/>
      <c r="AB444" s="1014"/>
      <c r="AC444" s="1014"/>
      <c r="AD444" s="1014"/>
      <c r="AE444" s="1014"/>
    </row>
    <row r="445" customFormat="false" ht="12.75" hidden="false" customHeight="false" outlineLevel="0" collapsed="false">
      <c r="A445" s="1014"/>
      <c r="B445" s="1014"/>
      <c r="C445" s="1014"/>
      <c r="D445" s="1014"/>
      <c r="E445" s="1014"/>
      <c r="F445" s="1014"/>
      <c r="G445" s="1014"/>
      <c r="H445" s="1014"/>
      <c r="I445" s="1014"/>
      <c r="J445" s="1014"/>
      <c r="K445" s="1014"/>
      <c r="L445" s="1014"/>
      <c r="M445" s="1014"/>
      <c r="N445" s="1014"/>
      <c r="O445" s="1014"/>
      <c r="P445" s="1014"/>
      <c r="Q445" s="1014"/>
      <c r="R445" s="1014"/>
      <c r="S445" s="1014"/>
      <c r="T445" s="1014"/>
      <c r="U445" s="1014"/>
      <c r="V445" s="1014"/>
      <c r="W445" s="1014"/>
      <c r="X445" s="1014"/>
      <c r="Y445" s="1014"/>
      <c r="Z445" s="1014"/>
      <c r="AA445" s="1014"/>
      <c r="AB445" s="1014"/>
      <c r="AC445" s="1014"/>
      <c r="AD445" s="1014"/>
      <c r="AE445" s="1014"/>
    </row>
    <row r="446" customFormat="false" ht="12.75" hidden="false" customHeight="false" outlineLevel="0" collapsed="false">
      <c r="A446" s="1014"/>
      <c r="B446" s="1014"/>
      <c r="C446" s="1014"/>
      <c r="D446" s="1014"/>
      <c r="E446" s="1014"/>
      <c r="F446" s="1014"/>
      <c r="G446" s="1014"/>
      <c r="H446" s="1014"/>
      <c r="I446" s="1014"/>
      <c r="J446" s="1014"/>
      <c r="K446" s="1014"/>
      <c r="L446" s="1014"/>
      <c r="M446" s="1014"/>
      <c r="N446" s="1014"/>
      <c r="O446" s="1014"/>
      <c r="P446" s="1014"/>
      <c r="Q446" s="1014"/>
      <c r="R446" s="1014"/>
      <c r="S446" s="1014"/>
      <c r="T446" s="1014"/>
      <c r="U446" s="1014"/>
      <c r="V446" s="1014"/>
      <c r="W446" s="1014"/>
      <c r="X446" s="1014"/>
      <c r="Y446" s="1014"/>
      <c r="Z446" s="1014"/>
      <c r="AA446" s="1014"/>
      <c r="AB446" s="1014"/>
      <c r="AC446" s="1014"/>
      <c r="AD446" s="1014"/>
      <c r="AE446" s="1014"/>
    </row>
    <row r="447" customFormat="false" ht="12.75" hidden="false" customHeight="false" outlineLevel="0" collapsed="false">
      <c r="A447" s="1014"/>
      <c r="B447" s="1014"/>
      <c r="C447" s="1014"/>
      <c r="D447" s="1014"/>
      <c r="E447" s="1014"/>
      <c r="F447" s="1014"/>
      <c r="G447" s="1014"/>
      <c r="H447" s="1014"/>
      <c r="I447" s="1014"/>
      <c r="J447" s="1014"/>
      <c r="K447" s="1014"/>
      <c r="L447" s="1014"/>
      <c r="M447" s="1014"/>
      <c r="N447" s="1014"/>
      <c r="O447" s="1014"/>
      <c r="P447" s="1014"/>
      <c r="Q447" s="1014"/>
      <c r="R447" s="1014"/>
      <c r="S447" s="1014"/>
      <c r="T447" s="1014"/>
      <c r="U447" s="1014"/>
      <c r="V447" s="1014"/>
      <c r="W447" s="1014"/>
      <c r="X447" s="1014"/>
      <c r="Y447" s="1014"/>
      <c r="Z447" s="1014"/>
      <c r="AA447" s="1014"/>
      <c r="AB447" s="1014"/>
      <c r="AC447" s="1014"/>
      <c r="AD447" s="1014"/>
      <c r="AE447" s="1014"/>
    </row>
    <row r="448" customFormat="false" ht="12.75" hidden="false" customHeight="false" outlineLevel="0" collapsed="false">
      <c r="A448" s="1014"/>
      <c r="B448" s="1014"/>
      <c r="C448" s="1014"/>
      <c r="D448" s="1014"/>
      <c r="E448" s="1014"/>
      <c r="F448" s="1014"/>
      <c r="G448" s="1014"/>
      <c r="H448" s="1014"/>
      <c r="I448" s="1014"/>
      <c r="J448" s="1014"/>
      <c r="K448" s="1014"/>
      <c r="L448" s="1014"/>
      <c r="M448" s="1014"/>
      <c r="N448" s="1014"/>
      <c r="O448" s="1014"/>
      <c r="P448" s="1014"/>
      <c r="Q448" s="1014"/>
      <c r="R448" s="1014"/>
      <c r="S448" s="1014"/>
      <c r="T448" s="1014"/>
      <c r="U448" s="1014"/>
      <c r="V448" s="1014"/>
      <c r="W448" s="1014"/>
      <c r="X448" s="1014"/>
      <c r="Y448" s="1014"/>
      <c r="Z448" s="1014"/>
      <c r="AA448" s="1014"/>
      <c r="AB448" s="1014"/>
      <c r="AC448" s="1014"/>
      <c r="AD448" s="1014"/>
      <c r="AE448" s="1014"/>
    </row>
    <row r="449" customFormat="false" ht="12.75" hidden="false" customHeight="false" outlineLevel="0" collapsed="false">
      <c r="A449" s="1014"/>
      <c r="B449" s="1014"/>
      <c r="C449" s="1014"/>
      <c r="D449" s="1014"/>
      <c r="E449" s="1014"/>
      <c r="F449" s="1014"/>
      <c r="G449" s="1014"/>
      <c r="H449" s="1014"/>
      <c r="I449" s="1014"/>
      <c r="J449" s="1014"/>
      <c r="K449" s="1014"/>
      <c r="L449" s="1014"/>
      <c r="M449" s="1014"/>
      <c r="N449" s="1014"/>
      <c r="O449" s="1014"/>
      <c r="P449" s="1014"/>
      <c r="Q449" s="1014"/>
      <c r="R449" s="1014"/>
      <c r="S449" s="1014"/>
      <c r="T449" s="1014"/>
      <c r="U449" s="1014"/>
      <c r="V449" s="1014"/>
      <c r="W449" s="1014"/>
      <c r="X449" s="1014"/>
      <c r="Y449" s="1014"/>
      <c r="Z449" s="1014"/>
      <c r="AA449" s="1014"/>
      <c r="AB449" s="1014"/>
      <c r="AC449" s="1014"/>
      <c r="AD449" s="1014"/>
      <c r="AE449" s="1014"/>
    </row>
    <row r="450" customFormat="false" ht="12.75" hidden="false" customHeight="false" outlineLevel="0" collapsed="false">
      <c r="A450" s="1014"/>
      <c r="B450" s="1014"/>
      <c r="C450" s="1014"/>
      <c r="D450" s="1014"/>
      <c r="E450" s="1014"/>
      <c r="F450" s="1014"/>
      <c r="G450" s="1014"/>
      <c r="H450" s="1014"/>
      <c r="I450" s="1014"/>
      <c r="J450" s="1014"/>
      <c r="K450" s="1014"/>
      <c r="L450" s="1014"/>
      <c r="M450" s="1014"/>
      <c r="N450" s="1014"/>
      <c r="O450" s="1014"/>
      <c r="P450" s="1014"/>
      <c r="Q450" s="1014"/>
      <c r="R450" s="1014"/>
      <c r="S450" s="1014"/>
      <c r="T450" s="1014"/>
      <c r="U450" s="1014"/>
      <c r="V450" s="1014"/>
      <c r="W450" s="1014"/>
      <c r="X450" s="1014"/>
      <c r="Y450" s="1014"/>
      <c r="Z450" s="1014"/>
      <c r="AA450" s="1014"/>
      <c r="AB450" s="1014"/>
      <c r="AC450" s="1014"/>
      <c r="AD450" s="1014"/>
      <c r="AE450" s="1014"/>
    </row>
    <row r="451" customFormat="false" ht="12.75" hidden="false" customHeight="false" outlineLevel="0" collapsed="false">
      <c r="A451" s="1014"/>
      <c r="B451" s="1014"/>
      <c r="C451" s="1014"/>
      <c r="D451" s="1014"/>
      <c r="E451" s="1014"/>
      <c r="F451" s="1014"/>
      <c r="G451" s="1014"/>
      <c r="H451" s="1014"/>
      <c r="I451" s="1014"/>
      <c r="J451" s="1014"/>
      <c r="K451" s="1014"/>
      <c r="L451" s="1014"/>
      <c r="M451" s="1014"/>
      <c r="N451" s="1014"/>
      <c r="O451" s="1014"/>
      <c r="P451" s="1014"/>
      <c r="Q451" s="1014"/>
      <c r="R451" s="1014"/>
      <c r="S451" s="1014"/>
      <c r="T451" s="1014"/>
      <c r="U451" s="1014"/>
      <c r="V451" s="1014"/>
      <c r="W451" s="1014"/>
      <c r="X451" s="1014"/>
      <c r="Y451" s="1014"/>
      <c r="Z451" s="1014"/>
      <c r="AA451" s="1014"/>
      <c r="AB451" s="1014"/>
      <c r="AC451" s="1014"/>
      <c r="AD451" s="1014"/>
      <c r="AE451" s="1014"/>
    </row>
    <row r="452" customFormat="false" ht="12.75" hidden="false" customHeight="false" outlineLevel="0" collapsed="false">
      <c r="A452" s="1014"/>
      <c r="B452" s="1014"/>
      <c r="C452" s="1014"/>
      <c r="D452" s="1014"/>
      <c r="E452" s="1014"/>
      <c r="F452" s="1014"/>
      <c r="G452" s="1014"/>
      <c r="H452" s="1014"/>
      <c r="I452" s="1014"/>
      <c r="J452" s="1014"/>
      <c r="K452" s="1014"/>
      <c r="L452" s="1014"/>
      <c r="M452" s="1014"/>
      <c r="N452" s="1014"/>
      <c r="O452" s="1014"/>
      <c r="P452" s="1014"/>
      <c r="Q452" s="1014"/>
      <c r="R452" s="1014"/>
      <c r="S452" s="1014"/>
      <c r="T452" s="1014"/>
      <c r="U452" s="1014"/>
      <c r="V452" s="1014"/>
      <c r="W452" s="1014"/>
      <c r="X452" s="1014"/>
      <c r="Y452" s="1014"/>
      <c r="Z452" s="1014"/>
      <c r="AA452" s="1014"/>
      <c r="AB452" s="1014"/>
      <c r="AC452" s="1014"/>
      <c r="AD452" s="1014"/>
      <c r="AE452" s="1014"/>
    </row>
    <row r="453" customFormat="false" ht="12.75" hidden="false" customHeight="false" outlineLevel="0" collapsed="false">
      <c r="A453" s="1014"/>
      <c r="B453" s="1014"/>
      <c r="C453" s="1014"/>
      <c r="D453" s="1014"/>
      <c r="E453" s="1014"/>
      <c r="F453" s="1014"/>
      <c r="G453" s="1014"/>
      <c r="H453" s="1014"/>
      <c r="I453" s="1014"/>
      <c r="J453" s="1014"/>
      <c r="K453" s="1014"/>
      <c r="L453" s="1014"/>
      <c r="M453" s="1014"/>
      <c r="N453" s="1014"/>
      <c r="O453" s="1014"/>
      <c r="P453" s="1014"/>
      <c r="Q453" s="1014"/>
      <c r="R453" s="1014"/>
      <c r="S453" s="1014"/>
      <c r="T453" s="1014"/>
      <c r="U453" s="1014"/>
      <c r="V453" s="1014"/>
      <c r="W453" s="1014"/>
      <c r="X453" s="1014"/>
      <c r="Y453" s="1014"/>
      <c r="Z453" s="1014"/>
      <c r="AA453" s="1014"/>
      <c r="AB453" s="1014"/>
      <c r="AC453" s="1014"/>
      <c r="AD453" s="1014"/>
      <c r="AE453" s="1014"/>
    </row>
    <row r="454" customFormat="false" ht="12.75" hidden="false" customHeight="false" outlineLevel="0" collapsed="false">
      <c r="A454" s="1014"/>
      <c r="B454" s="1014"/>
      <c r="C454" s="1014"/>
      <c r="D454" s="1014"/>
      <c r="E454" s="1014"/>
      <c r="F454" s="1014"/>
      <c r="G454" s="1014"/>
      <c r="H454" s="1014"/>
      <c r="I454" s="1014"/>
      <c r="J454" s="1014"/>
      <c r="K454" s="1014"/>
      <c r="L454" s="1014"/>
      <c r="M454" s="1014"/>
      <c r="N454" s="1014"/>
      <c r="O454" s="1014"/>
      <c r="P454" s="1014"/>
      <c r="Q454" s="1014"/>
      <c r="R454" s="1014"/>
      <c r="S454" s="1014"/>
      <c r="T454" s="1014"/>
      <c r="U454" s="1014"/>
      <c r="V454" s="1014"/>
      <c r="W454" s="1014"/>
      <c r="X454" s="1014"/>
      <c r="Y454" s="1014"/>
      <c r="Z454" s="1014"/>
      <c r="AA454" s="1014"/>
      <c r="AB454" s="1014"/>
      <c r="AC454" s="1014"/>
      <c r="AD454" s="1014"/>
      <c r="AE454" s="1014"/>
    </row>
    <row r="455" customFormat="false" ht="12.75" hidden="false" customHeight="false" outlineLevel="0" collapsed="false">
      <c r="A455" s="1014"/>
      <c r="B455" s="1014"/>
      <c r="C455" s="1014"/>
      <c r="D455" s="1014"/>
      <c r="E455" s="1014"/>
      <c r="F455" s="1014"/>
      <c r="G455" s="1014"/>
      <c r="H455" s="1014"/>
      <c r="I455" s="1014"/>
      <c r="J455" s="1014"/>
      <c r="K455" s="1014"/>
      <c r="L455" s="1014"/>
      <c r="M455" s="1014"/>
      <c r="N455" s="1014"/>
      <c r="O455" s="1014"/>
      <c r="P455" s="1014"/>
      <c r="Q455" s="1014"/>
      <c r="R455" s="1014"/>
      <c r="S455" s="1014"/>
      <c r="T455" s="1014"/>
      <c r="U455" s="1014"/>
      <c r="V455" s="1014"/>
      <c r="W455" s="1014"/>
      <c r="X455" s="1014"/>
      <c r="Y455" s="1014"/>
      <c r="Z455" s="1014"/>
      <c r="AA455" s="1014"/>
      <c r="AB455" s="1014"/>
      <c r="AC455" s="1014"/>
      <c r="AD455" s="1014"/>
      <c r="AE455" s="1014"/>
    </row>
    <row r="456" customFormat="false" ht="12.75" hidden="false" customHeight="false" outlineLevel="0" collapsed="false">
      <c r="A456" s="1014"/>
      <c r="B456" s="1014"/>
      <c r="C456" s="1014"/>
      <c r="D456" s="1014"/>
      <c r="E456" s="1014"/>
      <c r="F456" s="1014"/>
      <c r="G456" s="1014"/>
      <c r="H456" s="1014"/>
      <c r="I456" s="1014"/>
      <c r="J456" s="1014"/>
      <c r="K456" s="1014"/>
      <c r="L456" s="1014"/>
      <c r="M456" s="1014"/>
      <c r="N456" s="1014"/>
      <c r="O456" s="1014"/>
      <c r="P456" s="1014"/>
      <c r="Q456" s="1014"/>
      <c r="R456" s="1014"/>
      <c r="S456" s="1014"/>
      <c r="T456" s="1014"/>
      <c r="U456" s="1014"/>
      <c r="V456" s="1014"/>
      <c r="W456" s="1014"/>
      <c r="X456" s="1014"/>
      <c r="Y456" s="1014"/>
      <c r="Z456" s="1014"/>
      <c r="AA456" s="1014"/>
      <c r="AB456" s="1014"/>
      <c r="AC456" s="1014"/>
      <c r="AD456" s="1014"/>
      <c r="AE456" s="1014"/>
    </row>
    <row r="457" customFormat="false" ht="12.75" hidden="false" customHeight="false" outlineLevel="0" collapsed="false">
      <c r="A457" s="1014"/>
      <c r="B457" s="1014"/>
      <c r="C457" s="1014"/>
      <c r="D457" s="1014"/>
      <c r="E457" s="1014"/>
      <c r="F457" s="1014"/>
      <c r="G457" s="1014"/>
      <c r="H457" s="1014"/>
      <c r="I457" s="1014"/>
      <c r="J457" s="1014"/>
      <c r="K457" s="1014"/>
      <c r="L457" s="1014"/>
      <c r="M457" s="1014"/>
      <c r="N457" s="1014"/>
      <c r="O457" s="1014"/>
      <c r="P457" s="1014"/>
      <c r="Q457" s="1014"/>
      <c r="R457" s="1014"/>
      <c r="S457" s="1014"/>
      <c r="T457" s="1014"/>
      <c r="U457" s="1014"/>
      <c r="V457" s="1014"/>
      <c r="W457" s="1014"/>
      <c r="X457" s="1014"/>
      <c r="Y457" s="1014"/>
      <c r="Z457" s="1014"/>
      <c r="AA457" s="1014"/>
      <c r="AB457" s="1014"/>
      <c r="AC457" s="1014"/>
      <c r="AD457" s="1014"/>
      <c r="AE457" s="1014"/>
    </row>
    <row r="458" customFormat="false" ht="12.75" hidden="false" customHeight="false" outlineLevel="0" collapsed="false">
      <c r="A458" s="1014"/>
      <c r="B458" s="1014"/>
      <c r="C458" s="1014"/>
      <c r="D458" s="1014"/>
      <c r="E458" s="1014"/>
      <c r="F458" s="1014"/>
      <c r="G458" s="1014"/>
      <c r="H458" s="1014"/>
      <c r="I458" s="1014"/>
      <c r="J458" s="1014"/>
      <c r="K458" s="1014"/>
      <c r="L458" s="1014"/>
      <c r="M458" s="1014"/>
      <c r="N458" s="1014"/>
      <c r="O458" s="1014"/>
      <c r="P458" s="1014"/>
      <c r="Q458" s="1014"/>
      <c r="R458" s="1014"/>
      <c r="S458" s="1014"/>
      <c r="T458" s="1014"/>
      <c r="U458" s="1014"/>
      <c r="V458" s="1014"/>
      <c r="W458" s="1014"/>
      <c r="X458" s="1014"/>
      <c r="Y458" s="1014"/>
      <c r="Z458" s="1014"/>
      <c r="AA458" s="1014"/>
      <c r="AB458" s="1014"/>
      <c r="AC458" s="1014"/>
      <c r="AD458" s="1014"/>
      <c r="AE458" s="1014"/>
    </row>
    <row r="459" customFormat="false" ht="12.75" hidden="false" customHeight="false" outlineLevel="0" collapsed="false">
      <c r="A459" s="1014"/>
      <c r="B459" s="1014"/>
      <c r="C459" s="1014"/>
      <c r="D459" s="1014"/>
      <c r="E459" s="1014"/>
      <c r="F459" s="1014"/>
      <c r="G459" s="1014"/>
      <c r="H459" s="1014"/>
      <c r="I459" s="1014"/>
      <c r="J459" s="1014"/>
      <c r="K459" s="1014"/>
      <c r="L459" s="1014"/>
      <c r="M459" s="1014"/>
      <c r="N459" s="1014"/>
      <c r="O459" s="1014"/>
      <c r="P459" s="1014"/>
      <c r="Q459" s="1014"/>
      <c r="R459" s="1014"/>
      <c r="S459" s="1014"/>
      <c r="T459" s="1014"/>
      <c r="U459" s="1014"/>
      <c r="V459" s="1014"/>
      <c r="W459" s="1014"/>
      <c r="X459" s="1014"/>
      <c r="Y459" s="1014"/>
      <c r="Z459" s="1014"/>
      <c r="AA459" s="1014"/>
      <c r="AB459" s="1014"/>
      <c r="AC459" s="1014"/>
      <c r="AD459" s="1014"/>
      <c r="AE459" s="1014"/>
    </row>
    <row r="460" customFormat="false" ht="12.75" hidden="false" customHeight="false" outlineLevel="0" collapsed="false">
      <c r="A460" s="1014"/>
      <c r="B460" s="1014"/>
      <c r="C460" s="1014"/>
      <c r="D460" s="1014"/>
      <c r="E460" s="1014"/>
      <c r="F460" s="1014"/>
      <c r="G460" s="1014"/>
      <c r="H460" s="1014"/>
      <c r="I460" s="1014"/>
      <c r="J460" s="1014"/>
      <c r="K460" s="1014"/>
      <c r="L460" s="1014"/>
      <c r="M460" s="1014"/>
      <c r="N460" s="1014"/>
      <c r="O460" s="1014"/>
      <c r="P460" s="1014"/>
      <c r="Q460" s="1014"/>
      <c r="R460" s="1014"/>
      <c r="S460" s="1014"/>
      <c r="T460" s="1014"/>
      <c r="U460" s="1014"/>
      <c r="V460" s="1014"/>
      <c r="W460" s="1014"/>
      <c r="X460" s="1014"/>
      <c r="Y460" s="1014"/>
      <c r="Z460" s="1014"/>
      <c r="AA460" s="1014"/>
      <c r="AB460" s="1014"/>
      <c r="AC460" s="1014"/>
      <c r="AD460" s="1014"/>
      <c r="AE460" s="1014"/>
    </row>
    <row r="461" customFormat="false" ht="12.75" hidden="false" customHeight="false" outlineLevel="0" collapsed="false">
      <c r="A461" s="1014"/>
      <c r="B461" s="1014"/>
      <c r="C461" s="1014"/>
      <c r="D461" s="1014"/>
      <c r="E461" s="1014"/>
      <c r="F461" s="1014"/>
      <c r="G461" s="1014"/>
      <c r="H461" s="1014"/>
      <c r="I461" s="1014"/>
      <c r="J461" s="1014"/>
      <c r="K461" s="1014"/>
      <c r="L461" s="1014"/>
      <c r="M461" s="1014"/>
      <c r="N461" s="1014"/>
      <c r="O461" s="1014"/>
      <c r="P461" s="1014"/>
      <c r="Q461" s="1014"/>
      <c r="R461" s="1014"/>
      <c r="S461" s="1014"/>
      <c r="T461" s="1014"/>
      <c r="U461" s="1014"/>
      <c r="V461" s="1014"/>
      <c r="W461" s="1014"/>
      <c r="X461" s="1014"/>
      <c r="Y461" s="1014"/>
      <c r="Z461" s="1014"/>
      <c r="AA461" s="1014"/>
      <c r="AB461" s="1014"/>
      <c r="AC461" s="1014"/>
      <c r="AD461" s="1014"/>
      <c r="AE461" s="1014"/>
    </row>
    <row r="462" customFormat="false" ht="12.75" hidden="false" customHeight="false" outlineLevel="0" collapsed="false">
      <c r="A462" s="1014"/>
      <c r="B462" s="1014"/>
      <c r="C462" s="1014"/>
      <c r="D462" s="1014"/>
      <c r="E462" s="1014"/>
      <c r="F462" s="1014"/>
      <c r="G462" s="1014"/>
      <c r="H462" s="1014"/>
      <c r="I462" s="1014"/>
      <c r="J462" s="1014"/>
      <c r="K462" s="1014"/>
      <c r="L462" s="1014"/>
      <c r="M462" s="1014"/>
      <c r="N462" s="1014"/>
      <c r="O462" s="1014"/>
      <c r="P462" s="1014"/>
      <c r="Q462" s="1014"/>
      <c r="R462" s="1014"/>
      <c r="S462" s="1014"/>
      <c r="T462" s="1014"/>
      <c r="U462" s="1014"/>
      <c r="V462" s="1014"/>
      <c r="W462" s="1014"/>
      <c r="X462" s="1014"/>
      <c r="Y462" s="1014"/>
      <c r="Z462" s="1014"/>
      <c r="AA462" s="1014"/>
      <c r="AB462" s="1014"/>
      <c r="AC462" s="1014"/>
      <c r="AD462" s="1014"/>
      <c r="AE462" s="1014"/>
    </row>
    <row r="463" customFormat="false" ht="12.75" hidden="false" customHeight="false" outlineLevel="0" collapsed="false">
      <c r="A463" s="1014"/>
      <c r="B463" s="1014"/>
      <c r="C463" s="1014"/>
      <c r="D463" s="1014"/>
      <c r="E463" s="1014"/>
      <c r="F463" s="1014"/>
      <c r="G463" s="1014"/>
      <c r="H463" s="1014"/>
      <c r="I463" s="1014"/>
      <c r="J463" s="1014"/>
      <c r="K463" s="1014"/>
      <c r="L463" s="1014"/>
      <c r="M463" s="1014"/>
      <c r="N463" s="1014"/>
      <c r="O463" s="1014"/>
      <c r="P463" s="1014"/>
      <c r="Q463" s="1014"/>
      <c r="R463" s="1014"/>
      <c r="S463" s="1014"/>
      <c r="T463" s="1014"/>
      <c r="U463" s="1014"/>
      <c r="V463" s="1014"/>
      <c r="W463" s="1014"/>
      <c r="X463" s="1014"/>
      <c r="Y463" s="1014"/>
      <c r="Z463" s="1014"/>
      <c r="AA463" s="1014"/>
      <c r="AB463" s="1014"/>
      <c r="AC463" s="1014"/>
      <c r="AD463" s="1014"/>
      <c r="AE463" s="1014"/>
    </row>
    <row r="464" customFormat="false" ht="12.75" hidden="false" customHeight="false" outlineLevel="0" collapsed="false">
      <c r="A464" s="1014"/>
      <c r="B464" s="1014"/>
      <c r="C464" s="1014"/>
      <c r="D464" s="1014"/>
      <c r="E464" s="1014"/>
      <c r="F464" s="1014"/>
      <c r="G464" s="1014"/>
      <c r="H464" s="1014"/>
      <c r="I464" s="1014"/>
      <c r="J464" s="1014"/>
      <c r="K464" s="1014"/>
      <c r="L464" s="1014"/>
      <c r="M464" s="1014"/>
      <c r="N464" s="1014"/>
      <c r="O464" s="1014"/>
      <c r="P464" s="1014"/>
      <c r="Q464" s="1014"/>
      <c r="R464" s="1014"/>
      <c r="S464" s="1014"/>
      <c r="T464" s="1014"/>
      <c r="U464" s="1014"/>
      <c r="V464" s="1014"/>
      <c r="W464" s="1014"/>
      <c r="X464" s="1014"/>
      <c r="Y464" s="1014"/>
      <c r="Z464" s="1014"/>
      <c r="AA464" s="1014"/>
      <c r="AB464" s="1014"/>
      <c r="AC464" s="1014"/>
      <c r="AD464" s="1014"/>
      <c r="AE464" s="1014"/>
    </row>
    <row r="465" customFormat="false" ht="12.75" hidden="false" customHeight="false" outlineLevel="0" collapsed="false">
      <c r="A465" s="1014"/>
      <c r="B465" s="1014"/>
      <c r="C465" s="1014"/>
      <c r="D465" s="1014"/>
      <c r="E465" s="1014"/>
      <c r="F465" s="1014"/>
      <c r="G465" s="1014"/>
      <c r="H465" s="1014"/>
      <c r="I465" s="1014"/>
      <c r="J465" s="1014"/>
      <c r="K465" s="1014"/>
      <c r="L465" s="1014"/>
      <c r="M465" s="1014"/>
      <c r="N465" s="1014"/>
      <c r="O465" s="1014"/>
      <c r="P465" s="1014"/>
      <c r="Q465" s="1014"/>
      <c r="R465" s="1014"/>
      <c r="S465" s="1014"/>
      <c r="T465" s="1014"/>
      <c r="U465" s="1014"/>
      <c r="V465" s="1014"/>
      <c r="W465" s="1014"/>
      <c r="X465" s="1014"/>
      <c r="Y465" s="1014"/>
      <c r="Z465" s="1014"/>
      <c r="AA465" s="1014"/>
      <c r="AB465" s="1014"/>
      <c r="AC465" s="1014"/>
      <c r="AD465" s="1014"/>
      <c r="AE465" s="1014"/>
    </row>
    <row r="466" customFormat="false" ht="12.75" hidden="false" customHeight="false" outlineLevel="0" collapsed="false">
      <c r="A466" s="1014"/>
      <c r="B466" s="1014"/>
      <c r="C466" s="1014"/>
      <c r="D466" s="1014"/>
      <c r="E466" s="1014"/>
      <c r="F466" s="1014"/>
      <c r="G466" s="1014"/>
      <c r="H466" s="1014"/>
      <c r="I466" s="1014"/>
      <c r="J466" s="1014"/>
      <c r="K466" s="1014"/>
      <c r="L466" s="1014"/>
      <c r="M466" s="1014"/>
      <c r="N466" s="1014"/>
      <c r="O466" s="1014"/>
      <c r="P466" s="1014"/>
      <c r="Q466" s="1014"/>
      <c r="R466" s="1014"/>
      <c r="S466" s="1014"/>
      <c r="T466" s="1014"/>
      <c r="U466" s="1014"/>
      <c r="V466" s="1014"/>
      <c r="W466" s="1014"/>
      <c r="X466" s="1014"/>
      <c r="Y466" s="1014"/>
      <c r="Z466" s="1014"/>
      <c r="AA466" s="1014"/>
      <c r="AB466" s="1014"/>
      <c r="AC466" s="1014"/>
      <c r="AD466" s="1014"/>
      <c r="AE466" s="1014"/>
    </row>
    <row r="467" customFormat="false" ht="12.75" hidden="false" customHeight="false" outlineLevel="0" collapsed="false">
      <c r="A467" s="1014"/>
      <c r="B467" s="1014"/>
      <c r="C467" s="1014"/>
      <c r="D467" s="1014"/>
      <c r="E467" s="1014"/>
      <c r="F467" s="1014"/>
      <c r="G467" s="1014"/>
      <c r="H467" s="1014"/>
      <c r="I467" s="1014"/>
      <c r="J467" s="1014"/>
      <c r="K467" s="1014"/>
      <c r="L467" s="1014"/>
      <c r="M467" s="1014"/>
      <c r="N467" s="1014"/>
      <c r="O467" s="1014"/>
      <c r="P467" s="1014"/>
      <c r="Q467" s="1014"/>
      <c r="R467" s="1014"/>
      <c r="S467" s="1014"/>
      <c r="T467" s="1014"/>
      <c r="U467" s="1014"/>
      <c r="V467" s="1014"/>
      <c r="W467" s="1014"/>
      <c r="X467" s="1014"/>
      <c r="Y467" s="1014"/>
      <c r="Z467" s="1014"/>
      <c r="AA467" s="1014"/>
      <c r="AB467" s="1014"/>
      <c r="AC467" s="1014"/>
      <c r="AD467" s="1014"/>
      <c r="AE467" s="1014"/>
    </row>
    <row r="468" customFormat="false" ht="12.75" hidden="false" customHeight="false" outlineLevel="0" collapsed="false">
      <c r="A468" s="1014"/>
      <c r="B468" s="1014"/>
      <c r="C468" s="1014"/>
      <c r="D468" s="1014"/>
      <c r="E468" s="1014"/>
      <c r="F468" s="1014"/>
      <c r="G468" s="1014"/>
      <c r="H468" s="1014"/>
      <c r="I468" s="1014"/>
      <c r="J468" s="1014"/>
      <c r="K468" s="1014"/>
      <c r="L468" s="1014"/>
      <c r="M468" s="1014"/>
      <c r="N468" s="1014"/>
      <c r="O468" s="1014"/>
      <c r="P468" s="1014"/>
      <c r="Q468" s="1014"/>
      <c r="R468" s="1014"/>
      <c r="S468" s="1014"/>
      <c r="T468" s="1014"/>
      <c r="U468" s="1014"/>
      <c r="V468" s="1014"/>
      <c r="W468" s="1014"/>
      <c r="X468" s="1014"/>
      <c r="Y468" s="1014"/>
      <c r="Z468" s="1014"/>
      <c r="AA468" s="1014"/>
      <c r="AB468" s="1014"/>
      <c r="AC468" s="1014"/>
      <c r="AD468" s="1014"/>
      <c r="AE468" s="1014"/>
    </row>
    <row r="469" customFormat="false" ht="12.75" hidden="false" customHeight="false" outlineLevel="0" collapsed="false">
      <c r="A469" s="1014"/>
      <c r="B469" s="1014"/>
      <c r="C469" s="1014"/>
      <c r="D469" s="1014"/>
      <c r="E469" s="1014"/>
      <c r="F469" s="1014"/>
      <c r="G469" s="1014"/>
      <c r="H469" s="1014"/>
      <c r="I469" s="1014"/>
      <c r="J469" s="1014"/>
      <c r="K469" s="1014"/>
      <c r="L469" s="1014"/>
      <c r="M469" s="1014"/>
      <c r="N469" s="1014"/>
      <c r="O469" s="1014"/>
      <c r="P469" s="1014"/>
      <c r="Q469" s="1014"/>
      <c r="R469" s="1014"/>
      <c r="S469" s="1014"/>
      <c r="T469" s="1014"/>
      <c r="U469" s="1014"/>
      <c r="V469" s="1014"/>
      <c r="W469" s="1014"/>
      <c r="X469" s="1014"/>
      <c r="Y469" s="1014"/>
      <c r="Z469" s="1014"/>
      <c r="AA469" s="1014"/>
      <c r="AB469" s="1014"/>
      <c r="AC469" s="1014"/>
      <c r="AD469" s="1014"/>
      <c r="AE469" s="1014"/>
    </row>
    <row r="470" customFormat="false" ht="12.75" hidden="false" customHeight="false" outlineLevel="0" collapsed="false">
      <c r="A470" s="1014"/>
      <c r="B470" s="1014"/>
      <c r="C470" s="1014"/>
      <c r="D470" s="1014"/>
      <c r="E470" s="1014"/>
      <c r="F470" s="1014"/>
      <c r="G470" s="1014"/>
      <c r="H470" s="1014"/>
      <c r="I470" s="1014"/>
      <c r="J470" s="1014"/>
      <c r="K470" s="1014"/>
      <c r="L470" s="1014"/>
      <c r="M470" s="1014"/>
      <c r="N470" s="1014"/>
      <c r="O470" s="1014"/>
      <c r="P470" s="1014"/>
      <c r="Q470" s="1014"/>
      <c r="R470" s="1014"/>
      <c r="S470" s="1014"/>
      <c r="T470" s="1014"/>
      <c r="U470" s="1014"/>
      <c r="V470" s="1014"/>
      <c r="W470" s="1014"/>
      <c r="X470" s="1014"/>
      <c r="Y470" s="1014"/>
      <c r="Z470" s="1014"/>
      <c r="AA470" s="1014"/>
      <c r="AB470" s="1014"/>
      <c r="AC470" s="1014"/>
      <c r="AD470" s="1014"/>
      <c r="AE470" s="1014"/>
    </row>
    <row r="471" customFormat="false" ht="12.75" hidden="false" customHeight="false" outlineLevel="0" collapsed="false">
      <c r="A471" s="1014"/>
      <c r="B471" s="1014"/>
      <c r="C471" s="1014"/>
      <c r="D471" s="1014"/>
      <c r="E471" s="1014"/>
      <c r="F471" s="1014"/>
      <c r="G471" s="1014"/>
      <c r="H471" s="1014"/>
      <c r="I471" s="1014"/>
      <c r="J471" s="1014"/>
      <c r="K471" s="1014"/>
      <c r="L471" s="1014"/>
      <c r="M471" s="1014"/>
      <c r="N471" s="1014"/>
      <c r="O471" s="1014"/>
      <c r="P471" s="1014"/>
      <c r="Q471" s="1014"/>
      <c r="R471" s="1014"/>
      <c r="S471" s="1014"/>
      <c r="T471" s="1014"/>
      <c r="U471" s="1014"/>
      <c r="V471" s="1014"/>
      <c r="W471" s="1014"/>
      <c r="X471" s="1014"/>
      <c r="Y471" s="1014"/>
      <c r="Z471" s="1014"/>
      <c r="AA471" s="1014"/>
      <c r="AB471" s="1014"/>
      <c r="AC471" s="1014"/>
      <c r="AD471" s="1014"/>
      <c r="AE471" s="1014"/>
    </row>
    <row r="472" customFormat="false" ht="12.75" hidden="false" customHeight="false" outlineLevel="0" collapsed="false">
      <c r="A472" s="1014"/>
      <c r="B472" s="1014"/>
      <c r="C472" s="1014"/>
      <c r="D472" s="1014"/>
      <c r="E472" s="1014"/>
      <c r="F472" s="1014"/>
      <c r="G472" s="1014"/>
      <c r="H472" s="1014"/>
      <c r="I472" s="1014"/>
      <c r="J472" s="1014"/>
      <c r="K472" s="1014"/>
      <c r="L472" s="1014"/>
      <c r="M472" s="1014"/>
      <c r="N472" s="1014"/>
      <c r="O472" s="1014"/>
      <c r="P472" s="1014"/>
      <c r="Q472" s="1014"/>
      <c r="R472" s="1014"/>
      <c r="S472" s="1014"/>
      <c r="T472" s="1014"/>
      <c r="U472" s="1014"/>
      <c r="V472" s="1014"/>
      <c r="W472" s="1014"/>
      <c r="X472" s="1014"/>
      <c r="Y472" s="1014"/>
      <c r="Z472" s="1014"/>
      <c r="AA472" s="1014"/>
      <c r="AB472" s="1014"/>
      <c r="AC472" s="1014"/>
      <c r="AD472" s="1014"/>
      <c r="AE472" s="1014"/>
    </row>
    <row r="473" customFormat="false" ht="12.75" hidden="false" customHeight="false" outlineLevel="0" collapsed="false">
      <c r="A473" s="1014"/>
      <c r="B473" s="1014"/>
      <c r="C473" s="1014"/>
      <c r="D473" s="1014"/>
      <c r="E473" s="1014"/>
      <c r="F473" s="1014"/>
      <c r="G473" s="1014"/>
      <c r="H473" s="1014"/>
      <c r="I473" s="1014"/>
      <c r="J473" s="1014"/>
      <c r="K473" s="1014"/>
      <c r="L473" s="1014"/>
      <c r="M473" s="1014"/>
      <c r="N473" s="1014"/>
      <c r="O473" s="1014"/>
      <c r="P473" s="1014"/>
      <c r="Q473" s="1014"/>
      <c r="R473" s="1014"/>
      <c r="S473" s="1014"/>
      <c r="T473" s="1014"/>
      <c r="U473" s="1014"/>
      <c r="V473" s="1014"/>
      <c r="W473" s="1014"/>
      <c r="X473" s="1014"/>
      <c r="Y473" s="1014"/>
      <c r="Z473" s="1014"/>
      <c r="AA473" s="1014"/>
      <c r="AB473" s="1014"/>
      <c r="AC473" s="1014"/>
      <c r="AD473" s="1014"/>
      <c r="AE473" s="1014"/>
    </row>
    <row r="474" customFormat="false" ht="12.75" hidden="false" customHeight="false" outlineLevel="0" collapsed="false">
      <c r="A474" s="1014"/>
      <c r="B474" s="1014"/>
      <c r="C474" s="1014"/>
      <c r="D474" s="1014"/>
      <c r="E474" s="1014"/>
      <c r="F474" s="1014"/>
      <c r="G474" s="1014"/>
      <c r="H474" s="1014"/>
      <c r="I474" s="1014"/>
      <c r="J474" s="1014"/>
      <c r="K474" s="1014"/>
      <c r="L474" s="1014"/>
      <c r="M474" s="1014"/>
      <c r="N474" s="1014"/>
      <c r="O474" s="1014"/>
      <c r="P474" s="1014"/>
      <c r="Q474" s="1014"/>
      <c r="R474" s="1014"/>
      <c r="S474" s="1014"/>
      <c r="T474" s="1014"/>
      <c r="U474" s="1014"/>
      <c r="V474" s="1014"/>
      <c r="W474" s="1014"/>
      <c r="X474" s="1014"/>
      <c r="Y474" s="1014"/>
      <c r="Z474" s="1014"/>
      <c r="AA474" s="1014"/>
      <c r="AB474" s="1014"/>
      <c r="AC474" s="1014"/>
      <c r="AD474" s="1014"/>
      <c r="AE474" s="1014"/>
    </row>
    <row r="475" customFormat="false" ht="12.75" hidden="false" customHeight="false" outlineLevel="0" collapsed="false">
      <c r="A475" s="1014"/>
      <c r="B475" s="1014"/>
      <c r="C475" s="1014"/>
      <c r="D475" s="1014"/>
      <c r="E475" s="1014"/>
      <c r="F475" s="1014"/>
      <c r="G475" s="1014"/>
      <c r="H475" s="1014"/>
      <c r="I475" s="1014"/>
      <c r="J475" s="1014"/>
      <c r="K475" s="1014"/>
      <c r="L475" s="1014"/>
      <c r="M475" s="1014"/>
      <c r="N475" s="1014"/>
      <c r="O475" s="1014"/>
      <c r="P475" s="1014"/>
      <c r="Q475" s="1014"/>
      <c r="R475" s="1014"/>
      <c r="S475" s="1014"/>
      <c r="T475" s="1014"/>
      <c r="U475" s="1014"/>
      <c r="V475" s="1014"/>
      <c r="W475" s="1014"/>
      <c r="X475" s="1014"/>
      <c r="Y475" s="1014"/>
      <c r="Z475" s="1014"/>
      <c r="AA475" s="1014"/>
      <c r="AB475" s="1014"/>
      <c r="AC475" s="1014"/>
      <c r="AD475" s="1014"/>
      <c r="AE475" s="1014"/>
    </row>
    <row r="476" customFormat="false" ht="12.75" hidden="false" customHeight="false" outlineLevel="0" collapsed="false">
      <c r="A476" s="1014"/>
      <c r="B476" s="1014"/>
      <c r="C476" s="1014"/>
      <c r="D476" s="1014"/>
      <c r="E476" s="1014"/>
      <c r="F476" s="1014"/>
      <c r="G476" s="1014"/>
      <c r="H476" s="1014"/>
      <c r="I476" s="1014"/>
      <c r="J476" s="1014"/>
      <c r="K476" s="1014"/>
      <c r="L476" s="1014"/>
      <c r="M476" s="1014"/>
      <c r="N476" s="1014"/>
      <c r="O476" s="1014"/>
      <c r="P476" s="1014"/>
      <c r="Q476" s="1014"/>
      <c r="R476" s="1014"/>
      <c r="S476" s="1014"/>
      <c r="T476" s="1014"/>
      <c r="U476" s="1014"/>
      <c r="V476" s="1014"/>
      <c r="W476" s="1014"/>
      <c r="X476" s="1014"/>
      <c r="Y476" s="1014"/>
      <c r="Z476" s="1014"/>
      <c r="AA476" s="1014"/>
      <c r="AB476" s="1014"/>
      <c r="AC476" s="1014"/>
      <c r="AD476" s="1014"/>
      <c r="AE476" s="1014"/>
    </row>
    <row r="477" customFormat="false" ht="12.75" hidden="false" customHeight="false" outlineLevel="0" collapsed="false">
      <c r="A477" s="1014"/>
      <c r="B477" s="1014"/>
      <c r="C477" s="1014"/>
      <c r="D477" s="1014"/>
      <c r="E477" s="1014"/>
      <c r="F477" s="1014"/>
      <c r="G477" s="1014"/>
      <c r="H477" s="1014"/>
      <c r="I477" s="1014"/>
      <c r="J477" s="1014"/>
      <c r="K477" s="1014"/>
      <c r="L477" s="1014"/>
      <c r="M477" s="1014"/>
      <c r="N477" s="1014"/>
      <c r="O477" s="1014"/>
      <c r="P477" s="1014"/>
      <c r="Q477" s="1014"/>
      <c r="R477" s="1014"/>
      <c r="S477" s="1014"/>
      <c r="T477" s="1014"/>
      <c r="U477" s="1014"/>
      <c r="V477" s="1014"/>
      <c r="W477" s="1014"/>
      <c r="X477" s="1014"/>
      <c r="Y477" s="1014"/>
      <c r="Z477" s="1014"/>
      <c r="AA477" s="1014"/>
      <c r="AB477" s="1014"/>
      <c r="AC477" s="1014"/>
      <c r="AD477" s="1014"/>
      <c r="AE477" s="1014"/>
    </row>
    <row r="478" customFormat="false" ht="12.75" hidden="false" customHeight="false" outlineLevel="0" collapsed="false">
      <c r="A478" s="1014"/>
      <c r="B478" s="1014"/>
      <c r="C478" s="1014"/>
      <c r="D478" s="1014"/>
      <c r="E478" s="1014"/>
      <c r="F478" s="1014"/>
      <c r="G478" s="1014"/>
      <c r="H478" s="1014"/>
      <c r="I478" s="1014"/>
      <c r="J478" s="1014"/>
      <c r="K478" s="1014"/>
      <c r="L478" s="1014"/>
      <c r="M478" s="1014"/>
      <c r="N478" s="1014"/>
      <c r="O478" s="1014"/>
      <c r="P478" s="1014"/>
      <c r="Q478" s="1014"/>
      <c r="R478" s="1014"/>
      <c r="S478" s="1014"/>
      <c r="T478" s="1014"/>
      <c r="U478" s="1014"/>
      <c r="V478" s="1014"/>
      <c r="W478" s="1014"/>
      <c r="X478" s="1014"/>
      <c r="Y478" s="1014"/>
      <c r="Z478" s="1014"/>
      <c r="AA478" s="1014"/>
      <c r="AB478" s="1014"/>
      <c r="AC478" s="1014"/>
      <c r="AD478" s="1014"/>
      <c r="AE478" s="1014"/>
    </row>
    <row r="479" customFormat="false" ht="12.75" hidden="false" customHeight="false" outlineLevel="0" collapsed="false">
      <c r="A479" s="1014"/>
      <c r="B479" s="1014"/>
      <c r="C479" s="1014"/>
      <c r="D479" s="1014"/>
      <c r="E479" s="1014"/>
      <c r="F479" s="1014"/>
      <c r="G479" s="1014"/>
      <c r="H479" s="1014"/>
      <c r="I479" s="1014"/>
      <c r="J479" s="1014"/>
      <c r="K479" s="1014"/>
      <c r="L479" s="1014"/>
      <c r="M479" s="1014"/>
      <c r="N479" s="1014"/>
      <c r="O479" s="1014"/>
      <c r="P479" s="1014"/>
      <c r="Q479" s="1014"/>
      <c r="R479" s="1014"/>
      <c r="S479" s="1014"/>
      <c r="T479" s="1014"/>
      <c r="U479" s="1014"/>
      <c r="V479" s="1014"/>
      <c r="W479" s="1014"/>
      <c r="X479" s="1014"/>
      <c r="Y479" s="1014"/>
      <c r="Z479" s="1014"/>
      <c r="AA479" s="1014"/>
      <c r="AB479" s="1014"/>
      <c r="AC479" s="1014"/>
      <c r="AD479" s="1014"/>
      <c r="AE479" s="1014"/>
    </row>
    <row r="480" customFormat="false" ht="12.75" hidden="false" customHeight="false" outlineLevel="0" collapsed="false">
      <c r="A480" s="1014"/>
      <c r="B480" s="1014"/>
      <c r="C480" s="1014"/>
      <c r="D480" s="1014"/>
      <c r="E480" s="1014"/>
      <c r="F480" s="1014"/>
      <c r="G480" s="1014"/>
      <c r="H480" s="1014"/>
      <c r="I480" s="1014"/>
      <c r="J480" s="1014"/>
      <c r="K480" s="1014"/>
      <c r="L480" s="1014"/>
      <c r="M480" s="1014"/>
      <c r="N480" s="1014"/>
      <c r="O480" s="1014"/>
      <c r="P480" s="1014"/>
      <c r="Q480" s="1014"/>
      <c r="R480" s="1014"/>
      <c r="S480" s="1014"/>
      <c r="T480" s="1014"/>
      <c r="U480" s="1014"/>
      <c r="V480" s="1014"/>
      <c r="W480" s="1014"/>
      <c r="X480" s="1014"/>
      <c r="Y480" s="1014"/>
      <c r="Z480" s="1014"/>
      <c r="AA480" s="1014"/>
      <c r="AB480" s="1014"/>
      <c r="AC480" s="1014"/>
      <c r="AD480" s="1014"/>
      <c r="AE480" s="1014"/>
    </row>
    <row r="481" customFormat="false" ht="12.75" hidden="false" customHeight="false" outlineLevel="0" collapsed="false">
      <c r="A481" s="1014"/>
      <c r="B481" s="1014"/>
      <c r="C481" s="1014"/>
      <c r="D481" s="1014"/>
      <c r="E481" s="1014"/>
      <c r="F481" s="1014"/>
      <c r="G481" s="1014"/>
      <c r="H481" s="1014"/>
      <c r="I481" s="1014"/>
      <c r="J481" s="1014"/>
      <c r="K481" s="1014"/>
      <c r="L481" s="1014"/>
      <c r="M481" s="1014"/>
      <c r="N481" s="1014"/>
      <c r="O481" s="1014"/>
      <c r="P481" s="1014"/>
      <c r="Q481" s="1014"/>
      <c r="R481" s="1014"/>
      <c r="S481" s="1014"/>
      <c r="T481" s="1014"/>
      <c r="U481" s="1014"/>
      <c r="V481" s="1014"/>
      <c r="W481" s="1014"/>
      <c r="X481" s="1014"/>
      <c r="Y481" s="1014"/>
      <c r="Z481" s="1014"/>
      <c r="AA481" s="1014"/>
      <c r="AB481" s="1014"/>
      <c r="AC481" s="1014"/>
      <c r="AD481" s="1014"/>
      <c r="AE481" s="1014"/>
    </row>
    <row r="482" customFormat="false" ht="12.75" hidden="false" customHeight="false" outlineLevel="0" collapsed="false">
      <c r="A482" s="1014"/>
      <c r="B482" s="1014"/>
      <c r="C482" s="1014"/>
      <c r="D482" s="1014"/>
      <c r="E482" s="1014"/>
      <c r="F482" s="1014"/>
      <c r="G482" s="1014"/>
      <c r="H482" s="1014"/>
      <c r="I482" s="1014"/>
      <c r="J482" s="1014"/>
      <c r="K482" s="1014"/>
      <c r="L482" s="1014"/>
      <c r="M482" s="1014"/>
      <c r="N482" s="1014"/>
      <c r="O482" s="1014"/>
      <c r="P482" s="1014"/>
      <c r="Q482" s="1014"/>
      <c r="R482" s="1014"/>
      <c r="S482" s="1014"/>
      <c r="T482" s="1014"/>
      <c r="U482" s="1014"/>
      <c r="V482" s="1014"/>
      <c r="W482" s="1014"/>
      <c r="X482" s="1014"/>
      <c r="Y482" s="1014"/>
      <c r="Z482" s="1014"/>
      <c r="AA482" s="1014"/>
      <c r="AB482" s="1014"/>
      <c r="AC482" s="1014"/>
      <c r="AD482" s="1014"/>
      <c r="AE482" s="1014"/>
    </row>
    <row r="483" customFormat="false" ht="12.75" hidden="false" customHeight="false" outlineLevel="0" collapsed="false">
      <c r="A483" s="1014"/>
      <c r="B483" s="1014"/>
      <c r="C483" s="1014"/>
      <c r="D483" s="1014"/>
      <c r="E483" s="1014"/>
      <c r="F483" s="1014"/>
      <c r="G483" s="1014"/>
      <c r="H483" s="1014"/>
      <c r="I483" s="1014"/>
      <c r="J483" s="1014"/>
      <c r="K483" s="1014"/>
      <c r="L483" s="1014"/>
      <c r="M483" s="1014"/>
      <c r="N483" s="1014"/>
      <c r="O483" s="1014"/>
      <c r="P483" s="1014"/>
      <c r="Q483" s="1014"/>
      <c r="R483" s="1014"/>
      <c r="S483" s="1014"/>
      <c r="T483" s="1014"/>
      <c r="U483" s="1014"/>
      <c r="V483" s="1014"/>
      <c r="W483" s="1014"/>
      <c r="X483" s="1014"/>
      <c r="Y483" s="1014"/>
      <c r="Z483" s="1014"/>
      <c r="AA483" s="1014"/>
      <c r="AB483" s="1014"/>
      <c r="AC483" s="1014"/>
      <c r="AD483" s="1014"/>
      <c r="AE483" s="1014"/>
    </row>
    <row r="484" customFormat="false" ht="12.75" hidden="false" customHeight="false" outlineLevel="0" collapsed="false">
      <c r="A484" s="1014"/>
      <c r="B484" s="1014"/>
      <c r="C484" s="1014"/>
      <c r="D484" s="1014"/>
      <c r="E484" s="1014"/>
      <c r="F484" s="1014"/>
      <c r="G484" s="1014"/>
      <c r="H484" s="1014"/>
      <c r="I484" s="1014"/>
      <c r="J484" s="1014"/>
      <c r="K484" s="1014"/>
      <c r="L484" s="1014"/>
      <c r="M484" s="1014"/>
      <c r="N484" s="1014"/>
      <c r="O484" s="1014"/>
      <c r="P484" s="1014"/>
      <c r="Q484" s="1014"/>
      <c r="R484" s="1014"/>
      <c r="S484" s="1014"/>
      <c r="T484" s="1014"/>
      <c r="U484" s="1014"/>
      <c r="V484" s="1014"/>
      <c r="W484" s="1014"/>
      <c r="X484" s="1014"/>
      <c r="Y484" s="1014"/>
      <c r="Z484" s="1014"/>
      <c r="AA484" s="1014"/>
      <c r="AB484" s="1014"/>
      <c r="AC484" s="1014"/>
      <c r="AD484" s="1014"/>
      <c r="AE484" s="1014"/>
    </row>
    <row r="485" customFormat="false" ht="12.75" hidden="false" customHeight="false" outlineLevel="0" collapsed="false">
      <c r="A485" s="1014"/>
      <c r="B485" s="1014"/>
      <c r="C485" s="1014"/>
      <c r="D485" s="1014"/>
      <c r="E485" s="1014"/>
      <c r="F485" s="1014"/>
      <c r="G485" s="1014"/>
      <c r="H485" s="1014"/>
      <c r="I485" s="1014"/>
      <c r="J485" s="1014"/>
      <c r="K485" s="1014"/>
      <c r="L485" s="1014"/>
      <c r="M485" s="1014"/>
      <c r="N485" s="1014"/>
      <c r="O485" s="1014"/>
      <c r="P485" s="1014"/>
      <c r="Q485" s="1014"/>
      <c r="R485" s="1014"/>
      <c r="S485" s="1014"/>
      <c r="T485" s="1014"/>
      <c r="U485" s="1014"/>
      <c r="V485" s="1014"/>
      <c r="W485" s="1014"/>
      <c r="X485" s="1014"/>
      <c r="Y485" s="1014"/>
      <c r="Z485" s="1014"/>
      <c r="AA485" s="1014"/>
      <c r="AB485" s="1014"/>
      <c r="AC485" s="1014"/>
      <c r="AD485" s="1014"/>
      <c r="AE485" s="1014"/>
    </row>
    <row r="486" customFormat="false" ht="12.75" hidden="false" customHeight="false" outlineLevel="0" collapsed="false">
      <c r="A486" s="1014"/>
      <c r="B486" s="1014"/>
      <c r="C486" s="1014"/>
      <c r="D486" s="1014"/>
      <c r="E486" s="1014"/>
      <c r="F486" s="1014"/>
      <c r="G486" s="1014"/>
      <c r="H486" s="1014"/>
      <c r="I486" s="1014"/>
      <c r="J486" s="1014"/>
      <c r="K486" s="1014"/>
      <c r="L486" s="1014"/>
      <c r="M486" s="1014"/>
      <c r="N486" s="1014"/>
      <c r="O486" s="1014"/>
      <c r="P486" s="1014"/>
      <c r="Q486" s="1014"/>
      <c r="R486" s="1014"/>
      <c r="S486" s="1014"/>
      <c r="T486" s="1014"/>
      <c r="U486" s="1014"/>
      <c r="V486" s="1014"/>
      <c r="W486" s="1014"/>
      <c r="X486" s="1014"/>
      <c r="Y486" s="1014"/>
      <c r="Z486" s="1014"/>
      <c r="AA486" s="1014"/>
      <c r="AB486" s="1014"/>
      <c r="AC486" s="1014"/>
      <c r="AD486" s="1014"/>
      <c r="AE486" s="1014"/>
    </row>
    <row r="487" customFormat="false" ht="12.75" hidden="false" customHeight="false" outlineLevel="0" collapsed="false">
      <c r="A487" s="1014"/>
      <c r="B487" s="1014"/>
      <c r="C487" s="1014"/>
      <c r="D487" s="1014"/>
      <c r="E487" s="1014"/>
      <c r="F487" s="1014"/>
      <c r="G487" s="1014"/>
      <c r="H487" s="1014"/>
      <c r="I487" s="1014"/>
      <c r="J487" s="1014"/>
      <c r="K487" s="1014"/>
      <c r="L487" s="1014"/>
      <c r="M487" s="1014"/>
      <c r="N487" s="1014"/>
      <c r="O487" s="1014"/>
      <c r="P487" s="1014"/>
      <c r="Q487" s="1014"/>
      <c r="R487" s="1014"/>
      <c r="S487" s="1014"/>
      <c r="T487" s="1014"/>
      <c r="U487" s="1014"/>
      <c r="V487" s="1014"/>
      <c r="W487" s="1014"/>
      <c r="X487" s="1014"/>
      <c r="Y487" s="1014"/>
      <c r="Z487" s="1014"/>
      <c r="AA487" s="1014"/>
      <c r="AB487" s="1014"/>
      <c r="AC487" s="1014"/>
      <c r="AD487" s="1014"/>
      <c r="AE487" s="1014"/>
    </row>
    <row r="488" customFormat="false" ht="12.75" hidden="false" customHeight="false" outlineLevel="0" collapsed="false">
      <c r="A488" s="1014"/>
      <c r="B488" s="1014"/>
      <c r="C488" s="1014"/>
      <c r="D488" s="1014"/>
      <c r="E488" s="1014"/>
      <c r="F488" s="1014"/>
      <c r="G488" s="1014"/>
      <c r="H488" s="1014"/>
      <c r="I488" s="1014"/>
      <c r="J488" s="1014"/>
      <c r="K488" s="1014"/>
      <c r="L488" s="1014"/>
      <c r="M488" s="1014"/>
      <c r="N488" s="1014"/>
      <c r="O488" s="1014"/>
      <c r="P488" s="1014"/>
      <c r="Q488" s="1014"/>
      <c r="R488" s="1014"/>
      <c r="S488" s="1014"/>
      <c r="T488" s="1014"/>
      <c r="U488" s="1014"/>
      <c r="V488" s="1014"/>
      <c r="W488" s="1014"/>
      <c r="X488" s="1014"/>
      <c r="Y488" s="1014"/>
      <c r="Z488" s="1014"/>
      <c r="AA488" s="1014"/>
      <c r="AB488" s="1014"/>
      <c r="AC488" s="1014"/>
      <c r="AD488" s="1014"/>
      <c r="AE488" s="1014"/>
    </row>
    <row r="489" customFormat="false" ht="12.75" hidden="false" customHeight="false" outlineLevel="0" collapsed="false">
      <c r="A489" s="1014"/>
      <c r="B489" s="1014"/>
      <c r="C489" s="1014"/>
      <c r="D489" s="1014"/>
      <c r="E489" s="1014"/>
      <c r="F489" s="1014"/>
      <c r="G489" s="1014"/>
      <c r="H489" s="1014"/>
      <c r="I489" s="1014"/>
      <c r="J489" s="1014"/>
      <c r="K489" s="1014"/>
      <c r="L489" s="1014"/>
      <c r="M489" s="1014"/>
      <c r="N489" s="1014"/>
      <c r="O489" s="1014"/>
      <c r="P489" s="1014"/>
      <c r="Q489" s="1014"/>
      <c r="R489" s="1014"/>
      <c r="S489" s="1014"/>
      <c r="T489" s="1014"/>
      <c r="U489" s="1014"/>
      <c r="V489" s="1014"/>
      <c r="W489" s="1014"/>
      <c r="X489" s="1014"/>
      <c r="Y489" s="1014"/>
      <c r="Z489" s="1014"/>
      <c r="AA489" s="1014"/>
      <c r="AB489" s="1014"/>
      <c r="AC489" s="1014"/>
      <c r="AD489" s="1014"/>
      <c r="AE489" s="1014"/>
    </row>
    <row r="490" customFormat="false" ht="12.75" hidden="false" customHeight="false" outlineLevel="0" collapsed="false">
      <c r="A490" s="1014"/>
      <c r="B490" s="1014"/>
      <c r="C490" s="1014"/>
      <c r="D490" s="1014"/>
      <c r="E490" s="1014"/>
      <c r="F490" s="1014"/>
      <c r="G490" s="1014"/>
      <c r="H490" s="1014"/>
      <c r="I490" s="1014"/>
      <c r="J490" s="1014"/>
      <c r="K490" s="1014"/>
      <c r="L490" s="1014"/>
      <c r="M490" s="1014"/>
      <c r="N490" s="1014"/>
      <c r="O490" s="1014"/>
      <c r="P490" s="1014"/>
      <c r="Q490" s="1014"/>
      <c r="R490" s="1014"/>
      <c r="S490" s="1014"/>
      <c r="T490" s="1014"/>
      <c r="U490" s="1014"/>
      <c r="V490" s="1014"/>
      <c r="W490" s="1014"/>
      <c r="X490" s="1014"/>
      <c r="Y490" s="1014"/>
      <c r="Z490" s="1014"/>
      <c r="AA490" s="1014"/>
      <c r="AB490" s="1014"/>
      <c r="AC490" s="1014"/>
      <c r="AD490" s="1014"/>
      <c r="AE490" s="1014"/>
    </row>
    <row r="491" customFormat="false" ht="12.75" hidden="false" customHeight="false" outlineLevel="0" collapsed="false">
      <c r="A491" s="1014"/>
      <c r="B491" s="1014"/>
      <c r="C491" s="1014"/>
      <c r="D491" s="1014"/>
      <c r="E491" s="1014"/>
      <c r="F491" s="1014"/>
      <c r="G491" s="1014"/>
      <c r="H491" s="1014"/>
      <c r="I491" s="1014"/>
      <c r="J491" s="1014"/>
      <c r="K491" s="1014"/>
      <c r="L491" s="1014"/>
      <c r="M491" s="1014"/>
      <c r="N491" s="1014"/>
      <c r="O491" s="1014"/>
      <c r="P491" s="1014"/>
      <c r="Q491" s="1014"/>
      <c r="R491" s="1014"/>
      <c r="S491" s="1014"/>
      <c r="T491" s="1014"/>
      <c r="U491" s="1014"/>
      <c r="V491" s="1014"/>
      <c r="W491" s="1014"/>
      <c r="X491" s="1014"/>
      <c r="Y491" s="1014"/>
      <c r="Z491" s="1014"/>
      <c r="AA491" s="1014"/>
      <c r="AB491" s="1014"/>
      <c r="AC491" s="1014"/>
      <c r="AD491" s="1014"/>
      <c r="AE491" s="1014"/>
    </row>
    <row r="492" customFormat="false" ht="12.75" hidden="false" customHeight="false" outlineLevel="0" collapsed="false">
      <c r="A492" s="1014"/>
      <c r="B492" s="1014"/>
      <c r="C492" s="1014"/>
      <c r="D492" s="1014"/>
      <c r="E492" s="1014"/>
      <c r="F492" s="1014"/>
      <c r="G492" s="1014"/>
      <c r="H492" s="1014"/>
      <c r="I492" s="1014"/>
      <c r="J492" s="1014"/>
      <c r="K492" s="1014"/>
      <c r="L492" s="1014"/>
      <c r="M492" s="1014"/>
      <c r="N492" s="1014"/>
      <c r="O492" s="1014"/>
      <c r="P492" s="1014"/>
      <c r="Q492" s="1014"/>
      <c r="R492" s="1014"/>
      <c r="S492" s="1014"/>
      <c r="T492" s="1014"/>
      <c r="U492" s="1014"/>
      <c r="V492" s="1014"/>
      <c r="W492" s="1014"/>
      <c r="X492" s="1014"/>
      <c r="Y492" s="1014"/>
      <c r="Z492" s="1014"/>
      <c r="AA492" s="1014"/>
      <c r="AB492" s="1014"/>
      <c r="AC492" s="1014"/>
      <c r="AD492" s="1014"/>
      <c r="AE492" s="1014"/>
    </row>
    <row r="493" customFormat="false" ht="12.75" hidden="false" customHeight="false" outlineLevel="0" collapsed="false">
      <c r="A493" s="1014"/>
      <c r="B493" s="1014"/>
      <c r="C493" s="1014"/>
      <c r="D493" s="1014"/>
      <c r="E493" s="1014"/>
      <c r="F493" s="1014"/>
      <c r="G493" s="1014"/>
      <c r="H493" s="1014"/>
      <c r="I493" s="1014"/>
      <c r="J493" s="1014"/>
      <c r="K493" s="1014"/>
      <c r="L493" s="1014"/>
      <c r="M493" s="1014"/>
      <c r="N493" s="1014"/>
      <c r="O493" s="1014"/>
      <c r="P493" s="1014"/>
      <c r="Q493" s="1014"/>
      <c r="R493" s="1014"/>
      <c r="S493" s="1014"/>
      <c r="T493" s="1014"/>
      <c r="U493" s="1014"/>
      <c r="V493" s="1014"/>
      <c r="W493" s="1014"/>
      <c r="X493" s="1014"/>
      <c r="Y493" s="1014"/>
      <c r="Z493" s="1014"/>
      <c r="AA493" s="1014"/>
      <c r="AB493" s="1014"/>
      <c r="AC493" s="1014"/>
      <c r="AD493" s="1014"/>
      <c r="AE493" s="1014"/>
    </row>
    <row r="494" customFormat="false" ht="12.75" hidden="false" customHeight="false" outlineLevel="0" collapsed="false">
      <c r="A494" s="1014"/>
      <c r="B494" s="1014"/>
      <c r="C494" s="1014"/>
      <c r="D494" s="1014"/>
      <c r="E494" s="1014"/>
      <c r="F494" s="1014"/>
      <c r="G494" s="1014"/>
      <c r="H494" s="1014"/>
      <c r="I494" s="1014"/>
      <c r="J494" s="1014"/>
      <c r="K494" s="1014"/>
      <c r="L494" s="1014"/>
      <c r="M494" s="1014"/>
      <c r="N494" s="1014"/>
      <c r="O494" s="1014"/>
      <c r="P494" s="1014"/>
      <c r="Q494" s="1014"/>
      <c r="R494" s="1014"/>
      <c r="S494" s="1014"/>
      <c r="T494" s="1014"/>
      <c r="U494" s="1014"/>
      <c r="V494" s="1014"/>
      <c r="W494" s="1014"/>
      <c r="X494" s="1014"/>
      <c r="Y494" s="1014"/>
      <c r="Z494" s="1014"/>
      <c r="AA494" s="1014"/>
      <c r="AB494" s="1014"/>
      <c r="AC494" s="1014"/>
      <c r="AD494" s="1014"/>
      <c r="AE494" s="1014"/>
    </row>
    <row r="495" customFormat="false" ht="12.75" hidden="false" customHeight="false" outlineLevel="0" collapsed="false">
      <c r="A495" s="1014"/>
      <c r="B495" s="1014"/>
      <c r="C495" s="1014"/>
      <c r="D495" s="1014"/>
      <c r="E495" s="1014"/>
      <c r="F495" s="1014"/>
      <c r="G495" s="1014"/>
      <c r="H495" s="1014"/>
      <c r="I495" s="1014"/>
      <c r="J495" s="1014"/>
      <c r="K495" s="1014"/>
      <c r="L495" s="1014"/>
      <c r="M495" s="1014"/>
      <c r="N495" s="1014"/>
      <c r="O495" s="1014"/>
      <c r="P495" s="1014"/>
      <c r="Q495" s="1014"/>
      <c r="R495" s="1014"/>
      <c r="S495" s="1014"/>
      <c r="T495" s="1014"/>
      <c r="U495" s="1014"/>
      <c r="V495" s="1014"/>
      <c r="W495" s="1014"/>
      <c r="X495" s="1014"/>
      <c r="Y495" s="1014"/>
      <c r="Z495" s="1014"/>
      <c r="AA495" s="1014"/>
      <c r="AB495" s="1014"/>
      <c r="AC495" s="1014"/>
      <c r="AD495" s="1014"/>
      <c r="AE495" s="1014"/>
    </row>
    <row r="496" customFormat="false" ht="12.75" hidden="false" customHeight="false" outlineLevel="0" collapsed="false">
      <c r="A496" s="1014"/>
      <c r="B496" s="1014"/>
      <c r="C496" s="1014"/>
      <c r="D496" s="1014"/>
      <c r="E496" s="1014"/>
      <c r="F496" s="1014"/>
      <c r="G496" s="1014"/>
      <c r="H496" s="1014"/>
      <c r="I496" s="1014"/>
      <c r="J496" s="1014"/>
      <c r="K496" s="1014"/>
      <c r="L496" s="1014"/>
      <c r="M496" s="1014"/>
      <c r="N496" s="1014"/>
      <c r="O496" s="1014"/>
      <c r="P496" s="1014"/>
      <c r="Q496" s="1014"/>
      <c r="R496" s="1014"/>
      <c r="S496" s="1014"/>
      <c r="T496" s="1014"/>
      <c r="U496" s="1014"/>
      <c r="V496" s="1014"/>
      <c r="W496" s="1014"/>
      <c r="X496" s="1014"/>
      <c r="Y496" s="1014"/>
      <c r="Z496" s="1014"/>
      <c r="AA496" s="1014"/>
      <c r="AB496" s="1014"/>
      <c r="AC496" s="1014"/>
      <c r="AD496" s="1014"/>
      <c r="AE496" s="1014"/>
    </row>
    <row r="497" customFormat="false" ht="12.75" hidden="false" customHeight="false" outlineLevel="0" collapsed="false">
      <c r="A497" s="1014"/>
      <c r="B497" s="1014"/>
      <c r="C497" s="1014"/>
      <c r="D497" s="1014"/>
      <c r="E497" s="1014"/>
      <c r="F497" s="1014"/>
      <c r="G497" s="1014"/>
      <c r="H497" s="1014"/>
      <c r="I497" s="1014"/>
      <c r="J497" s="1014"/>
      <c r="K497" s="1014"/>
      <c r="L497" s="1014"/>
      <c r="M497" s="1014"/>
      <c r="N497" s="1014"/>
      <c r="O497" s="1014"/>
      <c r="P497" s="1014"/>
      <c r="Q497" s="1014"/>
      <c r="R497" s="1014"/>
      <c r="S497" s="1014"/>
      <c r="T497" s="1014"/>
      <c r="U497" s="1014"/>
      <c r="V497" s="1014"/>
      <c r="W497" s="1014"/>
      <c r="X497" s="1014"/>
      <c r="Y497" s="1014"/>
      <c r="Z497" s="1014"/>
      <c r="AA497" s="1014"/>
      <c r="AB497" s="1014"/>
      <c r="AC497" s="1014"/>
      <c r="AD497" s="1014"/>
      <c r="AE497" s="1014"/>
    </row>
    <row r="498" customFormat="false" ht="12.75" hidden="false" customHeight="false" outlineLevel="0" collapsed="false">
      <c r="A498" s="1014"/>
      <c r="B498" s="1014"/>
      <c r="C498" s="1014"/>
      <c r="D498" s="1014"/>
      <c r="E498" s="1014"/>
      <c r="F498" s="1014"/>
      <c r="G498" s="1014"/>
      <c r="H498" s="1014"/>
      <c r="I498" s="1014"/>
      <c r="J498" s="1014"/>
      <c r="K498" s="1014"/>
      <c r="L498" s="1014"/>
      <c r="M498" s="1014"/>
      <c r="N498" s="1014"/>
      <c r="O498" s="1014"/>
      <c r="P498" s="1014"/>
      <c r="Q498" s="1014"/>
      <c r="R498" s="1014"/>
      <c r="S498" s="1014"/>
      <c r="T498" s="1014"/>
      <c r="U498" s="1014"/>
      <c r="V498" s="1014"/>
      <c r="W498" s="1014"/>
      <c r="X498" s="1014"/>
      <c r="Y498" s="1014"/>
      <c r="Z498" s="1014"/>
      <c r="AA498" s="1014"/>
      <c r="AB498" s="1014"/>
      <c r="AC498" s="1014"/>
      <c r="AD498" s="1014"/>
      <c r="AE498" s="1014"/>
    </row>
    <row r="499" customFormat="false" ht="12.75" hidden="false" customHeight="false" outlineLevel="0" collapsed="false">
      <c r="A499" s="1014"/>
      <c r="B499" s="1014"/>
      <c r="C499" s="1014"/>
      <c r="D499" s="1014"/>
      <c r="E499" s="1014"/>
      <c r="F499" s="1014"/>
      <c r="G499" s="1014"/>
      <c r="H499" s="1014"/>
      <c r="I499" s="1014"/>
      <c r="J499" s="1014"/>
      <c r="K499" s="1014"/>
      <c r="L499" s="1014"/>
      <c r="M499" s="1014"/>
      <c r="N499" s="1014"/>
      <c r="O499" s="1014"/>
      <c r="P499" s="1014"/>
      <c r="Q499" s="1014"/>
      <c r="R499" s="1014"/>
      <c r="S499" s="1014"/>
      <c r="T499" s="1014"/>
      <c r="U499" s="1014"/>
      <c r="V499" s="1014"/>
      <c r="W499" s="1014"/>
      <c r="X499" s="1014"/>
      <c r="Y499" s="1014"/>
      <c r="Z499" s="1014"/>
      <c r="AA499" s="1014"/>
      <c r="AB499" s="1014"/>
      <c r="AC499" s="1014"/>
      <c r="AD499" s="1014"/>
      <c r="AE499" s="1014"/>
    </row>
    <row r="500" customFormat="false" ht="12.75" hidden="false" customHeight="false" outlineLevel="0" collapsed="false">
      <c r="A500" s="1014"/>
      <c r="B500" s="1014"/>
      <c r="C500" s="1014"/>
      <c r="D500" s="1014"/>
      <c r="E500" s="1014"/>
      <c r="F500" s="1014"/>
      <c r="G500" s="1014"/>
      <c r="H500" s="1014"/>
      <c r="I500" s="1014"/>
      <c r="J500" s="1014"/>
      <c r="K500" s="1014"/>
      <c r="L500" s="1014"/>
      <c r="M500" s="1014"/>
      <c r="N500" s="1014"/>
      <c r="O500" s="1014"/>
      <c r="P500" s="1014"/>
      <c r="Q500" s="1014"/>
      <c r="R500" s="1014"/>
      <c r="S500" s="1014"/>
      <c r="T500" s="1014"/>
      <c r="U500" s="1014"/>
      <c r="V500" s="1014"/>
      <c r="W500" s="1014"/>
      <c r="X500" s="1014"/>
      <c r="Y500" s="1014"/>
      <c r="Z500" s="1014"/>
      <c r="AA500" s="1014"/>
      <c r="AB500" s="1014"/>
      <c r="AC500" s="1014"/>
      <c r="AD500" s="1014"/>
      <c r="AE500" s="1014"/>
    </row>
    <row r="501" customFormat="false" ht="12.75" hidden="false" customHeight="false" outlineLevel="0" collapsed="false">
      <c r="A501" s="1014"/>
      <c r="B501" s="1014"/>
      <c r="C501" s="1014"/>
      <c r="D501" s="1014"/>
      <c r="E501" s="1014"/>
      <c r="F501" s="1014"/>
      <c r="G501" s="1014"/>
      <c r="H501" s="1014"/>
      <c r="I501" s="1014"/>
      <c r="J501" s="1014"/>
      <c r="K501" s="1014"/>
      <c r="L501" s="1014"/>
      <c r="M501" s="1014"/>
      <c r="N501" s="1014"/>
      <c r="O501" s="1014"/>
      <c r="P501" s="1014"/>
      <c r="Q501" s="1014"/>
      <c r="R501" s="1014"/>
      <c r="S501" s="1014"/>
      <c r="T501" s="1014"/>
      <c r="U501" s="1014"/>
      <c r="V501" s="1014"/>
      <c r="W501" s="1014"/>
      <c r="X501" s="1014"/>
      <c r="Y501" s="1014"/>
      <c r="Z501" s="1014"/>
      <c r="AA501" s="1014"/>
      <c r="AB501" s="1014"/>
      <c r="AC501" s="1014"/>
      <c r="AD501" s="1014"/>
      <c r="AE501" s="1014"/>
    </row>
    <row r="502" customFormat="false" ht="12.75" hidden="false" customHeight="false" outlineLevel="0" collapsed="false">
      <c r="A502" s="1014"/>
      <c r="B502" s="1014"/>
      <c r="C502" s="1014"/>
      <c r="D502" s="1014"/>
      <c r="E502" s="1014"/>
      <c r="F502" s="1014"/>
      <c r="G502" s="1014"/>
      <c r="H502" s="1014"/>
      <c r="I502" s="1014"/>
      <c r="J502" s="1014"/>
      <c r="K502" s="1014"/>
      <c r="L502" s="1014"/>
      <c r="M502" s="1014"/>
      <c r="N502" s="1014"/>
      <c r="O502" s="1014"/>
      <c r="P502" s="1014"/>
      <c r="Q502" s="1014"/>
      <c r="R502" s="1014"/>
      <c r="S502" s="1014"/>
      <c r="T502" s="1014"/>
      <c r="U502" s="1014"/>
      <c r="V502" s="1014"/>
      <c r="W502" s="1014"/>
      <c r="X502" s="1014"/>
      <c r="Y502" s="1014"/>
      <c r="Z502" s="1014"/>
      <c r="AA502" s="1014"/>
      <c r="AB502" s="1014"/>
      <c r="AC502" s="1014"/>
      <c r="AD502" s="1014"/>
      <c r="AE502" s="1014"/>
    </row>
    <row r="503" customFormat="false" ht="12.75" hidden="false" customHeight="false" outlineLevel="0" collapsed="false">
      <c r="A503" s="1014"/>
      <c r="B503" s="1014"/>
      <c r="C503" s="1014"/>
      <c r="D503" s="1014"/>
      <c r="E503" s="1014"/>
      <c r="F503" s="1014"/>
      <c r="G503" s="1014"/>
      <c r="H503" s="1014"/>
      <c r="I503" s="1014"/>
      <c r="J503" s="1014"/>
      <c r="K503" s="1014"/>
      <c r="L503" s="1014"/>
      <c r="M503" s="1014"/>
      <c r="N503" s="1014"/>
      <c r="O503" s="1014"/>
      <c r="P503" s="1014"/>
      <c r="Q503" s="1014"/>
      <c r="R503" s="1014"/>
      <c r="S503" s="1014"/>
      <c r="T503" s="1014"/>
      <c r="U503" s="1014"/>
      <c r="V503" s="1014"/>
      <c r="W503" s="1014"/>
      <c r="X503" s="1014"/>
      <c r="Y503" s="1014"/>
      <c r="Z503" s="1014"/>
      <c r="AA503" s="1014"/>
      <c r="AB503" s="1014"/>
      <c r="AC503" s="1014"/>
      <c r="AD503" s="1014"/>
      <c r="AE503" s="1014"/>
    </row>
    <row r="504" customFormat="false" ht="12.75" hidden="false" customHeight="false" outlineLevel="0" collapsed="false">
      <c r="A504" s="1014"/>
      <c r="B504" s="1014"/>
      <c r="C504" s="1014"/>
      <c r="D504" s="1014"/>
      <c r="E504" s="1014"/>
      <c r="F504" s="1014"/>
      <c r="G504" s="1014"/>
      <c r="H504" s="1014"/>
      <c r="I504" s="1014"/>
      <c r="J504" s="1014"/>
      <c r="K504" s="1014"/>
      <c r="L504" s="1014"/>
      <c r="M504" s="1014"/>
      <c r="N504" s="1014"/>
      <c r="O504" s="1014"/>
      <c r="P504" s="1014"/>
      <c r="Q504" s="1014"/>
      <c r="R504" s="1014"/>
      <c r="S504" s="1014"/>
      <c r="T504" s="1014"/>
      <c r="U504" s="1014"/>
      <c r="V504" s="1014"/>
      <c r="W504" s="1014"/>
      <c r="X504" s="1014"/>
      <c r="Y504" s="1014"/>
      <c r="Z504" s="1014"/>
      <c r="AA504" s="1014"/>
      <c r="AB504" s="1014"/>
      <c r="AC504" s="1014"/>
      <c r="AD504" s="1014"/>
      <c r="AE504" s="1014"/>
    </row>
    <row r="505" customFormat="false" ht="12.75" hidden="false" customHeight="false" outlineLevel="0" collapsed="false">
      <c r="A505" s="1014"/>
      <c r="B505" s="1014"/>
      <c r="C505" s="1014"/>
      <c r="D505" s="1014"/>
      <c r="E505" s="1014"/>
      <c r="F505" s="1014"/>
      <c r="G505" s="1014"/>
      <c r="H505" s="1014"/>
      <c r="I505" s="1014"/>
      <c r="J505" s="1014"/>
      <c r="K505" s="1014"/>
      <c r="L505" s="1014"/>
      <c r="M505" s="1014"/>
      <c r="N505" s="1014"/>
      <c r="O505" s="1014"/>
      <c r="P505" s="1014"/>
      <c r="Q505" s="1014"/>
      <c r="R505" s="1014"/>
      <c r="S505" s="1014"/>
      <c r="T505" s="1014"/>
      <c r="U505" s="1014"/>
      <c r="V505" s="1014"/>
      <c r="W505" s="1014"/>
      <c r="X505" s="1014"/>
      <c r="Y505" s="1014"/>
      <c r="Z505" s="1014"/>
      <c r="AA505" s="1014"/>
      <c r="AB505" s="1014"/>
      <c r="AC505" s="1014"/>
      <c r="AD505" s="1014"/>
      <c r="AE505" s="1014"/>
    </row>
    <row r="506" customFormat="false" ht="12.75" hidden="false" customHeight="false" outlineLevel="0" collapsed="false">
      <c r="A506" s="1014"/>
      <c r="B506" s="1014"/>
      <c r="C506" s="1014"/>
      <c r="D506" s="1014"/>
      <c r="E506" s="1014"/>
      <c r="F506" s="1014"/>
      <c r="G506" s="1014"/>
      <c r="H506" s="1014"/>
      <c r="I506" s="1014"/>
      <c r="J506" s="1014"/>
      <c r="K506" s="1014"/>
      <c r="L506" s="1014"/>
      <c r="M506" s="1014"/>
      <c r="N506" s="1014"/>
      <c r="O506" s="1014"/>
      <c r="P506" s="1014"/>
      <c r="Q506" s="1014"/>
      <c r="R506" s="1014"/>
      <c r="S506" s="1014"/>
      <c r="T506" s="1014"/>
      <c r="U506" s="1014"/>
      <c r="V506" s="1014"/>
      <c r="W506" s="1014"/>
      <c r="X506" s="1014"/>
      <c r="Y506" s="1014"/>
      <c r="Z506" s="1014"/>
      <c r="AA506" s="1014"/>
      <c r="AB506" s="1014"/>
      <c r="AC506" s="1014"/>
      <c r="AD506" s="1014"/>
      <c r="AE506" s="1014"/>
    </row>
    <row r="507" customFormat="false" ht="12.75" hidden="false" customHeight="false" outlineLevel="0" collapsed="false">
      <c r="A507" s="1014"/>
      <c r="B507" s="1014"/>
      <c r="C507" s="1014"/>
      <c r="D507" s="1014"/>
      <c r="E507" s="1014"/>
      <c r="F507" s="1014"/>
      <c r="G507" s="1014"/>
      <c r="H507" s="1014"/>
      <c r="I507" s="1014"/>
      <c r="J507" s="1014"/>
      <c r="K507" s="1014"/>
      <c r="L507" s="1014"/>
      <c r="M507" s="1014"/>
      <c r="N507" s="1014"/>
      <c r="O507" s="1014"/>
      <c r="P507" s="1014"/>
      <c r="Q507" s="1014"/>
      <c r="R507" s="1014"/>
      <c r="S507" s="1014"/>
      <c r="T507" s="1014"/>
      <c r="U507" s="1014"/>
      <c r="V507" s="1014"/>
      <c r="W507" s="1014"/>
      <c r="X507" s="1014"/>
      <c r="Y507" s="1014"/>
      <c r="Z507" s="1014"/>
      <c r="AA507" s="1014"/>
      <c r="AB507" s="1014"/>
      <c r="AC507" s="1014"/>
      <c r="AD507" s="1014"/>
      <c r="AE507" s="1014"/>
    </row>
    <row r="508" customFormat="false" ht="12.75" hidden="false" customHeight="false" outlineLevel="0" collapsed="false">
      <c r="A508" s="1014"/>
      <c r="B508" s="1014"/>
      <c r="C508" s="1014"/>
      <c r="D508" s="1014"/>
      <c r="E508" s="1014"/>
      <c r="F508" s="1014"/>
      <c r="G508" s="1014"/>
      <c r="H508" s="1014"/>
      <c r="I508" s="1014"/>
      <c r="J508" s="1014"/>
      <c r="K508" s="1014"/>
      <c r="L508" s="1014"/>
      <c r="M508" s="1014"/>
      <c r="N508" s="1014"/>
      <c r="O508" s="1014"/>
      <c r="P508" s="1014"/>
      <c r="Q508" s="1014"/>
      <c r="R508" s="1014"/>
      <c r="S508" s="1014"/>
      <c r="T508" s="1014"/>
      <c r="U508" s="1014"/>
      <c r="V508" s="1014"/>
      <c r="W508" s="1014"/>
      <c r="X508" s="1014"/>
      <c r="Y508" s="1014"/>
      <c r="Z508" s="1014"/>
      <c r="AA508" s="1014"/>
      <c r="AB508" s="1014"/>
      <c r="AC508" s="1014"/>
      <c r="AD508" s="1014"/>
      <c r="AE508" s="1014"/>
    </row>
    <row r="509" customFormat="false" ht="12.75" hidden="false" customHeight="false" outlineLevel="0" collapsed="false">
      <c r="A509" s="1014"/>
      <c r="B509" s="1014"/>
      <c r="C509" s="1014"/>
      <c r="D509" s="1014"/>
      <c r="E509" s="1014"/>
      <c r="F509" s="1014"/>
      <c r="G509" s="1014"/>
      <c r="H509" s="1014"/>
      <c r="I509" s="1014"/>
      <c r="J509" s="1014"/>
      <c r="K509" s="1014"/>
      <c r="L509" s="1014"/>
      <c r="M509" s="1014"/>
      <c r="N509" s="1014"/>
      <c r="O509" s="1014"/>
      <c r="P509" s="1014"/>
      <c r="Q509" s="1014"/>
      <c r="R509" s="1014"/>
      <c r="S509" s="1014"/>
      <c r="T509" s="1014"/>
      <c r="U509" s="1014"/>
      <c r="V509" s="1014"/>
      <c r="W509" s="1014"/>
      <c r="X509" s="1014"/>
      <c r="Y509" s="1014"/>
      <c r="Z509" s="1014"/>
      <c r="AA509" s="1014"/>
      <c r="AB509" s="1014"/>
      <c r="AC509" s="1014"/>
      <c r="AD509" s="1014"/>
      <c r="AE509" s="1014"/>
    </row>
    <row r="510" customFormat="false" ht="12.75" hidden="false" customHeight="false" outlineLevel="0" collapsed="false">
      <c r="A510" s="1014"/>
      <c r="B510" s="1014"/>
      <c r="C510" s="1014"/>
      <c r="D510" s="1014"/>
      <c r="E510" s="1014"/>
      <c r="F510" s="1014"/>
      <c r="G510" s="1014"/>
      <c r="H510" s="1014"/>
      <c r="I510" s="1014"/>
      <c r="J510" s="1014"/>
      <c r="K510" s="1014"/>
      <c r="L510" s="1014"/>
      <c r="M510" s="1014"/>
      <c r="N510" s="1014"/>
      <c r="O510" s="1014"/>
      <c r="P510" s="1014"/>
      <c r="Q510" s="1014"/>
      <c r="R510" s="1014"/>
      <c r="S510" s="1014"/>
      <c r="T510" s="1014"/>
      <c r="U510" s="1014"/>
      <c r="V510" s="1014"/>
      <c r="W510" s="1014"/>
      <c r="X510" s="1014"/>
      <c r="Y510" s="1014"/>
      <c r="Z510" s="1014"/>
      <c r="AA510" s="1014"/>
      <c r="AB510" s="1014"/>
      <c r="AC510" s="1014"/>
      <c r="AD510" s="1014"/>
      <c r="AE510" s="1014"/>
    </row>
    <row r="511" customFormat="false" ht="12.75" hidden="false" customHeight="false" outlineLevel="0" collapsed="false">
      <c r="A511" s="1014"/>
      <c r="B511" s="1014"/>
      <c r="C511" s="1014"/>
      <c r="D511" s="1014"/>
      <c r="E511" s="1014"/>
      <c r="F511" s="1014"/>
      <c r="G511" s="1014"/>
      <c r="H511" s="1014"/>
      <c r="I511" s="1014"/>
      <c r="J511" s="1014"/>
      <c r="K511" s="1014"/>
      <c r="L511" s="1014"/>
      <c r="M511" s="1014"/>
      <c r="N511" s="1014"/>
      <c r="O511" s="1014"/>
      <c r="P511" s="1014"/>
      <c r="Q511" s="1014"/>
      <c r="R511" s="1014"/>
      <c r="S511" s="1014"/>
      <c r="T511" s="1014"/>
      <c r="U511" s="1014"/>
      <c r="V511" s="1014"/>
      <c r="W511" s="1014"/>
      <c r="X511" s="1014"/>
      <c r="Y511" s="1014"/>
      <c r="Z511" s="1014"/>
      <c r="AA511" s="1014"/>
      <c r="AB511" s="1014"/>
      <c r="AC511" s="1014"/>
      <c r="AD511" s="1014"/>
      <c r="AE511" s="1014"/>
    </row>
    <row r="512" customFormat="false" ht="12.75" hidden="false" customHeight="false" outlineLevel="0" collapsed="false">
      <c r="A512" s="1014"/>
      <c r="B512" s="1014"/>
      <c r="C512" s="1014"/>
      <c r="D512" s="1014"/>
      <c r="E512" s="1014"/>
      <c r="F512" s="1014"/>
      <c r="G512" s="1014"/>
      <c r="H512" s="1014"/>
      <c r="I512" s="1014"/>
      <c r="J512" s="1014"/>
      <c r="K512" s="1014"/>
      <c r="L512" s="1014"/>
      <c r="M512" s="1014"/>
      <c r="N512" s="1014"/>
      <c r="O512" s="1014"/>
      <c r="P512" s="1014"/>
      <c r="Q512" s="1014"/>
      <c r="R512" s="1014"/>
      <c r="S512" s="1014"/>
      <c r="T512" s="1014"/>
      <c r="U512" s="1014"/>
      <c r="V512" s="1014"/>
      <c r="W512" s="1014"/>
      <c r="X512" s="1014"/>
      <c r="Y512" s="1014"/>
      <c r="Z512" s="1014"/>
      <c r="AA512" s="1014"/>
      <c r="AB512" s="1014"/>
      <c r="AC512" s="1014"/>
      <c r="AD512" s="1014"/>
      <c r="AE512" s="1014"/>
    </row>
    <row r="513" customFormat="false" ht="12.75" hidden="false" customHeight="false" outlineLevel="0" collapsed="false">
      <c r="A513" s="1014"/>
      <c r="B513" s="1014"/>
      <c r="C513" s="1014"/>
      <c r="D513" s="1014"/>
      <c r="E513" s="1014"/>
      <c r="F513" s="1014"/>
      <c r="G513" s="1014"/>
      <c r="H513" s="1014"/>
      <c r="I513" s="1014"/>
      <c r="J513" s="1014"/>
      <c r="K513" s="1014"/>
      <c r="L513" s="1014"/>
      <c r="M513" s="1014"/>
      <c r="N513" s="1014"/>
      <c r="O513" s="1014"/>
      <c r="P513" s="1014"/>
      <c r="Q513" s="1014"/>
      <c r="R513" s="1014"/>
      <c r="S513" s="1014"/>
      <c r="T513" s="1014"/>
      <c r="U513" s="1014"/>
      <c r="V513" s="1014"/>
      <c r="W513" s="1014"/>
      <c r="X513" s="1014"/>
      <c r="Y513" s="1014"/>
      <c r="Z513" s="1014"/>
      <c r="AA513" s="1014"/>
      <c r="AB513" s="1014"/>
      <c r="AC513" s="1014"/>
      <c r="AD513" s="1014"/>
      <c r="AE513" s="1014"/>
    </row>
    <row r="514" customFormat="false" ht="12.75" hidden="false" customHeight="false" outlineLevel="0" collapsed="false">
      <c r="A514" s="1014"/>
      <c r="B514" s="1014"/>
      <c r="C514" s="1014"/>
      <c r="D514" s="1014"/>
      <c r="E514" s="1014"/>
      <c r="F514" s="1014"/>
      <c r="G514" s="1014"/>
      <c r="H514" s="1014"/>
      <c r="I514" s="1014"/>
      <c r="J514" s="1014"/>
      <c r="K514" s="1014"/>
      <c r="L514" s="1014"/>
      <c r="M514" s="1014"/>
      <c r="N514" s="1014"/>
      <c r="O514" s="1014"/>
      <c r="P514" s="1014"/>
      <c r="Q514" s="1014"/>
      <c r="R514" s="1014"/>
      <c r="S514" s="1014"/>
      <c r="T514" s="1014"/>
      <c r="U514" s="1014"/>
      <c r="V514" s="1014"/>
      <c r="W514" s="1014"/>
      <c r="X514" s="1014"/>
      <c r="Y514" s="1014"/>
      <c r="Z514" s="1014"/>
      <c r="AA514" s="1014"/>
      <c r="AB514" s="1014"/>
      <c r="AC514" s="1014"/>
      <c r="AD514" s="1014"/>
      <c r="AE514" s="1014"/>
    </row>
    <row r="515" customFormat="false" ht="12.75" hidden="false" customHeight="false" outlineLevel="0" collapsed="false">
      <c r="A515" s="1014"/>
      <c r="B515" s="1014"/>
      <c r="C515" s="1014"/>
      <c r="D515" s="1014"/>
      <c r="E515" s="1014"/>
      <c r="F515" s="1014"/>
      <c r="G515" s="1014"/>
      <c r="H515" s="1014"/>
      <c r="I515" s="1014"/>
      <c r="J515" s="1014"/>
      <c r="K515" s="1014"/>
      <c r="L515" s="1014"/>
      <c r="M515" s="1014"/>
      <c r="N515" s="1014"/>
      <c r="O515" s="1014"/>
      <c r="P515" s="1014"/>
      <c r="Q515" s="1014"/>
      <c r="R515" s="1014"/>
      <c r="S515" s="1014"/>
      <c r="T515" s="1014"/>
      <c r="U515" s="1014"/>
      <c r="V515" s="1014"/>
      <c r="W515" s="1014"/>
      <c r="X515" s="1014"/>
      <c r="Y515" s="1014"/>
      <c r="Z515" s="1014"/>
      <c r="AA515" s="1014"/>
      <c r="AB515" s="1014"/>
      <c r="AC515" s="1014"/>
      <c r="AD515" s="1014"/>
      <c r="AE515" s="1014"/>
    </row>
    <row r="516" customFormat="false" ht="12.75" hidden="false" customHeight="false" outlineLevel="0" collapsed="false">
      <c r="A516" s="1014"/>
      <c r="B516" s="1014"/>
      <c r="C516" s="1014"/>
      <c r="D516" s="1014"/>
      <c r="E516" s="1014"/>
      <c r="F516" s="1014"/>
      <c r="G516" s="1014"/>
      <c r="H516" s="1014"/>
      <c r="I516" s="1014"/>
      <c r="J516" s="1014"/>
      <c r="K516" s="1014"/>
      <c r="L516" s="1014"/>
      <c r="M516" s="1014"/>
      <c r="N516" s="1014"/>
      <c r="O516" s="1014"/>
      <c r="P516" s="1014"/>
      <c r="Q516" s="1014"/>
      <c r="R516" s="1014"/>
      <c r="S516" s="1014"/>
      <c r="T516" s="1014"/>
      <c r="U516" s="1014"/>
      <c r="V516" s="1014"/>
      <c r="W516" s="1014"/>
      <c r="X516" s="1014"/>
      <c r="Y516" s="1014"/>
      <c r="Z516" s="1014"/>
      <c r="AA516" s="1014"/>
      <c r="AB516" s="1014"/>
      <c r="AC516" s="1014"/>
      <c r="AD516" s="1014"/>
      <c r="AE516" s="1014"/>
    </row>
    <row r="517" customFormat="false" ht="12.75" hidden="false" customHeight="false" outlineLevel="0" collapsed="false">
      <c r="A517" s="1014"/>
      <c r="B517" s="1014"/>
      <c r="C517" s="1014"/>
      <c r="D517" s="1014"/>
      <c r="E517" s="1014"/>
      <c r="F517" s="1014"/>
      <c r="G517" s="1014"/>
      <c r="H517" s="1014"/>
      <c r="I517" s="1014"/>
      <c r="J517" s="1014"/>
      <c r="K517" s="1014"/>
      <c r="L517" s="1014"/>
      <c r="M517" s="1014"/>
      <c r="N517" s="1014"/>
      <c r="O517" s="1014"/>
      <c r="P517" s="1014"/>
      <c r="Q517" s="1014"/>
      <c r="R517" s="1014"/>
      <c r="S517" s="1014"/>
      <c r="T517" s="1014"/>
      <c r="U517" s="1014"/>
      <c r="V517" s="1014"/>
      <c r="W517" s="1014"/>
      <c r="X517" s="1014"/>
      <c r="Y517" s="1014"/>
      <c r="Z517" s="1014"/>
      <c r="AA517" s="1014"/>
      <c r="AB517" s="1014"/>
      <c r="AC517" s="1014"/>
      <c r="AD517" s="1014"/>
      <c r="AE517" s="1014"/>
    </row>
    <row r="518" customFormat="false" ht="12.75" hidden="false" customHeight="false" outlineLevel="0" collapsed="false">
      <c r="A518" s="1014"/>
      <c r="B518" s="1014"/>
      <c r="C518" s="1014"/>
      <c r="D518" s="1014"/>
      <c r="E518" s="1014"/>
      <c r="F518" s="1014"/>
      <c r="G518" s="1014"/>
      <c r="H518" s="1014"/>
      <c r="I518" s="1014"/>
      <c r="J518" s="1014"/>
      <c r="K518" s="1014"/>
      <c r="L518" s="1014"/>
      <c r="M518" s="1014"/>
      <c r="N518" s="1014"/>
      <c r="O518" s="1014"/>
      <c r="P518" s="1014"/>
      <c r="Q518" s="1014"/>
      <c r="R518" s="1014"/>
      <c r="S518" s="1014"/>
      <c r="T518" s="1014"/>
      <c r="U518" s="1014"/>
      <c r="V518" s="1014"/>
      <c r="W518" s="1014"/>
      <c r="X518" s="1014"/>
      <c r="Y518" s="1014"/>
      <c r="Z518" s="1014"/>
      <c r="AA518" s="1014"/>
      <c r="AB518" s="1014"/>
      <c r="AC518" s="1014"/>
      <c r="AD518" s="1014"/>
      <c r="AE518" s="1014"/>
    </row>
    <row r="519" customFormat="false" ht="12.75" hidden="false" customHeight="false" outlineLevel="0" collapsed="false">
      <c r="A519" s="1014"/>
      <c r="B519" s="1014"/>
      <c r="C519" s="1014"/>
      <c r="D519" s="1014"/>
      <c r="E519" s="1014"/>
      <c r="F519" s="1014"/>
      <c r="G519" s="1014"/>
      <c r="H519" s="1014"/>
      <c r="I519" s="1014"/>
      <c r="J519" s="1014"/>
      <c r="K519" s="1014"/>
      <c r="L519" s="1014"/>
      <c r="M519" s="1014"/>
      <c r="N519" s="1014"/>
      <c r="O519" s="1014"/>
      <c r="P519" s="1014"/>
      <c r="Q519" s="1014"/>
      <c r="R519" s="1014"/>
      <c r="S519" s="1014"/>
      <c r="T519" s="1014"/>
      <c r="U519" s="1014"/>
      <c r="V519" s="1014"/>
      <c r="W519" s="1014"/>
      <c r="X519" s="1014"/>
      <c r="Y519" s="1014"/>
      <c r="Z519" s="1014"/>
      <c r="AA519" s="1014"/>
      <c r="AB519" s="1014"/>
      <c r="AC519" s="1014"/>
      <c r="AD519" s="1014"/>
      <c r="AE519" s="1014"/>
    </row>
    <row r="520" customFormat="false" ht="12.75" hidden="false" customHeight="false" outlineLevel="0" collapsed="false">
      <c r="A520" s="1014"/>
      <c r="B520" s="1014"/>
      <c r="C520" s="1014"/>
      <c r="D520" s="1014"/>
      <c r="E520" s="1014"/>
      <c r="F520" s="1014"/>
      <c r="G520" s="1014"/>
      <c r="H520" s="1014"/>
      <c r="I520" s="1014"/>
      <c r="J520" s="1014"/>
      <c r="K520" s="1014"/>
      <c r="L520" s="1014"/>
      <c r="M520" s="1014"/>
      <c r="N520" s="1014"/>
      <c r="O520" s="1014"/>
      <c r="P520" s="1014"/>
      <c r="Q520" s="1014"/>
      <c r="R520" s="1014"/>
      <c r="S520" s="1014"/>
      <c r="T520" s="1014"/>
      <c r="U520" s="1014"/>
      <c r="V520" s="1014"/>
      <c r="W520" s="1014"/>
      <c r="X520" s="1014"/>
      <c r="Y520" s="1014"/>
      <c r="Z520" s="1014"/>
      <c r="AA520" s="1014"/>
      <c r="AB520" s="1014"/>
      <c r="AC520" s="1014"/>
      <c r="AD520" s="1014"/>
      <c r="AE520" s="1014"/>
    </row>
    <row r="521" customFormat="false" ht="12.75" hidden="false" customHeight="false" outlineLevel="0" collapsed="false">
      <c r="A521" s="1014"/>
      <c r="B521" s="1014"/>
      <c r="C521" s="1014"/>
      <c r="D521" s="1014"/>
      <c r="E521" s="1014"/>
      <c r="F521" s="1014"/>
      <c r="G521" s="1014"/>
      <c r="H521" s="1014"/>
      <c r="I521" s="1014"/>
      <c r="J521" s="1014"/>
      <c r="K521" s="1014"/>
      <c r="L521" s="1014"/>
      <c r="M521" s="1014"/>
      <c r="N521" s="1014"/>
      <c r="O521" s="1014"/>
      <c r="P521" s="1014"/>
      <c r="Q521" s="1014"/>
      <c r="R521" s="1014"/>
      <c r="S521" s="1014"/>
      <c r="T521" s="1014"/>
      <c r="U521" s="1014"/>
      <c r="V521" s="1014"/>
      <c r="W521" s="1014"/>
      <c r="X521" s="1014"/>
      <c r="Y521" s="1014"/>
      <c r="Z521" s="1014"/>
      <c r="AA521" s="1014"/>
      <c r="AB521" s="1014"/>
      <c r="AC521" s="1014"/>
      <c r="AD521" s="1014"/>
      <c r="AE521" s="1014"/>
    </row>
    <row r="522" customFormat="false" ht="12.75" hidden="false" customHeight="false" outlineLevel="0" collapsed="false">
      <c r="A522" s="1014"/>
      <c r="B522" s="1014"/>
      <c r="C522" s="1014"/>
      <c r="D522" s="1014"/>
      <c r="E522" s="1014"/>
      <c r="F522" s="1014"/>
      <c r="G522" s="1014"/>
      <c r="H522" s="1014"/>
      <c r="I522" s="1014"/>
      <c r="J522" s="1014"/>
      <c r="K522" s="1014"/>
      <c r="L522" s="1014"/>
      <c r="M522" s="1014"/>
      <c r="N522" s="1014"/>
      <c r="O522" s="1014"/>
      <c r="P522" s="1014"/>
      <c r="Q522" s="1014"/>
      <c r="R522" s="1014"/>
      <c r="S522" s="1014"/>
      <c r="T522" s="1014"/>
      <c r="U522" s="1014"/>
      <c r="V522" s="1014"/>
      <c r="W522" s="1014"/>
      <c r="X522" s="1014"/>
      <c r="Y522" s="1014"/>
      <c r="Z522" s="1014"/>
      <c r="AA522" s="1014"/>
      <c r="AB522" s="1014"/>
      <c r="AC522" s="1014"/>
      <c r="AD522" s="1014"/>
      <c r="AE522" s="1014"/>
    </row>
    <row r="523" customFormat="false" ht="12.75" hidden="false" customHeight="false" outlineLevel="0" collapsed="false">
      <c r="A523" s="1014"/>
      <c r="B523" s="1014"/>
      <c r="C523" s="1014"/>
      <c r="D523" s="1014"/>
      <c r="E523" s="1014"/>
      <c r="F523" s="1014"/>
      <c r="G523" s="1014"/>
      <c r="H523" s="1014"/>
      <c r="I523" s="1014"/>
      <c r="J523" s="1014"/>
      <c r="K523" s="1014"/>
      <c r="L523" s="1014"/>
      <c r="M523" s="1014"/>
      <c r="N523" s="1014"/>
      <c r="O523" s="1014"/>
      <c r="P523" s="1014"/>
      <c r="Q523" s="1014"/>
      <c r="R523" s="1014"/>
      <c r="S523" s="1014"/>
      <c r="T523" s="1014"/>
      <c r="U523" s="1014"/>
      <c r="V523" s="1014"/>
      <c r="W523" s="1014"/>
      <c r="X523" s="1014"/>
      <c r="Y523" s="1014"/>
      <c r="Z523" s="1014"/>
      <c r="AA523" s="1014"/>
      <c r="AB523" s="1014"/>
      <c r="AC523" s="1014"/>
      <c r="AD523" s="1014"/>
      <c r="AE523" s="1014"/>
    </row>
    <row r="524" customFormat="false" ht="12.75" hidden="false" customHeight="false" outlineLevel="0" collapsed="false">
      <c r="A524" s="1014"/>
      <c r="B524" s="1014"/>
      <c r="C524" s="1014"/>
      <c r="D524" s="1014"/>
      <c r="E524" s="1014"/>
      <c r="F524" s="1014"/>
      <c r="G524" s="1014"/>
      <c r="H524" s="1014"/>
      <c r="I524" s="1014"/>
      <c r="J524" s="1014"/>
      <c r="K524" s="1014"/>
      <c r="L524" s="1014"/>
      <c r="M524" s="1014"/>
      <c r="N524" s="1014"/>
      <c r="O524" s="1014"/>
      <c r="P524" s="1014"/>
      <c r="Q524" s="1014"/>
      <c r="R524" s="1014"/>
      <c r="S524" s="1014"/>
      <c r="T524" s="1014"/>
      <c r="U524" s="1014"/>
      <c r="V524" s="1014"/>
      <c r="W524" s="1014"/>
      <c r="X524" s="1014"/>
      <c r="Y524" s="1014"/>
      <c r="Z524" s="1014"/>
      <c r="AA524" s="1014"/>
      <c r="AB524" s="1014"/>
      <c r="AC524" s="1014"/>
      <c r="AD524" s="1014"/>
      <c r="AE524" s="1014"/>
    </row>
    <row r="525" customFormat="false" ht="12.75" hidden="false" customHeight="false" outlineLevel="0" collapsed="false">
      <c r="A525" s="1014"/>
      <c r="B525" s="1014"/>
      <c r="C525" s="1014"/>
      <c r="D525" s="1014"/>
      <c r="E525" s="1014"/>
      <c r="F525" s="1014"/>
      <c r="G525" s="1014"/>
      <c r="H525" s="1014"/>
      <c r="I525" s="1014"/>
      <c r="J525" s="1014"/>
      <c r="K525" s="1014"/>
      <c r="L525" s="1014"/>
      <c r="M525" s="1014"/>
      <c r="N525" s="1014"/>
      <c r="O525" s="1014"/>
      <c r="P525" s="1014"/>
      <c r="Q525" s="1014"/>
      <c r="R525" s="1014"/>
      <c r="S525" s="1014"/>
      <c r="T525" s="1014"/>
      <c r="U525" s="1014"/>
      <c r="V525" s="1014"/>
      <c r="W525" s="1014"/>
      <c r="X525" s="1014"/>
      <c r="Y525" s="1014"/>
      <c r="Z525" s="1014"/>
      <c r="AA525" s="1014"/>
      <c r="AB525" s="1014"/>
      <c r="AC525" s="1014"/>
      <c r="AD525" s="1014"/>
      <c r="AE525" s="1014"/>
    </row>
    <row r="526" customFormat="false" ht="12.75" hidden="false" customHeight="false" outlineLevel="0" collapsed="false">
      <c r="A526" s="1014"/>
      <c r="B526" s="1014"/>
      <c r="C526" s="1014"/>
      <c r="D526" s="1014"/>
      <c r="E526" s="1014"/>
      <c r="F526" s="1014"/>
      <c r="G526" s="1014"/>
      <c r="H526" s="1014"/>
      <c r="I526" s="1014"/>
      <c r="J526" s="1014"/>
      <c r="K526" s="1014"/>
      <c r="L526" s="1014"/>
      <c r="M526" s="1014"/>
      <c r="N526" s="1014"/>
      <c r="O526" s="1014"/>
      <c r="P526" s="1014"/>
      <c r="Q526" s="1014"/>
      <c r="R526" s="1014"/>
      <c r="S526" s="1014"/>
      <c r="T526" s="1014"/>
      <c r="U526" s="1014"/>
      <c r="V526" s="1014"/>
      <c r="W526" s="1014"/>
      <c r="X526" s="1014"/>
      <c r="Y526" s="1014"/>
      <c r="Z526" s="1014"/>
      <c r="AA526" s="1014"/>
      <c r="AB526" s="1014"/>
      <c r="AC526" s="1014"/>
      <c r="AD526" s="1014"/>
      <c r="AE526" s="1014"/>
    </row>
    <row r="527" customFormat="false" ht="12.75" hidden="false" customHeight="false" outlineLevel="0" collapsed="false">
      <c r="A527" s="1014"/>
      <c r="B527" s="1014"/>
      <c r="C527" s="1014"/>
      <c r="D527" s="1014"/>
      <c r="E527" s="1014"/>
      <c r="F527" s="1014"/>
      <c r="G527" s="1014"/>
      <c r="H527" s="1014"/>
      <c r="I527" s="1014"/>
      <c r="J527" s="1014"/>
      <c r="K527" s="1014"/>
      <c r="L527" s="1014"/>
      <c r="M527" s="1014"/>
      <c r="N527" s="1014"/>
      <c r="O527" s="1014"/>
      <c r="P527" s="1014"/>
      <c r="Q527" s="1014"/>
      <c r="R527" s="1014"/>
      <c r="S527" s="1014"/>
      <c r="T527" s="1014"/>
      <c r="U527" s="1014"/>
      <c r="V527" s="1014"/>
      <c r="W527" s="1014"/>
      <c r="X527" s="1014"/>
      <c r="Y527" s="1014"/>
      <c r="Z527" s="1014"/>
      <c r="AA527" s="1014"/>
      <c r="AB527" s="1014"/>
      <c r="AC527" s="1014"/>
      <c r="AD527" s="1014"/>
      <c r="AE527" s="1014"/>
    </row>
    <row r="528" customFormat="false" ht="12.75" hidden="false" customHeight="false" outlineLevel="0" collapsed="false">
      <c r="A528" s="1014"/>
      <c r="B528" s="1014"/>
      <c r="C528" s="1014"/>
      <c r="D528" s="1014"/>
      <c r="E528" s="1014"/>
      <c r="F528" s="1014"/>
      <c r="G528" s="1014"/>
      <c r="H528" s="1014"/>
      <c r="I528" s="1014"/>
      <c r="J528" s="1014"/>
      <c r="K528" s="1014"/>
      <c r="L528" s="1014"/>
      <c r="M528" s="1014"/>
      <c r="N528" s="1014"/>
      <c r="O528" s="1014"/>
      <c r="P528" s="1014"/>
      <c r="Q528" s="1014"/>
      <c r="R528" s="1014"/>
      <c r="S528" s="1014"/>
      <c r="T528" s="1014"/>
      <c r="U528" s="1014"/>
      <c r="V528" s="1014"/>
      <c r="W528" s="1014"/>
      <c r="X528" s="1014"/>
      <c r="Y528" s="1014"/>
      <c r="Z528" s="1014"/>
      <c r="AA528" s="1014"/>
      <c r="AB528" s="1014"/>
      <c r="AC528" s="1014"/>
      <c r="AD528" s="1014"/>
      <c r="AE528" s="1014"/>
    </row>
    <row r="529" customFormat="false" ht="12.75" hidden="false" customHeight="false" outlineLevel="0" collapsed="false">
      <c r="A529" s="1014"/>
      <c r="B529" s="1014"/>
      <c r="C529" s="1014"/>
      <c r="D529" s="1014"/>
      <c r="E529" s="1014"/>
      <c r="F529" s="1014"/>
      <c r="G529" s="1014"/>
      <c r="H529" s="1014"/>
      <c r="I529" s="1014"/>
      <c r="J529" s="1014"/>
      <c r="K529" s="1014"/>
      <c r="L529" s="1014"/>
      <c r="M529" s="1014"/>
      <c r="N529" s="1014"/>
      <c r="O529" s="1014"/>
      <c r="P529" s="1014"/>
      <c r="Q529" s="1014"/>
      <c r="R529" s="1014"/>
      <c r="S529" s="1014"/>
      <c r="T529" s="1014"/>
      <c r="U529" s="1014"/>
      <c r="V529" s="1014"/>
      <c r="W529" s="1014"/>
      <c r="X529" s="1014"/>
      <c r="Y529" s="1014"/>
      <c r="Z529" s="1014"/>
      <c r="AA529" s="1014"/>
      <c r="AB529" s="1014"/>
      <c r="AC529" s="1014"/>
      <c r="AD529" s="1014"/>
      <c r="AE529" s="1014"/>
    </row>
    <row r="530" customFormat="false" ht="12.75" hidden="false" customHeight="false" outlineLevel="0" collapsed="false">
      <c r="A530" s="1014"/>
      <c r="B530" s="1014"/>
      <c r="C530" s="1014"/>
      <c r="D530" s="1014"/>
      <c r="E530" s="1014"/>
      <c r="F530" s="1014"/>
      <c r="G530" s="1014"/>
      <c r="H530" s="1014"/>
      <c r="I530" s="1014"/>
      <c r="J530" s="1014"/>
      <c r="K530" s="1014"/>
      <c r="L530" s="1014"/>
      <c r="M530" s="1014"/>
      <c r="N530" s="1014"/>
      <c r="O530" s="1014"/>
      <c r="P530" s="1014"/>
      <c r="Q530" s="1014"/>
      <c r="R530" s="1014"/>
      <c r="S530" s="1014"/>
      <c r="T530" s="1014"/>
      <c r="U530" s="1014"/>
      <c r="V530" s="1014"/>
      <c r="W530" s="1014"/>
      <c r="X530" s="1014"/>
      <c r="Y530" s="1014"/>
      <c r="Z530" s="1014"/>
      <c r="AA530" s="1014"/>
      <c r="AB530" s="1014"/>
      <c r="AC530" s="1014"/>
      <c r="AD530" s="1014"/>
      <c r="AE530" s="1014"/>
    </row>
    <row r="531" customFormat="false" ht="12.75" hidden="false" customHeight="false" outlineLevel="0" collapsed="false">
      <c r="A531" s="1014"/>
      <c r="B531" s="1014"/>
      <c r="C531" s="1014"/>
      <c r="D531" s="1014"/>
      <c r="E531" s="1014"/>
      <c r="F531" s="1014"/>
      <c r="G531" s="1014"/>
      <c r="H531" s="1014"/>
      <c r="I531" s="1014"/>
      <c r="J531" s="1014"/>
      <c r="K531" s="1014"/>
      <c r="L531" s="1014"/>
      <c r="M531" s="1014"/>
      <c r="N531" s="1014"/>
      <c r="O531" s="1014"/>
      <c r="P531" s="1014"/>
      <c r="Q531" s="1014"/>
      <c r="R531" s="1014"/>
      <c r="S531" s="1014"/>
      <c r="T531" s="1014"/>
      <c r="U531" s="1014"/>
      <c r="V531" s="1014"/>
      <c r="W531" s="1014"/>
      <c r="X531" s="1014"/>
      <c r="Y531" s="1014"/>
      <c r="Z531" s="1014"/>
      <c r="AA531" s="1014"/>
      <c r="AB531" s="1014"/>
      <c r="AC531" s="1014"/>
      <c r="AD531" s="1014"/>
      <c r="AE531" s="1014"/>
    </row>
    <row r="532" customFormat="false" ht="12.75" hidden="false" customHeight="false" outlineLevel="0" collapsed="false">
      <c r="A532" s="1014"/>
      <c r="B532" s="1014"/>
      <c r="C532" s="1014"/>
      <c r="D532" s="1014"/>
      <c r="E532" s="1014"/>
      <c r="F532" s="1014"/>
      <c r="G532" s="1014"/>
      <c r="H532" s="1014"/>
      <c r="I532" s="1014"/>
      <c r="J532" s="1014"/>
      <c r="K532" s="1014"/>
      <c r="L532" s="1014"/>
      <c r="M532" s="1014"/>
      <c r="N532" s="1014"/>
      <c r="O532" s="1014"/>
      <c r="P532" s="1014"/>
      <c r="Q532" s="1014"/>
      <c r="R532" s="1014"/>
      <c r="S532" s="1014"/>
      <c r="T532" s="1014"/>
      <c r="U532" s="1014"/>
      <c r="V532" s="1014"/>
      <c r="W532" s="1014"/>
      <c r="X532" s="1014"/>
      <c r="Y532" s="1014"/>
      <c r="Z532" s="1014"/>
      <c r="AA532" s="1014"/>
      <c r="AB532" s="1014"/>
      <c r="AC532" s="1014"/>
      <c r="AD532" s="1014"/>
      <c r="AE532" s="1014"/>
    </row>
    <row r="533" customFormat="false" ht="12.75" hidden="false" customHeight="false" outlineLevel="0" collapsed="false">
      <c r="A533" s="1014"/>
      <c r="B533" s="1014"/>
      <c r="C533" s="1014"/>
      <c r="D533" s="1014"/>
      <c r="E533" s="1014"/>
      <c r="F533" s="1014"/>
      <c r="G533" s="1014"/>
      <c r="H533" s="1014"/>
      <c r="I533" s="1014"/>
      <c r="J533" s="1014"/>
      <c r="K533" s="1014"/>
      <c r="L533" s="1014"/>
      <c r="M533" s="1014"/>
      <c r="N533" s="1014"/>
      <c r="O533" s="1014"/>
      <c r="P533" s="1014"/>
      <c r="Q533" s="1014"/>
      <c r="R533" s="1014"/>
      <c r="S533" s="1014"/>
      <c r="T533" s="1014"/>
      <c r="U533" s="1014"/>
      <c r="V533" s="1014"/>
      <c r="W533" s="1014"/>
      <c r="X533" s="1014"/>
      <c r="Y533" s="1014"/>
      <c r="Z533" s="1014"/>
      <c r="AA533" s="1014"/>
      <c r="AB533" s="1014"/>
      <c r="AC533" s="1014"/>
      <c r="AD533" s="1014"/>
      <c r="AE533" s="1014"/>
    </row>
    <row r="534" customFormat="false" ht="12.75" hidden="false" customHeight="false" outlineLevel="0" collapsed="false">
      <c r="A534" s="1014"/>
      <c r="B534" s="1014"/>
      <c r="C534" s="1014"/>
      <c r="D534" s="1014"/>
      <c r="E534" s="1014"/>
      <c r="F534" s="1014"/>
      <c r="G534" s="1014"/>
      <c r="H534" s="1014"/>
      <c r="I534" s="1014"/>
      <c r="J534" s="1014"/>
      <c r="K534" s="1014"/>
      <c r="L534" s="1014"/>
      <c r="M534" s="1014"/>
      <c r="N534" s="1014"/>
      <c r="O534" s="1014"/>
      <c r="P534" s="1014"/>
      <c r="Q534" s="1014"/>
      <c r="R534" s="1014"/>
      <c r="S534" s="1014"/>
      <c r="T534" s="1014"/>
      <c r="U534" s="1014"/>
      <c r="V534" s="1014"/>
      <c r="W534" s="1014"/>
      <c r="X534" s="1014"/>
      <c r="Y534" s="1014"/>
      <c r="Z534" s="1014"/>
      <c r="AA534" s="1014"/>
      <c r="AB534" s="1014"/>
      <c r="AC534" s="1014"/>
      <c r="AD534" s="1014"/>
      <c r="AE534" s="1014"/>
    </row>
    <row r="535" customFormat="false" ht="12.75" hidden="false" customHeight="false" outlineLevel="0" collapsed="false">
      <c r="A535" s="1014"/>
      <c r="B535" s="1014"/>
      <c r="C535" s="1014"/>
      <c r="D535" s="1014"/>
      <c r="E535" s="1014"/>
      <c r="F535" s="1014"/>
      <c r="G535" s="1014"/>
      <c r="H535" s="1014"/>
      <c r="I535" s="1014"/>
      <c r="J535" s="1014"/>
      <c r="K535" s="1014"/>
      <c r="L535" s="1014"/>
      <c r="M535" s="1014"/>
      <c r="N535" s="1014"/>
      <c r="O535" s="1014"/>
      <c r="P535" s="1014"/>
      <c r="Q535" s="1014"/>
      <c r="R535" s="1014"/>
      <c r="S535" s="1014"/>
      <c r="T535" s="1014"/>
      <c r="U535" s="1014"/>
      <c r="V535" s="1014"/>
      <c r="W535" s="1014"/>
      <c r="X535" s="1014"/>
      <c r="Y535" s="1014"/>
      <c r="Z535" s="1014"/>
      <c r="AA535" s="1014"/>
      <c r="AB535" s="1014"/>
      <c r="AC535" s="1014"/>
      <c r="AD535" s="1014"/>
      <c r="AE535" s="1014"/>
    </row>
    <row r="536" customFormat="false" ht="12.75" hidden="false" customHeight="false" outlineLevel="0" collapsed="false">
      <c r="A536" s="1014"/>
      <c r="B536" s="1014"/>
      <c r="C536" s="1014"/>
      <c r="D536" s="1014"/>
      <c r="E536" s="1014"/>
      <c r="F536" s="1014"/>
      <c r="G536" s="1014"/>
      <c r="H536" s="1014"/>
      <c r="I536" s="1014"/>
      <c r="J536" s="1014"/>
      <c r="K536" s="1014"/>
      <c r="L536" s="1014"/>
      <c r="M536" s="1014"/>
      <c r="N536" s="1014"/>
      <c r="O536" s="1014"/>
      <c r="P536" s="1014"/>
      <c r="Q536" s="1014"/>
      <c r="R536" s="1014"/>
      <c r="S536" s="1014"/>
      <c r="T536" s="1014"/>
      <c r="U536" s="1014"/>
      <c r="V536" s="1014"/>
      <c r="W536" s="1014"/>
      <c r="X536" s="1014"/>
      <c r="Y536" s="1014"/>
      <c r="Z536" s="1014"/>
      <c r="AA536" s="1014"/>
      <c r="AB536" s="1014"/>
      <c r="AC536" s="1014"/>
      <c r="AD536" s="1014"/>
      <c r="AE536" s="1014"/>
    </row>
    <row r="537" customFormat="false" ht="12.75" hidden="false" customHeight="false" outlineLevel="0" collapsed="false">
      <c r="A537" s="1014"/>
      <c r="B537" s="1014"/>
      <c r="C537" s="1014"/>
      <c r="D537" s="1014"/>
      <c r="E537" s="1014"/>
      <c r="F537" s="1014"/>
      <c r="G537" s="1014"/>
      <c r="H537" s="1014"/>
      <c r="I537" s="1014"/>
      <c r="J537" s="1014"/>
      <c r="K537" s="1014"/>
      <c r="L537" s="1014"/>
      <c r="M537" s="1014"/>
      <c r="N537" s="1014"/>
      <c r="O537" s="1014"/>
      <c r="P537" s="1014"/>
      <c r="Q537" s="1014"/>
      <c r="R537" s="1014"/>
      <c r="S537" s="1014"/>
      <c r="T537" s="1014"/>
      <c r="U537" s="1014"/>
      <c r="V537" s="1014"/>
      <c r="W537" s="1014"/>
      <c r="X537" s="1014"/>
      <c r="Y537" s="1014"/>
      <c r="Z537" s="1014"/>
      <c r="AA537" s="1014"/>
      <c r="AB537" s="1014"/>
      <c r="AC537" s="1014"/>
      <c r="AD537" s="1014"/>
      <c r="AE537" s="1014"/>
    </row>
    <row r="538" customFormat="false" ht="12.75" hidden="false" customHeight="false" outlineLevel="0" collapsed="false">
      <c r="A538" s="1014"/>
      <c r="B538" s="1014"/>
      <c r="C538" s="1014"/>
      <c r="D538" s="1014"/>
      <c r="E538" s="1014"/>
      <c r="F538" s="1014"/>
      <c r="G538" s="1014"/>
      <c r="H538" s="1014"/>
      <c r="I538" s="1014"/>
      <c r="J538" s="1014"/>
      <c r="K538" s="1014"/>
      <c r="L538" s="1014"/>
      <c r="M538" s="1014"/>
      <c r="N538" s="1014"/>
      <c r="O538" s="1014"/>
      <c r="P538" s="1014"/>
      <c r="Q538" s="1014"/>
      <c r="R538" s="1014"/>
      <c r="S538" s="1014"/>
      <c r="T538" s="1014"/>
      <c r="U538" s="1014"/>
      <c r="V538" s="1014"/>
      <c r="W538" s="1014"/>
      <c r="X538" s="1014"/>
      <c r="Y538" s="1014"/>
      <c r="Z538" s="1014"/>
      <c r="AA538" s="1014"/>
      <c r="AB538" s="1014"/>
      <c r="AC538" s="1014"/>
      <c r="AD538" s="1014"/>
      <c r="AE538" s="1014"/>
    </row>
    <row r="539" customFormat="false" ht="12.75" hidden="false" customHeight="false" outlineLevel="0" collapsed="false">
      <c r="A539" s="1014"/>
      <c r="B539" s="1014"/>
      <c r="C539" s="1014"/>
      <c r="D539" s="1014"/>
      <c r="E539" s="1014"/>
      <c r="F539" s="1014"/>
      <c r="G539" s="1014"/>
      <c r="H539" s="1014"/>
      <c r="I539" s="1014"/>
      <c r="J539" s="1014"/>
      <c r="K539" s="1014"/>
      <c r="L539" s="1014"/>
      <c r="M539" s="1014"/>
      <c r="N539" s="1014"/>
      <c r="O539" s="1014"/>
      <c r="P539" s="1014"/>
      <c r="Q539" s="1014"/>
      <c r="R539" s="1014"/>
      <c r="S539" s="1014"/>
      <c r="T539" s="1014"/>
      <c r="U539" s="1014"/>
      <c r="V539" s="1014"/>
      <c r="W539" s="1014"/>
      <c r="X539" s="1014"/>
      <c r="Y539" s="1014"/>
      <c r="Z539" s="1014"/>
      <c r="AA539" s="1014"/>
      <c r="AB539" s="1014"/>
      <c r="AC539" s="1014"/>
      <c r="AD539" s="1014"/>
      <c r="AE539" s="1014"/>
    </row>
    <row r="540" customFormat="false" ht="12.75" hidden="false" customHeight="false" outlineLevel="0" collapsed="false">
      <c r="A540" s="1014"/>
      <c r="B540" s="1014"/>
      <c r="C540" s="1014"/>
      <c r="D540" s="1014"/>
      <c r="E540" s="1014"/>
      <c r="F540" s="1014"/>
      <c r="G540" s="1014"/>
      <c r="H540" s="1014"/>
      <c r="I540" s="1014"/>
      <c r="J540" s="1014"/>
      <c r="K540" s="1014"/>
      <c r="L540" s="1014"/>
      <c r="M540" s="1014"/>
      <c r="N540" s="1014"/>
      <c r="O540" s="1014"/>
      <c r="P540" s="1014"/>
      <c r="Q540" s="1014"/>
      <c r="R540" s="1014"/>
      <c r="S540" s="1014"/>
      <c r="T540" s="1014"/>
      <c r="U540" s="1014"/>
      <c r="V540" s="1014"/>
      <c r="W540" s="1014"/>
      <c r="X540" s="1014"/>
      <c r="Y540" s="1014"/>
      <c r="Z540" s="1014"/>
      <c r="AA540" s="1014"/>
      <c r="AB540" s="1014"/>
      <c r="AC540" s="1014"/>
      <c r="AD540" s="1014"/>
      <c r="AE540" s="1014"/>
    </row>
    <row r="541" customFormat="false" ht="12.75" hidden="false" customHeight="false" outlineLevel="0" collapsed="false">
      <c r="A541" s="1014"/>
      <c r="B541" s="1014"/>
      <c r="C541" s="1014"/>
      <c r="D541" s="1014"/>
      <c r="E541" s="1014"/>
      <c r="F541" s="1014"/>
      <c r="G541" s="1014"/>
      <c r="H541" s="1014"/>
      <c r="I541" s="1014"/>
      <c r="J541" s="1014"/>
      <c r="K541" s="1014"/>
      <c r="L541" s="1014"/>
      <c r="M541" s="1014"/>
      <c r="N541" s="1014"/>
      <c r="O541" s="1014"/>
      <c r="P541" s="1014"/>
      <c r="Q541" s="1014"/>
      <c r="R541" s="1014"/>
      <c r="S541" s="1014"/>
      <c r="T541" s="1014"/>
      <c r="U541" s="1014"/>
      <c r="V541" s="1014"/>
      <c r="W541" s="1014"/>
      <c r="X541" s="1014"/>
      <c r="Y541" s="1014"/>
      <c r="Z541" s="1014"/>
      <c r="AA541" s="1014"/>
      <c r="AB541" s="1014"/>
      <c r="AC541" s="1014"/>
      <c r="AD541" s="1014"/>
      <c r="AE541" s="1014"/>
    </row>
    <row r="542" customFormat="false" ht="12.75" hidden="false" customHeight="false" outlineLevel="0" collapsed="false">
      <c r="A542" s="1014"/>
      <c r="B542" s="1014"/>
      <c r="C542" s="1014"/>
      <c r="D542" s="1014"/>
      <c r="E542" s="1014"/>
      <c r="F542" s="1014"/>
      <c r="G542" s="1014"/>
      <c r="H542" s="1014"/>
      <c r="I542" s="1014"/>
      <c r="J542" s="1014"/>
      <c r="K542" s="1014"/>
      <c r="L542" s="1014"/>
      <c r="M542" s="1014"/>
      <c r="N542" s="1014"/>
      <c r="O542" s="1014"/>
      <c r="P542" s="1014"/>
      <c r="Q542" s="1014"/>
      <c r="R542" s="1014"/>
      <c r="S542" s="1014"/>
      <c r="T542" s="1014"/>
      <c r="U542" s="1014"/>
      <c r="V542" s="1014"/>
      <c r="W542" s="1014"/>
      <c r="X542" s="1014"/>
      <c r="Y542" s="1014"/>
      <c r="Z542" s="1014"/>
      <c r="AA542" s="1014"/>
      <c r="AB542" s="1014"/>
      <c r="AC542" s="1014"/>
      <c r="AD542" s="1014"/>
      <c r="AE542" s="1014"/>
    </row>
    <row r="543" customFormat="false" ht="12.75" hidden="false" customHeight="false" outlineLevel="0" collapsed="false">
      <c r="A543" s="1014"/>
      <c r="B543" s="1014"/>
      <c r="C543" s="1014"/>
      <c r="D543" s="1014"/>
      <c r="E543" s="1014"/>
      <c r="F543" s="1014"/>
      <c r="G543" s="1014"/>
      <c r="H543" s="1014"/>
      <c r="I543" s="1014"/>
      <c r="J543" s="1014"/>
      <c r="K543" s="1014"/>
      <c r="L543" s="1014"/>
      <c r="M543" s="1014"/>
      <c r="N543" s="1014"/>
      <c r="O543" s="1014"/>
      <c r="P543" s="1014"/>
      <c r="Q543" s="1014"/>
      <c r="R543" s="1014"/>
      <c r="S543" s="1014"/>
      <c r="T543" s="1014"/>
      <c r="U543" s="1014"/>
      <c r="V543" s="1014"/>
      <c r="W543" s="1014"/>
      <c r="X543" s="1014"/>
      <c r="Y543" s="1014"/>
      <c r="Z543" s="1014"/>
      <c r="AA543" s="1014"/>
      <c r="AB543" s="1014"/>
      <c r="AC543" s="1014"/>
      <c r="AD543" s="1014"/>
      <c r="AE543" s="1014"/>
    </row>
    <row r="544" customFormat="false" ht="12.75" hidden="false" customHeight="false" outlineLevel="0" collapsed="false">
      <c r="A544" s="1014"/>
      <c r="B544" s="1014"/>
      <c r="C544" s="1014"/>
      <c r="D544" s="1014"/>
      <c r="E544" s="1014"/>
      <c r="F544" s="1014"/>
      <c r="G544" s="1014"/>
      <c r="H544" s="1014"/>
      <c r="I544" s="1014"/>
      <c r="J544" s="1014"/>
      <c r="K544" s="1014"/>
      <c r="L544" s="1014"/>
      <c r="M544" s="1014"/>
      <c r="N544" s="1014"/>
      <c r="O544" s="1014"/>
      <c r="P544" s="1014"/>
      <c r="Q544" s="1014"/>
      <c r="R544" s="1014"/>
      <c r="S544" s="1014"/>
      <c r="T544" s="1014"/>
      <c r="U544" s="1014"/>
      <c r="V544" s="1014"/>
      <c r="W544" s="1014"/>
      <c r="X544" s="1014"/>
      <c r="Y544" s="1014"/>
      <c r="Z544" s="1014"/>
      <c r="AA544" s="1014"/>
      <c r="AB544" s="1014"/>
      <c r="AC544" s="1014"/>
      <c r="AD544" s="1014"/>
      <c r="AE544" s="1014"/>
    </row>
    <row r="545" customFormat="false" ht="12.75" hidden="false" customHeight="false" outlineLevel="0" collapsed="false">
      <c r="A545" s="1014"/>
      <c r="B545" s="1014"/>
      <c r="C545" s="1014"/>
      <c r="D545" s="1014"/>
      <c r="E545" s="1014"/>
      <c r="F545" s="1014"/>
      <c r="G545" s="1014"/>
      <c r="H545" s="1014"/>
      <c r="I545" s="1014"/>
      <c r="J545" s="1014"/>
      <c r="K545" s="1014"/>
      <c r="L545" s="1014"/>
      <c r="M545" s="1014"/>
      <c r="N545" s="1014"/>
      <c r="O545" s="1014"/>
      <c r="P545" s="1014"/>
      <c r="Q545" s="1014"/>
      <c r="R545" s="1014"/>
      <c r="S545" s="1014"/>
      <c r="T545" s="1014"/>
      <c r="U545" s="1014"/>
      <c r="V545" s="1014"/>
      <c r="W545" s="1014"/>
      <c r="X545" s="1014"/>
      <c r="Y545" s="1014"/>
      <c r="Z545" s="1014"/>
      <c r="AA545" s="1014"/>
      <c r="AB545" s="1014"/>
      <c r="AC545" s="1014"/>
      <c r="AD545" s="1014"/>
      <c r="AE545" s="1014"/>
    </row>
    <row r="546" customFormat="false" ht="12.75" hidden="false" customHeight="false" outlineLevel="0" collapsed="false">
      <c r="A546" s="1014"/>
      <c r="B546" s="1014"/>
      <c r="C546" s="1014"/>
      <c r="D546" s="1014"/>
      <c r="E546" s="1014"/>
      <c r="F546" s="1014"/>
      <c r="G546" s="1014"/>
      <c r="H546" s="1014"/>
      <c r="I546" s="1014"/>
      <c r="J546" s="1014"/>
      <c r="K546" s="1014"/>
      <c r="L546" s="1014"/>
      <c r="M546" s="1014"/>
      <c r="N546" s="1014"/>
      <c r="O546" s="1014"/>
      <c r="P546" s="1014"/>
      <c r="Q546" s="1014"/>
      <c r="R546" s="1014"/>
      <c r="S546" s="1014"/>
      <c r="T546" s="1014"/>
      <c r="U546" s="1014"/>
      <c r="V546" s="1014"/>
      <c r="W546" s="1014"/>
      <c r="X546" s="1014"/>
      <c r="Y546" s="1014"/>
      <c r="Z546" s="1014"/>
      <c r="AA546" s="1014"/>
      <c r="AB546" s="1014"/>
      <c r="AC546" s="1014"/>
      <c r="AD546" s="1014"/>
      <c r="AE546" s="1014"/>
    </row>
    <row r="547" customFormat="false" ht="12.75" hidden="false" customHeight="false" outlineLevel="0" collapsed="false">
      <c r="A547" s="1014"/>
      <c r="B547" s="1014"/>
      <c r="C547" s="1014"/>
      <c r="D547" s="1014"/>
      <c r="E547" s="1014"/>
      <c r="F547" s="1014"/>
      <c r="G547" s="1014"/>
      <c r="H547" s="1014"/>
      <c r="I547" s="1014"/>
      <c r="J547" s="1014"/>
      <c r="K547" s="1014"/>
      <c r="L547" s="1014"/>
      <c r="M547" s="1014"/>
      <c r="N547" s="1014"/>
      <c r="O547" s="1014"/>
      <c r="P547" s="1014"/>
      <c r="Q547" s="1014"/>
      <c r="R547" s="1014"/>
      <c r="S547" s="1014"/>
      <c r="T547" s="1014"/>
      <c r="U547" s="1014"/>
      <c r="V547" s="1014"/>
      <c r="W547" s="1014"/>
      <c r="X547" s="1014"/>
      <c r="Y547" s="1014"/>
      <c r="Z547" s="1014"/>
      <c r="AA547" s="1014"/>
      <c r="AB547" s="1014"/>
      <c r="AC547" s="1014"/>
      <c r="AD547" s="1014"/>
      <c r="AE547" s="1014"/>
    </row>
    <row r="548" customFormat="false" ht="12.75" hidden="false" customHeight="false" outlineLevel="0" collapsed="false">
      <c r="A548" s="1014"/>
      <c r="B548" s="1014"/>
      <c r="C548" s="1014"/>
      <c r="D548" s="1014"/>
      <c r="E548" s="1014"/>
      <c r="F548" s="1014"/>
      <c r="G548" s="1014"/>
      <c r="H548" s="1014"/>
      <c r="I548" s="1014"/>
      <c r="J548" s="1014"/>
      <c r="K548" s="1014"/>
      <c r="L548" s="1014"/>
      <c r="M548" s="1014"/>
      <c r="N548" s="1014"/>
      <c r="O548" s="1014"/>
      <c r="P548" s="1014"/>
      <c r="Q548" s="1014"/>
      <c r="R548" s="1014"/>
      <c r="S548" s="1014"/>
      <c r="T548" s="1014"/>
      <c r="U548" s="1014"/>
      <c r="V548" s="1014"/>
      <c r="W548" s="1014"/>
      <c r="X548" s="1014"/>
      <c r="Y548" s="1014"/>
      <c r="Z548" s="1014"/>
      <c r="AA548" s="1014"/>
      <c r="AB548" s="1014"/>
      <c r="AC548" s="1014"/>
      <c r="AD548" s="1014"/>
      <c r="AE548" s="1014"/>
    </row>
    <row r="549" customFormat="false" ht="12.75" hidden="false" customHeight="false" outlineLevel="0" collapsed="false">
      <c r="A549" s="1014"/>
      <c r="B549" s="1014"/>
      <c r="C549" s="1014"/>
      <c r="D549" s="1014"/>
      <c r="E549" s="1014"/>
      <c r="F549" s="1014"/>
      <c r="G549" s="1014"/>
      <c r="H549" s="1014"/>
      <c r="I549" s="1014"/>
      <c r="J549" s="1014"/>
      <c r="K549" s="1014"/>
      <c r="L549" s="1014"/>
      <c r="M549" s="1014"/>
      <c r="N549" s="1014"/>
      <c r="O549" s="1014"/>
      <c r="P549" s="1014"/>
      <c r="Q549" s="1014"/>
      <c r="R549" s="1014"/>
      <c r="S549" s="1014"/>
      <c r="T549" s="1014"/>
      <c r="U549" s="1014"/>
      <c r="V549" s="1014"/>
      <c r="W549" s="1014"/>
      <c r="X549" s="1014"/>
      <c r="Y549" s="1014"/>
      <c r="Z549" s="1014"/>
      <c r="AA549" s="1014"/>
      <c r="AB549" s="1014"/>
      <c r="AC549" s="1014"/>
      <c r="AD549" s="1014"/>
      <c r="AE549" s="1014"/>
    </row>
    <row r="550" customFormat="false" ht="12.75" hidden="false" customHeight="false" outlineLevel="0" collapsed="false">
      <c r="A550" s="1014"/>
      <c r="B550" s="1014"/>
      <c r="C550" s="1014"/>
      <c r="D550" s="1014"/>
      <c r="E550" s="1014"/>
      <c r="F550" s="1014"/>
      <c r="G550" s="1014"/>
      <c r="H550" s="1014"/>
      <c r="I550" s="1014"/>
      <c r="J550" s="1014"/>
      <c r="K550" s="1014"/>
      <c r="L550" s="1014"/>
      <c r="M550" s="1014"/>
      <c r="N550" s="1014"/>
      <c r="O550" s="1014"/>
      <c r="P550" s="1014"/>
      <c r="Q550" s="1014"/>
      <c r="R550" s="1014"/>
      <c r="S550" s="1014"/>
      <c r="T550" s="1014"/>
      <c r="U550" s="1014"/>
      <c r="V550" s="1014"/>
      <c r="W550" s="1014"/>
      <c r="X550" s="1014"/>
      <c r="Y550" s="1014"/>
      <c r="Z550" s="1014"/>
      <c r="AA550" s="1014"/>
      <c r="AB550" s="1014"/>
      <c r="AC550" s="1014"/>
      <c r="AD550" s="1014"/>
      <c r="AE550" s="1014"/>
    </row>
    <row r="551" customFormat="false" ht="12.75" hidden="false" customHeight="false" outlineLevel="0" collapsed="false">
      <c r="A551" s="1014"/>
      <c r="B551" s="1014"/>
      <c r="C551" s="1014"/>
      <c r="D551" s="1014"/>
      <c r="E551" s="1014"/>
      <c r="F551" s="1014"/>
      <c r="G551" s="1014"/>
      <c r="H551" s="1014"/>
      <c r="I551" s="1014"/>
      <c r="J551" s="1014"/>
      <c r="K551" s="1014"/>
      <c r="L551" s="1014"/>
      <c r="M551" s="1014"/>
      <c r="N551" s="1014"/>
      <c r="O551" s="1014"/>
      <c r="P551" s="1014"/>
      <c r="Q551" s="1014"/>
      <c r="R551" s="1014"/>
      <c r="S551" s="1014"/>
      <c r="T551" s="1014"/>
      <c r="U551" s="1014"/>
      <c r="V551" s="1014"/>
      <c r="W551" s="1014"/>
      <c r="X551" s="1014"/>
      <c r="Y551" s="1014"/>
      <c r="Z551" s="1014"/>
      <c r="AA551" s="1014"/>
      <c r="AB551" s="1014"/>
      <c r="AC551" s="1014"/>
      <c r="AD551" s="1014"/>
      <c r="AE551" s="1014"/>
    </row>
    <row r="552" customFormat="false" ht="12.75" hidden="false" customHeight="false" outlineLevel="0" collapsed="false">
      <c r="A552" s="1014"/>
      <c r="B552" s="1014"/>
      <c r="C552" s="1014"/>
      <c r="D552" s="1014"/>
      <c r="E552" s="1014"/>
      <c r="F552" s="1014"/>
      <c r="G552" s="1014"/>
      <c r="H552" s="1014"/>
      <c r="I552" s="1014"/>
      <c r="J552" s="1014"/>
      <c r="K552" s="1014"/>
      <c r="L552" s="1014"/>
      <c r="M552" s="1014"/>
      <c r="N552" s="1014"/>
      <c r="O552" s="1014"/>
      <c r="P552" s="1014"/>
      <c r="Q552" s="1014"/>
      <c r="R552" s="1014"/>
      <c r="S552" s="1014"/>
      <c r="T552" s="1014"/>
      <c r="U552" s="1014"/>
      <c r="V552" s="1014"/>
      <c r="W552" s="1014"/>
      <c r="X552" s="1014"/>
      <c r="Y552" s="1014"/>
      <c r="Z552" s="1014"/>
      <c r="AA552" s="1014"/>
      <c r="AB552" s="1014"/>
      <c r="AC552" s="1014"/>
      <c r="AD552" s="1014"/>
      <c r="AE552" s="1014"/>
    </row>
    <row r="553" customFormat="false" ht="12.75" hidden="false" customHeight="false" outlineLevel="0" collapsed="false">
      <c r="A553" s="1014"/>
      <c r="B553" s="1014"/>
      <c r="C553" s="1014"/>
      <c r="D553" s="1014"/>
      <c r="E553" s="1014"/>
      <c r="F553" s="1014"/>
      <c r="G553" s="1014"/>
      <c r="H553" s="1014"/>
      <c r="I553" s="1014"/>
      <c r="J553" s="1014"/>
      <c r="K553" s="1014"/>
      <c r="L553" s="1014"/>
      <c r="M553" s="1014"/>
      <c r="N553" s="1014"/>
      <c r="O553" s="1014"/>
      <c r="P553" s="1014"/>
      <c r="Q553" s="1014"/>
      <c r="R553" s="1014"/>
      <c r="S553" s="1014"/>
      <c r="T553" s="1014"/>
      <c r="U553" s="1014"/>
      <c r="V553" s="1014"/>
      <c r="W553" s="1014"/>
      <c r="X553" s="1014"/>
      <c r="Y553" s="1014"/>
      <c r="Z553" s="1014"/>
      <c r="AA553" s="1014"/>
      <c r="AB553" s="1014"/>
      <c r="AC553" s="1014"/>
      <c r="AD553" s="1014"/>
      <c r="AE553" s="1014"/>
    </row>
    <row r="554" customFormat="false" ht="12.75" hidden="false" customHeight="false" outlineLevel="0" collapsed="false">
      <c r="A554" s="1014"/>
      <c r="B554" s="1014"/>
      <c r="C554" s="1014"/>
      <c r="D554" s="1014"/>
      <c r="E554" s="1014"/>
      <c r="F554" s="1014"/>
      <c r="G554" s="1014"/>
      <c r="H554" s="1014"/>
      <c r="I554" s="1014"/>
      <c r="J554" s="1014"/>
      <c r="K554" s="1014"/>
      <c r="L554" s="1014"/>
      <c r="M554" s="1014"/>
      <c r="N554" s="1014"/>
      <c r="O554" s="1014"/>
      <c r="P554" s="1014"/>
      <c r="Q554" s="1014"/>
      <c r="R554" s="1014"/>
      <c r="S554" s="1014"/>
      <c r="T554" s="1014"/>
      <c r="U554" s="1014"/>
      <c r="V554" s="1014"/>
      <c r="W554" s="1014"/>
      <c r="X554" s="1014"/>
      <c r="Y554" s="1014"/>
      <c r="Z554" s="1014"/>
      <c r="AA554" s="1014"/>
      <c r="AB554" s="1014"/>
      <c r="AC554" s="1014"/>
      <c r="AD554" s="1014"/>
      <c r="AE554" s="1014"/>
    </row>
    <row r="555" customFormat="false" ht="12.75" hidden="false" customHeight="false" outlineLevel="0" collapsed="false">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row>
    <row r="556" customFormat="false" ht="12.75" hidden="false" customHeight="false" outlineLevel="0" collapsed="false">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row>
    <row r="557" customFormat="false" ht="12.75" hidden="false" customHeight="false" outlineLevel="0" collapsed="false">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row>
    <row r="558" customFormat="false" ht="12.75" hidden="false" customHeight="false" outlineLevel="0" collapsed="false">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row>
    <row r="559" customFormat="false" ht="12.75" hidden="false" customHeight="false" outlineLevel="0" collapsed="false">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row>
    <row r="560" customFormat="false" ht="12.75" hidden="false" customHeight="false" outlineLevel="0" collapsed="false">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row>
    <row r="561" customFormat="false" ht="12.75" hidden="false" customHeight="false" outlineLevel="0" collapsed="false">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row>
    <row r="562" customFormat="false" ht="12.75" hidden="false" customHeight="false" outlineLevel="0" collapsed="false">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row>
    <row r="563" customFormat="false" ht="12.75" hidden="false" customHeight="false" outlineLevel="0" collapsed="false">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row>
    <row r="564" customFormat="false" ht="12.75" hidden="false" customHeight="false" outlineLevel="0" collapsed="false">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row>
    <row r="565" customFormat="false" ht="12.75" hidden="false" customHeight="false" outlineLevel="0" collapsed="false">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row>
    <row r="566" customFormat="false" ht="12.75" hidden="false" customHeight="false" outlineLevel="0" collapsed="false">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row>
    <row r="567" customFormat="false" ht="12.75" hidden="false" customHeight="false" outlineLevel="0" collapsed="false">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row>
    <row r="568" customFormat="false" ht="12.75" hidden="false" customHeight="false" outlineLevel="0" collapsed="false">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row>
    <row r="569" customFormat="false" ht="12.75" hidden="false" customHeight="false" outlineLevel="0" collapsed="false">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row>
    <row r="570" customFormat="false" ht="12.75" hidden="false" customHeight="false" outlineLevel="0" collapsed="false">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row>
    <row r="571" customFormat="false" ht="12.75" hidden="false" customHeight="false" outlineLevel="0" collapsed="false">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row>
    <row r="572" customFormat="false" ht="12.75" hidden="false" customHeight="false" outlineLevel="0" collapsed="false">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row>
    <row r="573" customFormat="false" ht="12.75" hidden="false" customHeight="false" outlineLevel="0" collapsed="false">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row>
    <row r="574" customFormat="false" ht="12.75" hidden="false" customHeight="false" outlineLevel="0" collapsed="false">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row>
    <row r="575" customFormat="false" ht="12.75" hidden="false" customHeight="false" outlineLevel="0" collapsed="false">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row>
    <row r="576" customFormat="false" ht="12.75" hidden="false" customHeight="false" outlineLevel="0" collapsed="false">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row>
    <row r="577" customFormat="false" ht="12.75" hidden="false" customHeight="false" outlineLevel="0" collapsed="false">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row>
    <row r="578" customFormat="false" ht="12.75" hidden="false" customHeight="false" outlineLevel="0" collapsed="false">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row>
    <row r="579" customFormat="false" ht="12.75" hidden="false" customHeight="false" outlineLevel="0" collapsed="false">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row>
    <row r="580" customFormat="false" ht="12.75" hidden="false" customHeight="false" outlineLevel="0" collapsed="false">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row>
    <row r="581" customFormat="false" ht="12.75" hidden="false" customHeight="false" outlineLevel="0" collapsed="false">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row>
    <row r="582" customFormat="false" ht="12.75" hidden="false" customHeight="false" outlineLevel="0" collapsed="false">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row>
    <row r="583" customFormat="false" ht="12.75" hidden="false" customHeight="false" outlineLevel="0" collapsed="false">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row>
    <row r="584" customFormat="false" ht="12.75" hidden="false" customHeight="false" outlineLevel="0" collapsed="false">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row>
    <row r="585" customFormat="false" ht="12.75" hidden="false" customHeight="false" outlineLevel="0" collapsed="false">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row>
    <row r="586" customFormat="false" ht="12.75" hidden="false" customHeight="false" outlineLevel="0" collapsed="false">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row>
    <row r="587" customFormat="false" ht="12.75" hidden="false" customHeight="false" outlineLevel="0" collapsed="false">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row>
    <row r="588" customFormat="false" ht="12.75" hidden="false" customHeight="false" outlineLevel="0" collapsed="false">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row>
    <row r="589" customFormat="false" ht="12.75" hidden="false" customHeight="false" outlineLevel="0" collapsed="false">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row>
    <row r="590" customFormat="false" ht="12.75" hidden="false" customHeight="false" outlineLevel="0" collapsed="false">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row>
    <row r="591" customFormat="false" ht="12.75" hidden="false" customHeight="false" outlineLevel="0" collapsed="false">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row>
    <row r="592" customFormat="false" ht="12.75" hidden="false" customHeight="false" outlineLevel="0" collapsed="false">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row>
    <row r="593" customFormat="false" ht="12.75" hidden="false" customHeight="false" outlineLevel="0" collapsed="false">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row>
    <row r="594" customFormat="false" ht="12.75" hidden="false" customHeight="false" outlineLevel="0" collapsed="false">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row>
    <row r="595" customFormat="false" ht="12.75" hidden="false" customHeight="false" outlineLevel="0" collapsed="false">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row>
    <row r="596" customFormat="false" ht="12.75" hidden="false" customHeight="false" outlineLevel="0" collapsed="false">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row>
    <row r="597" customFormat="false" ht="12.75" hidden="false" customHeight="false" outlineLevel="0" collapsed="false">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row>
    <row r="598" customFormat="false" ht="12.75" hidden="false" customHeight="false" outlineLevel="0" collapsed="false">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row>
    <row r="599" customFormat="false" ht="12.75" hidden="false" customHeight="false" outlineLevel="0" collapsed="false">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row>
    <row r="600" customFormat="false" ht="12.75" hidden="false" customHeight="false" outlineLevel="0" collapsed="false">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row>
    <row r="601" customFormat="false" ht="12.75" hidden="false" customHeight="false" outlineLevel="0" collapsed="false">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row>
    <row r="602" customFormat="false" ht="12.75" hidden="false" customHeight="false" outlineLevel="0" collapsed="false">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row>
    <row r="603" customFormat="false" ht="12.75" hidden="false" customHeight="false" outlineLevel="0" collapsed="false">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row>
    <row r="604" customFormat="false" ht="12.75" hidden="false" customHeight="false" outlineLevel="0" collapsed="false">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row>
    <row r="605" customFormat="false" ht="12.75" hidden="false" customHeight="false" outlineLevel="0" collapsed="false">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row>
    <row r="606" customFormat="false" ht="12.75" hidden="false" customHeight="false" outlineLevel="0" collapsed="false">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row>
    <row r="607" customFormat="false" ht="12.75" hidden="false" customHeight="false" outlineLevel="0" collapsed="false">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row>
    <row r="608" customFormat="false" ht="12.75" hidden="false" customHeight="false" outlineLevel="0" collapsed="false">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row>
    <row r="609" customFormat="false" ht="12.75" hidden="false" customHeight="false" outlineLevel="0" collapsed="false">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row>
    <row r="610" customFormat="false" ht="12.75" hidden="false" customHeight="false" outlineLevel="0" collapsed="false">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row>
    <row r="611" customFormat="false" ht="12.75" hidden="false" customHeight="false" outlineLevel="0" collapsed="false">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row>
    <row r="612" customFormat="false" ht="12.75" hidden="false" customHeight="false" outlineLevel="0" collapsed="false">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row>
    <row r="613" customFormat="false" ht="12.75" hidden="false" customHeight="false" outlineLevel="0" collapsed="false">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row>
    <row r="614" customFormat="false" ht="12.75" hidden="false" customHeight="false" outlineLevel="0" collapsed="false">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row>
    <row r="615" customFormat="false" ht="12.75" hidden="false" customHeight="false" outlineLevel="0" collapsed="false">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row>
    <row r="616" customFormat="false" ht="12.75" hidden="false" customHeight="false" outlineLevel="0" collapsed="false">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row>
    <row r="617" customFormat="false" ht="12.75" hidden="false" customHeight="false" outlineLevel="0" collapsed="false">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row>
    <row r="618" customFormat="false" ht="12.75" hidden="false" customHeight="false" outlineLevel="0" collapsed="false">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row>
    <row r="619" customFormat="false" ht="12.75" hidden="false" customHeight="false" outlineLevel="0" collapsed="false">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row>
    <row r="620" customFormat="false" ht="12.75" hidden="false" customHeight="false" outlineLevel="0" collapsed="false">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row>
    <row r="621" customFormat="false" ht="12.75" hidden="false" customHeight="false" outlineLevel="0" collapsed="false">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row>
    <row r="622" customFormat="false" ht="12.75" hidden="false" customHeight="false" outlineLevel="0" collapsed="false">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row>
    <row r="623" customFormat="false" ht="12.75" hidden="false" customHeight="false" outlineLevel="0" collapsed="false">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row>
    <row r="624" customFormat="false" ht="12.75" hidden="false" customHeight="false" outlineLevel="0" collapsed="false">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row>
    <row r="625" customFormat="false" ht="12.75" hidden="false" customHeight="false" outlineLevel="0" collapsed="false">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row>
    <row r="626" customFormat="false" ht="12.75" hidden="false" customHeight="false" outlineLevel="0" collapsed="false">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row>
    <row r="627" customFormat="false" ht="12.75" hidden="false" customHeight="false" outlineLevel="0" collapsed="false">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row>
    <row r="628" customFormat="false" ht="12.75" hidden="false" customHeight="false" outlineLevel="0" collapsed="false">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row>
    <row r="629" customFormat="false" ht="12.75" hidden="false" customHeight="false" outlineLevel="0" collapsed="false">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row>
    <row r="630" customFormat="false" ht="12.75" hidden="false" customHeight="false" outlineLevel="0" collapsed="false">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row>
    <row r="631" customFormat="false" ht="12.75" hidden="false" customHeight="false" outlineLevel="0" collapsed="false">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row>
    <row r="632" customFormat="false" ht="12.75" hidden="false" customHeight="false" outlineLevel="0" collapsed="false">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row>
    <row r="633" customFormat="false" ht="12.75" hidden="false" customHeight="false" outlineLevel="0" collapsed="false">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row>
    <row r="634" customFormat="false" ht="12.75" hidden="false" customHeight="false" outlineLevel="0" collapsed="false">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row>
    <row r="635" customFormat="false" ht="12.75" hidden="false" customHeight="false" outlineLevel="0" collapsed="false">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row>
    <row r="636" customFormat="false" ht="12.75" hidden="false" customHeight="false" outlineLevel="0" collapsed="false">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row>
    <row r="637" customFormat="false" ht="12.75" hidden="false" customHeight="false" outlineLevel="0" collapsed="false">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row>
    <row r="638" customFormat="false" ht="12.75" hidden="false" customHeight="false" outlineLevel="0" collapsed="false">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row>
    <row r="639" customFormat="false" ht="12.75" hidden="false" customHeight="false" outlineLevel="0" collapsed="false">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row>
    <row r="640" customFormat="false" ht="12.75" hidden="false" customHeight="false" outlineLevel="0" collapsed="false">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row>
    <row r="641" customFormat="false" ht="12.75" hidden="false" customHeight="false" outlineLevel="0" collapsed="false">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row>
    <row r="642" customFormat="false" ht="12.75" hidden="false" customHeight="false" outlineLevel="0" collapsed="false">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row>
    <row r="643" customFormat="false" ht="12.75" hidden="false" customHeight="false" outlineLevel="0" collapsed="false">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row>
    <row r="644" customFormat="false" ht="12.75" hidden="false" customHeight="false" outlineLevel="0" collapsed="false">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row>
    <row r="645" customFormat="false" ht="12.75" hidden="false" customHeight="false" outlineLevel="0" collapsed="false">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row>
    <row r="646" customFormat="false" ht="12.75" hidden="false" customHeight="false" outlineLevel="0" collapsed="false">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row>
    <row r="647" customFormat="false" ht="12.75" hidden="false" customHeight="false" outlineLevel="0" collapsed="false">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row>
    <row r="648" customFormat="false" ht="12.75" hidden="false" customHeight="false" outlineLevel="0" collapsed="false">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row>
    <row r="649" customFormat="false" ht="12.75" hidden="false" customHeight="false" outlineLevel="0" collapsed="false">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row>
    <row r="650" customFormat="false" ht="12.75" hidden="false" customHeight="false" outlineLevel="0" collapsed="false">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row>
    <row r="651" customFormat="false" ht="12.75" hidden="false" customHeight="false" outlineLevel="0" collapsed="false">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row>
    <row r="652" customFormat="false" ht="12.75" hidden="false" customHeight="false" outlineLevel="0" collapsed="false">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row>
    <row r="653" customFormat="false" ht="12.75" hidden="false" customHeight="false" outlineLevel="0" collapsed="false">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row>
    <row r="654" customFormat="false" ht="12.75" hidden="false" customHeight="false" outlineLevel="0" collapsed="false">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row>
    <row r="655" customFormat="false" ht="12.75" hidden="false" customHeight="false" outlineLevel="0" collapsed="false">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row>
    <row r="656" customFormat="false" ht="12.75" hidden="false" customHeight="false" outlineLevel="0" collapsed="false">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row>
    <row r="657" customFormat="false" ht="12.75" hidden="false" customHeight="false" outlineLevel="0" collapsed="false">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row>
    <row r="658" customFormat="false" ht="12.75" hidden="false" customHeight="false" outlineLevel="0" collapsed="false">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row>
    <row r="659" customFormat="false" ht="12.75" hidden="false" customHeight="false" outlineLevel="0" collapsed="false">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row>
    <row r="660" customFormat="false" ht="12.75" hidden="false" customHeight="false" outlineLevel="0" collapsed="false">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row>
    <row r="661" customFormat="false" ht="12.75" hidden="false" customHeight="false" outlineLevel="0" collapsed="false">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row>
    <row r="662" customFormat="false" ht="12.75" hidden="false" customHeight="false" outlineLevel="0" collapsed="false">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row>
    <row r="663" customFormat="false" ht="12.75" hidden="false" customHeight="false" outlineLevel="0" collapsed="false">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row>
    <row r="664" customFormat="false" ht="12.75" hidden="false" customHeight="false" outlineLevel="0" collapsed="false">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row>
    <row r="665" customFormat="false" ht="12.75" hidden="false" customHeight="false" outlineLevel="0" collapsed="false">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row>
    <row r="666" customFormat="false" ht="12.75" hidden="false" customHeight="false" outlineLevel="0" collapsed="false">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row>
    <row r="667" customFormat="false" ht="12.75" hidden="false" customHeight="false" outlineLevel="0" collapsed="false">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row>
    <row r="668" customFormat="false" ht="12.75" hidden="false" customHeight="false" outlineLevel="0" collapsed="false">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row>
    <row r="669" customFormat="false" ht="12.75" hidden="false" customHeight="false" outlineLevel="0" collapsed="false">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row>
    <row r="670" customFormat="false" ht="12.75" hidden="false" customHeight="false" outlineLevel="0" collapsed="false">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row>
    <row r="671" customFormat="false" ht="12.75" hidden="false" customHeight="false" outlineLevel="0" collapsed="false">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row>
    <row r="672" customFormat="false" ht="12.75" hidden="false" customHeight="false" outlineLevel="0" collapsed="false">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row>
    <row r="673" customFormat="false" ht="12.75" hidden="false" customHeight="false" outlineLevel="0" collapsed="false">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row>
    <row r="674" customFormat="false" ht="12.75" hidden="false" customHeight="false" outlineLevel="0" collapsed="false">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row>
    <row r="675" customFormat="false" ht="12.75" hidden="false" customHeight="false" outlineLevel="0" collapsed="false">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row>
    <row r="676" customFormat="false" ht="12.75" hidden="false" customHeight="false" outlineLevel="0" collapsed="false">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row>
    <row r="677" customFormat="false" ht="12.75" hidden="false" customHeight="false" outlineLevel="0" collapsed="false">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row>
    <row r="678" customFormat="false" ht="12.75" hidden="false" customHeight="false" outlineLevel="0" collapsed="false">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row>
    <row r="679" customFormat="false" ht="12.75" hidden="false" customHeight="false" outlineLevel="0" collapsed="false">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row>
    <row r="680" customFormat="false" ht="12.75" hidden="false" customHeight="false" outlineLevel="0" collapsed="false">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row>
    <row r="681" customFormat="false" ht="12.75" hidden="false" customHeight="false" outlineLevel="0" collapsed="false">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row>
    <row r="682" customFormat="false" ht="12.75" hidden="false" customHeight="false" outlineLevel="0" collapsed="false">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row>
    <row r="683" customFormat="false" ht="12.75" hidden="false" customHeight="false" outlineLevel="0" collapsed="false">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row>
    <row r="684" customFormat="false" ht="12.75" hidden="false" customHeight="false" outlineLevel="0" collapsed="false">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row>
    <row r="685" customFormat="false" ht="12.75" hidden="false" customHeight="false" outlineLevel="0" collapsed="false">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row>
    <row r="686" customFormat="false" ht="12.75" hidden="false" customHeight="false" outlineLevel="0" collapsed="false">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row>
    <row r="687" customFormat="false" ht="12.75" hidden="false" customHeight="false" outlineLevel="0" collapsed="false">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row>
    <row r="688" customFormat="false" ht="12.75" hidden="false" customHeight="false" outlineLevel="0" collapsed="false">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row>
    <row r="689" customFormat="false" ht="12.75" hidden="false" customHeight="false" outlineLevel="0" collapsed="false">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row>
    <row r="690" customFormat="false" ht="12.75" hidden="false" customHeight="false" outlineLevel="0" collapsed="false">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row>
    <row r="691" customFormat="false" ht="12.75" hidden="false" customHeight="false" outlineLevel="0" collapsed="false">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row>
    <row r="692" customFormat="false" ht="12.75" hidden="false" customHeight="false" outlineLevel="0" collapsed="false">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row>
    <row r="693" customFormat="false" ht="12.75" hidden="false" customHeight="false" outlineLevel="0" collapsed="false">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row>
    <row r="694" customFormat="false" ht="12.75" hidden="false" customHeight="false" outlineLevel="0" collapsed="false">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row>
    <row r="695" customFormat="false" ht="12.75" hidden="false" customHeight="false" outlineLevel="0" collapsed="false">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row>
    <row r="696" customFormat="false" ht="12.75" hidden="false" customHeight="false" outlineLevel="0" collapsed="false">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row>
    <row r="697" customFormat="false" ht="12.75" hidden="false" customHeight="false" outlineLevel="0" collapsed="false">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row>
    <row r="698" customFormat="false" ht="12.75" hidden="false" customHeight="false" outlineLevel="0" collapsed="false">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row>
    <row r="699" customFormat="false" ht="12.75" hidden="false" customHeight="false" outlineLevel="0" collapsed="false">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row>
    <row r="700" customFormat="false" ht="12.75" hidden="false" customHeight="false" outlineLevel="0" collapsed="false">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row>
    <row r="701" customFormat="false" ht="12.75" hidden="false" customHeight="false" outlineLevel="0" collapsed="false">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row>
    <row r="702" customFormat="false" ht="12.75" hidden="false" customHeight="false" outlineLevel="0" collapsed="false">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row>
    <row r="703" customFormat="false" ht="12.75" hidden="false" customHeight="false" outlineLevel="0" collapsed="false">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row>
    <row r="704" customFormat="false" ht="12.75" hidden="false" customHeight="false" outlineLevel="0" collapsed="false">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row>
    <row r="705" customFormat="false" ht="12.75" hidden="false" customHeight="false" outlineLevel="0" collapsed="false">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row>
    <row r="706" customFormat="false" ht="12.75" hidden="false" customHeight="false" outlineLevel="0" collapsed="false">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row>
    <row r="707" customFormat="false" ht="12.75" hidden="false" customHeight="false" outlineLevel="0" collapsed="false">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row>
    <row r="708" customFormat="false" ht="12.75" hidden="false" customHeight="false" outlineLevel="0" collapsed="false">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row>
    <row r="709" customFormat="false" ht="12.75" hidden="false" customHeight="false" outlineLevel="0" collapsed="false">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row>
    <row r="710" customFormat="false" ht="12.75" hidden="false" customHeight="false" outlineLevel="0" collapsed="false">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row>
    <row r="711" customFormat="false" ht="12.75" hidden="false" customHeight="false" outlineLevel="0" collapsed="false">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row>
    <row r="712" customFormat="false" ht="12.75" hidden="false" customHeight="false" outlineLevel="0" collapsed="false">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row>
    <row r="713" customFormat="false" ht="12.75" hidden="false" customHeight="false" outlineLevel="0" collapsed="false">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row>
    <row r="714" customFormat="false" ht="12.75" hidden="false" customHeight="false" outlineLevel="0" collapsed="false">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row>
    <row r="715" customFormat="false" ht="12.75" hidden="false" customHeight="false" outlineLevel="0" collapsed="false">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row>
    <row r="716" customFormat="false" ht="12.75" hidden="false" customHeight="false" outlineLevel="0" collapsed="false">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row>
    <row r="717" customFormat="false" ht="12.75" hidden="false" customHeight="false" outlineLevel="0" collapsed="false">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row>
    <row r="718" customFormat="false" ht="12.75" hidden="false" customHeight="false" outlineLevel="0" collapsed="false">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row>
    <row r="719" customFormat="false" ht="12.75" hidden="false" customHeight="false" outlineLevel="0" collapsed="false">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row>
    <row r="720" customFormat="false" ht="12.75" hidden="false" customHeight="false" outlineLevel="0" collapsed="false">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row>
    <row r="721" customFormat="false" ht="12.75" hidden="false" customHeight="false" outlineLevel="0" collapsed="false">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row>
    <row r="722" customFormat="false" ht="12.75" hidden="false" customHeight="false" outlineLevel="0" collapsed="false">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row>
    <row r="723" customFormat="false" ht="12.75" hidden="false" customHeight="false" outlineLevel="0" collapsed="false">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row>
    <row r="724" customFormat="false" ht="12.75" hidden="false" customHeight="false" outlineLevel="0" collapsed="false">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row>
    <row r="725" customFormat="false" ht="12.75" hidden="false" customHeight="false" outlineLevel="0" collapsed="false">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row>
    <row r="726" customFormat="false" ht="12.75" hidden="false" customHeight="false" outlineLevel="0" collapsed="false">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row>
    <row r="727" customFormat="false" ht="12.75" hidden="false" customHeight="false" outlineLevel="0" collapsed="false">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row>
    <row r="728" customFormat="false" ht="12.75" hidden="false" customHeight="false" outlineLevel="0" collapsed="false">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row>
    <row r="729" customFormat="false" ht="12.75" hidden="false" customHeight="false" outlineLevel="0" collapsed="false">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row>
    <row r="730" customFormat="false" ht="12.75" hidden="false" customHeight="false" outlineLevel="0" collapsed="false">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row>
    <row r="731" customFormat="false" ht="12.75" hidden="false" customHeight="false" outlineLevel="0" collapsed="false">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row>
    <row r="732" customFormat="false" ht="12.75" hidden="false" customHeight="false" outlineLevel="0" collapsed="false">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row>
    <row r="733" customFormat="false" ht="12.75" hidden="false" customHeight="false" outlineLevel="0" collapsed="false">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row>
    <row r="734" customFormat="false" ht="12.75" hidden="false" customHeight="false" outlineLevel="0" collapsed="false">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row>
    <row r="735" customFormat="false" ht="12.75" hidden="false" customHeight="false" outlineLevel="0" collapsed="false">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row>
    <row r="736" customFormat="false" ht="12.75" hidden="false" customHeight="false" outlineLevel="0" collapsed="false">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row>
    <row r="737" customFormat="false" ht="12.75" hidden="false" customHeight="false" outlineLevel="0" collapsed="false">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row>
    <row r="738" customFormat="false" ht="12.75" hidden="false" customHeight="false" outlineLevel="0" collapsed="false">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row>
    <row r="739" customFormat="false" ht="12.75" hidden="false" customHeight="false" outlineLevel="0" collapsed="false">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row>
    <row r="740" customFormat="false" ht="12.75" hidden="false" customHeight="false" outlineLevel="0" collapsed="false">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row>
    <row r="741" customFormat="false" ht="12.75" hidden="false" customHeight="false" outlineLevel="0" collapsed="false">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row>
    <row r="742" customFormat="false" ht="12.75" hidden="false" customHeight="false" outlineLevel="0" collapsed="false">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row>
  </sheetData>
  <mergeCells count="43">
    <mergeCell ref="A1:N1"/>
    <mergeCell ref="A3:B3"/>
    <mergeCell ref="C3:N3"/>
    <mergeCell ref="O3:AB3"/>
    <mergeCell ref="A4:B4"/>
    <mergeCell ref="D4:E4"/>
    <mergeCell ref="J4:L4"/>
    <mergeCell ref="M4:N4"/>
    <mergeCell ref="O4:P4"/>
    <mergeCell ref="Q4:R4"/>
    <mergeCell ref="S4:T4"/>
    <mergeCell ref="W4:X4"/>
    <mergeCell ref="AA4:AA5"/>
    <mergeCell ref="AB4:AB5"/>
    <mergeCell ref="A5:B5"/>
    <mergeCell ref="C5:C6"/>
    <mergeCell ref="D5:D6"/>
    <mergeCell ref="E5:E6"/>
    <mergeCell ref="F5:F6"/>
    <mergeCell ref="G5:G6"/>
    <mergeCell ref="H5:H6"/>
    <mergeCell ref="I5:I6"/>
    <mergeCell ref="J5:J6"/>
    <mergeCell ref="K5:K6"/>
    <mergeCell ref="L5:L6"/>
    <mergeCell ref="M5:M6"/>
    <mergeCell ref="N5:N6"/>
    <mergeCell ref="O5:P5"/>
    <mergeCell ref="Q5:R5"/>
    <mergeCell ref="S5:T5"/>
    <mergeCell ref="W5:X5"/>
    <mergeCell ref="A6:B6"/>
    <mergeCell ref="A7:A8"/>
    <mergeCell ref="A9:A10"/>
    <mergeCell ref="O9:P9"/>
    <mergeCell ref="Q9:R9"/>
    <mergeCell ref="S9:T9"/>
    <mergeCell ref="O10:P10"/>
    <mergeCell ref="Q10:R10"/>
    <mergeCell ref="S10:T10"/>
    <mergeCell ref="C17:AB17"/>
    <mergeCell ref="C18:AB18"/>
    <mergeCell ref="D23:AB23"/>
  </mergeCells>
  <hyperlinks>
    <hyperlink ref="S1" location="Home!A1" display="y HOME"/>
  </hyperlinks>
  <printOptions headings="false" gridLines="false" gridLinesSet="true" horizontalCentered="true" verticalCentered="false"/>
  <pageMargins left="0.354166666666667" right="0.354166666666667" top="0.39375" bottom="0.39375"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1" manualBreakCount="1">
    <brk id="26" man="true" max="16383" min="0"/>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A6A6A6"/>
    <pageSetUpPr fitToPage="true"/>
  </sheetPr>
  <dimension ref="A1:L44"/>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1" topLeftCell="A2" activePane="bottomLeft" state="frozen"/>
      <selection pane="topLeft" activeCell="A1" activeCellId="0" sqref="A1"/>
      <selection pane="bottomLeft" activeCell="J36" activeCellId="0" sqref="J36"/>
    </sheetView>
  </sheetViews>
  <sheetFormatPr defaultColWidth="10.9921875" defaultRowHeight="14.25" zeroHeight="false" outlineLevelRow="0" outlineLevelCol="0"/>
  <cols>
    <col collapsed="false" customWidth="true" hidden="false" outlineLevel="0" max="1" min="1" style="416" width="3.13"/>
    <col collapsed="false" customWidth="true" hidden="false" outlineLevel="0" max="2" min="2" style="804" width="31.87"/>
    <col collapsed="false" customWidth="true" hidden="false" outlineLevel="0" max="3" min="3" style="416" width="27"/>
    <col collapsed="false" customWidth="true" hidden="false" outlineLevel="0" max="4" min="4" style="416" width="28.13"/>
    <col collapsed="false" customWidth="true" hidden="false" outlineLevel="0" max="5" min="5" style="416" width="9.12"/>
    <col collapsed="false" customWidth="true" hidden="false" outlineLevel="0" max="6" min="6" style="416" width="15.13"/>
    <col collapsed="false" customWidth="true" hidden="true" outlineLevel="0" max="7" min="7" style="416" width="5.13"/>
    <col collapsed="false" customWidth="true" hidden="true" outlineLevel="0" max="8" min="8" style="416" width="15"/>
    <col collapsed="false" customWidth="true" hidden="false" outlineLevel="0" max="9" min="9" style="416" width="38.13"/>
    <col collapsed="false" customWidth="true" hidden="false" outlineLevel="0" max="10" min="10" style="416" width="9.62"/>
    <col collapsed="false" customWidth="true" hidden="false" outlineLevel="0" max="12" min="11" style="416" width="15.62"/>
    <col collapsed="false" customWidth="false" hidden="false" outlineLevel="0" max="1024" min="13" style="416" width="11"/>
  </cols>
  <sheetData>
    <row r="1" customFormat="false" ht="31.5" hidden="false" customHeight="true" outlineLevel="0" collapsed="false">
      <c r="A1" s="1030"/>
      <c r="B1" s="1031" t="s">
        <v>729</v>
      </c>
      <c r="C1" s="1031"/>
      <c r="D1" s="1031"/>
      <c r="E1" s="1031"/>
      <c r="F1" s="1031"/>
      <c r="G1" s="1031"/>
      <c r="H1" s="1031"/>
      <c r="I1" s="1031"/>
      <c r="J1" s="1032" t="s">
        <v>4</v>
      </c>
      <c r="K1" s="1033"/>
      <c r="L1" s="1033"/>
    </row>
    <row r="2" customFormat="false" ht="9" hidden="false" customHeight="true" outlineLevel="0" collapsed="false">
      <c r="A2" s="1034"/>
      <c r="B2" s="1035"/>
      <c r="C2" s="1035"/>
      <c r="D2" s="1035"/>
      <c r="E2" s="1035"/>
      <c r="F2" s="1036"/>
      <c r="G2" s="1036"/>
      <c r="H2" s="1036"/>
      <c r="I2" s="1036"/>
      <c r="J2" s="1034"/>
    </row>
    <row r="3" customFormat="false" ht="35.25" hidden="false" customHeight="true" outlineLevel="0" collapsed="false">
      <c r="A3" s="1034"/>
      <c r="B3" s="1037" t="s">
        <v>730</v>
      </c>
      <c r="C3" s="1037"/>
      <c r="D3" s="1037"/>
      <c r="E3" s="1037"/>
      <c r="F3" s="1037"/>
      <c r="G3" s="1037"/>
      <c r="H3" s="1037"/>
      <c r="I3" s="1037"/>
      <c r="J3" s="1038"/>
      <c r="L3" s="1033"/>
    </row>
    <row r="4" customFormat="false" ht="42.75" hidden="false" customHeight="true" outlineLevel="0" collapsed="false">
      <c r="A4" s="1034"/>
      <c r="B4" s="1039"/>
      <c r="C4" s="1039"/>
      <c r="D4" s="1039"/>
      <c r="E4" s="1039"/>
      <c r="F4" s="1039"/>
      <c r="G4" s="1039"/>
      <c r="H4" s="1039"/>
      <c r="I4" s="1039"/>
      <c r="J4" s="1034"/>
      <c r="L4" s="1033"/>
    </row>
    <row r="5" customFormat="false" ht="15" hidden="false" customHeight="false" outlineLevel="0" collapsed="false">
      <c r="A5" s="1034"/>
      <c r="B5" s="1040" t="s">
        <v>731</v>
      </c>
      <c r="C5" s="1040" t="s">
        <v>732</v>
      </c>
      <c r="D5" s="1040" t="s">
        <v>733</v>
      </c>
      <c r="E5" s="1039"/>
      <c r="F5" s="1039"/>
      <c r="G5" s="1039"/>
      <c r="H5" s="1039"/>
      <c r="I5" s="1039"/>
      <c r="J5" s="1034"/>
    </row>
    <row r="6" customFormat="false" ht="14.25" hidden="false" customHeight="false" outlineLevel="0" collapsed="false">
      <c r="A6" s="1034"/>
      <c r="B6" s="1041" t="s">
        <v>734</v>
      </c>
      <c r="C6" s="1042" t="s">
        <v>735</v>
      </c>
      <c r="D6" s="1043" t="s">
        <v>736</v>
      </c>
      <c r="E6" s="1039"/>
      <c r="F6" s="1039"/>
      <c r="G6" s="1039"/>
      <c r="H6" s="1039"/>
      <c r="I6" s="1039"/>
      <c r="J6" s="1034"/>
    </row>
    <row r="7" customFormat="false" ht="14.25" hidden="false" customHeight="false" outlineLevel="0" collapsed="false">
      <c r="A7" s="1034"/>
      <c r="B7" s="1044" t="s">
        <v>737</v>
      </c>
      <c r="C7" s="1045" t="s">
        <v>738</v>
      </c>
      <c r="D7" s="1046" t="s">
        <v>739</v>
      </c>
      <c r="E7" s="1039"/>
      <c r="F7" s="1039"/>
      <c r="G7" s="1039"/>
      <c r="H7" s="1039"/>
      <c r="I7" s="1039"/>
      <c r="J7" s="1034"/>
    </row>
    <row r="8" customFormat="false" ht="14.25" hidden="false" customHeight="false" outlineLevel="0" collapsed="false">
      <c r="A8" s="1034"/>
      <c r="B8" s="1047" t="s">
        <v>740</v>
      </c>
      <c r="C8" s="1048" t="s">
        <v>741</v>
      </c>
      <c r="D8" s="1049" t="s">
        <v>742</v>
      </c>
      <c r="E8" s="1039"/>
      <c r="F8" s="1039"/>
      <c r="G8" s="1039"/>
      <c r="H8" s="1039"/>
      <c r="I8" s="1039"/>
      <c r="J8" s="1034"/>
    </row>
    <row r="9" customFormat="false" ht="14.25" hidden="false" customHeight="false" outlineLevel="0" collapsed="false">
      <c r="A9" s="1034"/>
      <c r="B9" s="1050" t="s">
        <v>743</v>
      </c>
      <c r="C9" s="1051" t="s">
        <v>744</v>
      </c>
      <c r="D9" s="1052" t="s">
        <v>745</v>
      </c>
      <c r="E9" s="1039"/>
      <c r="F9" s="1039"/>
      <c r="G9" s="1039"/>
      <c r="H9" s="1039"/>
      <c r="I9" s="1039"/>
      <c r="J9" s="1034"/>
    </row>
    <row r="10" customFormat="false" ht="99.75" hidden="false" customHeight="true" outlineLevel="0" collapsed="false">
      <c r="A10" s="1034"/>
      <c r="B10" s="1053"/>
      <c r="C10" s="1053"/>
      <c r="D10" s="1053"/>
      <c r="E10" s="1039"/>
      <c r="F10" s="1039"/>
      <c r="G10" s="1039"/>
      <c r="H10" s="1039"/>
      <c r="I10" s="1039"/>
      <c r="J10" s="1034"/>
    </row>
    <row r="11" customFormat="false" ht="31.5" hidden="false" customHeight="true" outlineLevel="0" collapsed="false">
      <c r="A11" s="1034"/>
      <c r="B11" s="1054" t="s">
        <v>746</v>
      </c>
      <c r="C11" s="1055" t="s">
        <v>508</v>
      </c>
      <c r="D11" s="1055"/>
      <c r="E11" s="1055"/>
      <c r="F11" s="1056" t="s">
        <v>747</v>
      </c>
      <c r="G11" s="1057"/>
      <c r="H11" s="1057" t="s">
        <v>748</v>
      </c>
      <c r="I11" s="1058" t="s">
        <v>620</v>
      </c>
      <c r="J11" s="1034"/>
      <c r="L11" s="1033"/>
    </row>
    <row r="12" customFormat="false" ht="18.75" hidden="false" customHeight="true" outlineLevel="0" collapsed="false">
      <c r="A12" s="1034"/>
      <c r="B12" s="1059" t="s">
        <v>749</v>
      </c>
      <c r="C12" s="1060" t="s">
        <v>750</v>
      </c>
      <c r="D12" s="1060"/>
      <c r="E12" s="1060"/>
      <c r="F12" s="1061"/>
      <c r="G12" s="1062" t="n">
        <f aca="false">IF(F12="A", "4","0")+IF(F12="B", "3","0")+IF(F12="C", "2","0")+IF(F12="D", "1","0")</f>
        <v>0</v>
      </c>
      <c r="H12" s="1063" t="n">
        <f aca="false">AVERAGE(G12:G18)</f>
        <v>0</v>
      </c>
      <c r="I12" s="1064"/>
      <c r="J12" s="1034"/>
      <c r="L12" s="1033"/>
    </row>
    <row r="13" customFormat="false" ht="15" hidden="false" customHeight="true" outlineLevel="0" collapsed="false">
      <c r="A13" s="1034"/>
      <c r="B13" s="1059"/>
      <c r="C13" s="1065" t="s">
        <v>751</v>
      </c>
      <c r="D13" s="1065"/>
      <c r="E13" s="1065"/>
      <c r="F13" s="1066"/>
      <c r="G13" s="1067" t="n">
        <f aca="false">IF(F13="A", "4","0")+IF(F13="B", "3","0")+IF(F13="C", "2","0")+IF(F13="D", "1","0")</f>
        <v>0</v>
      </c>
      <c r="H13" s="1063"/>
      <c r="I13" s="1064"/>
      <c r="J13" s="1034"/>
    </row>
    <row r="14" customFormat="false" ht="27" hidden="false" customHeight="true" outlineLevel="0" collapsed="false">
      <c r="A14" s="1034"/>
      <c r="B14" s="1059"/>
      <c r="C14" s="1068" t="s">
        <v>752</v>
      </c>
      <c r="D14" s="1068"/>
      <c r="E14" s="1068"/>
      <c r="F14" s="1066"/>
      <c r="G14" s="1067" t="n">
        <f aca="false">IF(F14="A", "4","0")+IF(F14="B", "3","0")+IF(F14="C", "2","0")+IF(F14="D", "1","0")</f>
        <v>0</v>
      </c>
      <c r="H14" s="1063"/>
      <c r="I14" s="1064"/>
      <c r="J14" s="1034"/>
    </row>
    <row r="15" customFormat="false" ht="18.75" hidden="false" customHeight="true" outlineLevel="0" collapsed="false">
      <c r="A15" s="1034"/>
      <c r="B15" s="1059"/>
      <c r="C15" s="1065" t="s">
        <v>753</v>
      </c>
      <c r="D15" s="1065"/>
      <c r="E15" s="1065"/>
      <c r="F15" s="1066"/>
      <c r="G15" s="1067" t="n">
        <f aca="false">IF(F15="A", "4","0")+IF(F15="B", "3","0")+IF(F15="C", "2","0")+IF(F15="D", "1","0")</f>
        <v>0</v>
      </c>
      <c r="H15" s="1063"/>
      <c r="I15" s="1064"/>
      <c r="J15" s="1034"/>
    </row>
    <row r="16" customFormat="false" ht="15.75" hidden="false" customHeight="true" outlineLevel="0" collapsed="false">
      <c r="A16" s="1034"/>
      <c r="B16" s="1059"/>
      <c r="C16" s="1065" t="s">
        <v>754</v>
      </c>
      <c r="D16" s="1065"/>
      <c r="E16" s="1065"/>
      <c r="F16" s="1066"/>
      <c r="G16" s="1067" t="n">
        <f aca="false">IF(F16="A", "4","0")+IF(F16="B", "3","0")+IF(F16="C", "2","0")+IF(F16="D", "1","0")</f>
        <v>0</v>
      </c>
      <c r="H16" s="1063"/>
      <c r="I16" s="1064"/>
      <c r="J16" s="1034"/>
    </row>
    <row r="17" customFormat="false" ht="30" hidden="false" customHeight="true" outlineLevel="0" collapsed="false">
      <c r="A17" s="1034"/>
      <c r="B17" s="1059"/>
      <c r="C17" s="1065" t="s">
        <v>755</v>
      </c>
      <c r="D17" s="1065"/>
      <c r="E17" s="1065"/>
      <c r="F17" s="1066"/>
      <c r="G17" s="1067" t="n">
        <f aca="false">IF(F17="A", "4","0")+IF(F17="B", "3","0")+IF(F17="C", "2","0")+IF(F17="D", "1","0")</f>
        <v>0</v>
      </c>
      <c r="H17" s="1063"/>
      <c r="I17" s="1064"/>
      <c r="J17" s="1034"/>
    </row>
    <row r="18" customFormat="false" ht="28.5" hidden="false" customHeight="true" outlineLevel="0" collapsed="false">
      <c r="A18" s="1034"/>
      <c r="B18" s="1059"/>
      <c r="C18" s="1069" t="s">
        <v>756</v>
      </c>
      <c r="D18" s="1069"/>
      <c r="E18" s="1069"/>
      <c r="F18" s="1070"/>
      <c r="G18" s="1071" t="n">
        <f aca="false">IF(F18="A", "4","0")+IF(F18="B", "3","0")+IF(F18="C", "2","0")+IF(F18="D", "1","0")</f>
        <v>0</v>
      </c>
      <c r="H18" s="1063"/>
      <c r="I18" s="1064"/>
      <c r="J18" s="1072" t="str">
        <f aca="false">CONCATENATE(TEXT(500-LEN(I12), "#")," chars left")</f>
        <v>500 chars left</v>
      </c>
    </row>
    <row r="19" customFormat="false" ht="25.5" hidden="false" customHeight="true" outlineLevel="0" collapsed="false">
      <c r="A19" s="1034"/>
      <c r="B19" s="1059" t="s">
        <v>757</v>
      </c>
      <c r="C19" s="1073" t="s">
        <v>758</v>
      </c>
      <c r="D19" s="1073"/>
      <c r="E19" s="1073"/>
      <c r="F19" s="1061"/>
      <c r="G19" s="1062" t="n">
        <f aca="false">IF(F19="A", "4","0")+IF(F19="B", "3","0")+IF(F19="C", "2","0")+IF(F19="D", "1","0")</f>
        <v>0</v>
      </c>
      <c r="H19" s="1074" t="n">
        <f aca="false">AVERAGE(G19:G22)</f>
        <v>0</v>
      </c>
      <c r="I19" s="1064"/>
      <c r="J19" s="1075"/>
    </row>
    <row r="20" customFormat="false" ht="18.75" hidden="false" customHeight="true" outlineLevel="0" collapsed="false">
      <c r="A20" s="1034"/>
      <c r="B20" s="1059"/>
      <c r="C20" s="1068" t="s">
        <v>759</v>
      </c>
      <c r="D20" s="1068"/>
      <c r="E20" s="1068"/>
      <c r="F20" s="1066"/>
      <c r="G20" s="1067" t="n">
        <f aca="false">IF(F20="A", "4","0")+IF(F20="B", "3","0")+IF(F20="C", "2","0")+IF(F20="D", "1","0")</f>
        <v>0</v>
      </c>
      <c r="H20" s="1074"/>
      <c r="I20" s="1064"/>
      <c r="J20" s="1075"/>
    </row>
    <row r="21" customFormat="false" ht="18.75" hidden="false" customHeight="true" outlineLevel="0" collapsed="false">
      <c r="A21" s="1034"/>
      <c r="B21" s="1059"/>
      <c r="C21" s="1065" t="s">
        <v>760</v>
      </c>
      <c r="D21" s="1065"/>
      <c r="E21" s="1065"/>
      <c r="F21" s="1066"/>
      <c r="G21" s="1067" t="n">
        <f aca="false">IF(F21="A", "4","0")+IF(F21="B", "3","0")+IF(F21="C", "2","0")+IF(F21="D", "1","0")</f>
        <v>0</v>
      </c>
      <c r="H21" s="1074"/>
      <c r="I21" s="1064"/>
      <c r="J21" s="1075"/>
    </row>
    <row r="22" customFormat="false" ht="18.75" hidden="false" customHeight="true" outlineLevel="0" collapsed="false">
      <c r="A22" s="1034"/>
      <c r="B22" s="1059"/>
      <c r="C22" s="1069" t="s">
        <v>761</v>
      </c>
      <c r="D22" s="1069"/>
      <c r="E22" s="1069"/>
      <c r="F22" s="1070"/>
      <c r="G22" s="1071" t="n">
        <f aca="false">IF(F22="A", "4","0")+IF(F22="B", "3","0")+IF(F22="C", "2","0")+IF(F22="D", "1","0")</f>
        <v>0</v>
      </c>
      <c r="H22" s="1074"/>
      <c r="I22" s="1064"/>
      <c r="J22" s="1072" t="str">
        <f aca="false">CONCATENATE(TEXT(500-LEN(I19), "#")," chars left")</f>
        <v>500 chars left</v>
      </c>
    </row>
    <row r="23" customFormat="false" ht="18.75" hidden="false" customHeight="true" outlineLevel="0" collapsed="false">
      <c r="A23" s="1034"/>
      <c r="B23" s="1059" t="s">
        <v>762</v>
      </c>
      <c r="C23" s="1076" t="s">
        <v>763</v>
      </c>
      <c r="D23" s="1076"/>
      <c r="E23" s="1076"/>
      <c r="F23" s="1061"/>
      <c r="G23" s="1062" t="n">
        <f aca="false">IF(F23="A", "4","0")+IF(F23="B", "3","0")+IF(F23="C", "2","0")+IF(F23="D", "1","0")</f>
        <v>0</v>
      </c>
      <c r="H23" s="1063" t="n">
        <f aca="false">AVERAGE(G23:G25)</f>
        <v>0</v>
      </c>
      <c r="I23" s="1064"/>
      <c r="J23" s="1075"/>
    </row>
    <row r="24" customFormat="false" ht="28.5" hidden="false" customHeight="true" outlineLevel="0" collapsed="false">
      <c r="A24" s="1034"/>
      <c r="B24" s="1059"/>
      <c r="C24" s="1077" t="s">
        <v>764</v>
      </c>
      <c r="D24" s="1077"/>
      <c r="E24" s="1077"/>
      <c r="F24" s="1066"/>
      <c r="G24" s="1067" t="n">
        <f aca="false">IF(F24="A", "4","0")+IF(F24="B", "3","0")+IF(F24="C", "2","0")+IF(F24="D", "1","0")</f>
        <v>0</v>
      </c>
      <c r="H24" s="1063"/>
      <c r="I24" s="1064"/>
      <c r="J24" s="1075"/>
    </row>
    <row r="25" customFormat="false" ht="27.75" hidden="false" customHeight="true" outlineLevel="0" collapsed="false">
      <c r="A25" s="1034"/>
      <c r="B25" s="1059"/>
      <c r="C25" s="1078" t="s">
        <v>765</v>
      </c>
      <c r="D25" s="1078"/>
      <c r="E25" s="1078"/>
      <c r="F25" s="1070"/>
      <c r="G25" s="1071" t="n">
        <f aca="false">IF(F25="A", "4","0")+IF(F25="B", "3","0")+IF(F25="C", "2","0")+IF(F25="D", "1","0")</f>
        <v>0</v>
      </c>
      <c r="H25" s="1063"/>
      <c r="I25" s="1064"/>
      <c r="J25" s="1072" t="str">
        <f aca="false">CONCATENATE(TEXT(500-LEN(I23), "#")," chars left")</f>
        <v>500 chars left</v>
      </c>
    </row>
    <row r="26" customFormat="false" ht="15" hidden="false" customHeight="true" outlineLevel="0" collapsed="false">
      <c r="A26" s="1034"/>
      <c r="B26" s="1059" t="s">
        <v>766</v>
      </c>
      <c r="C26" s="1076" t="s">
        <v>767</v>
      </c>
      <c r="D26" s="1076"/>
      <c r="E26" s="1076"/>
      <c r="F26" s="1061"/>
      <c r="G26" s="1062" t="n">
        <f aca="false">IF(F26="A", "4","0")+IF(F26="B", "3","0")+IF(F26="C", "2","0")+IF(F26="D", "1","0")</f>
        <v>0</v>
      </c>
      <c r="H26" s="1074" t="n">
        <f aca="false">AVERAGE(G26:G28)</f>
        <v>0</v>
      </c>
      <c r="I26" s="1064"/>
      <c r="J26" s="1075"/>
    </row>
    <row r="27" customFormat="false" ht="30.75" hidden="false" customHeight="true" outlineLevel="0" collapsed="false">
      <c r="A27" s="1034"/>
      <c r="B27" s="1059"/>
      <c r="C27" s="1079" t="s">
        <v>768</v>
      </c>
      <c r="D27" s="1079"/>
      <c r="E27" s="1079"/>
      <c r="F27" s="1066"/>
      <c r="G27" s="1067" t="n">
        <f aca="false">IF(F27="A", "4","0")+IF(F27="B", "3","0")+IF(F27="C", "2","0")+IF(F27="D", "1","0")</f>
        <v>0</v>
      </c>
      <c r="H27" s="1074"/>
      <c r="I27" s="1064"/>
      <c r="J27" s="1075"/>
    </row>
    <row r="28" customFormat="false" ht="17.25" hidden="false" customHeight="true" outlineLevel="0" collapsed="false">
      <c r="A28" s="1034"/>
      <c r="B28" s="1059"/>
      <c r="C28" s="1069" t="s">
        <v>769</v>
      </c>
      <c r="D28" s="1069"/>
      <c r="E28" s="1069"/>
      <c r="F28" s="1070"/>
      <c r="G28" s="1071" t="n">
        <f aca="false">IF(F28="A", "4","0")+IF(F28="B", "3","0")+IF(F28="C", "2","0")+IF(F28="D", "1","0")</f>
        <v>0</v>
      </c>
      <c r="H28" s="1074"/>
      <c r="I28" s="1064"/>
      <c r="J28" s="1072" t="str">
        <f aca="false">CONCATENATE(TEXT(500-LEN(I26), "#")," chars left")</f>
        <v>500 chars left</v>
      </c>
    </row>
    <row r="29" customFormat="false" ht="18.75" hidden="false" customHeight="true" outlineLevel="0" collapsed="false">
      <c r="A29" s="1034"/>
      <c r="B29" s="1059" t="s">
        <v>770</v>
      </c>
      <c r="C29" s="1080" t="s">
        <v>771</v>
      </c>
      <c r="D29" s="1080"/>
      <c r="E29" s="1080"/>
      <c r="F29" s="1081"/>
      <c r="G29" s="1062" t="n">
        <f aca="false">IF(F29="A", "4","0")+IF(F29="B", "3","0")+IF(F29="C", "2","0")+IF(F29="D", "1","0")</f>
        <v>0</v>
      </c>
      <c r="H29" s="1063" t="n">
        <f aca="false">AVERAGE(G29:G32)</f>
        <v>0</v>
      </c>
      <c r="I29" s="1064"/>
      <c r="J29" s="1075"/>
    </row>
    <row r="30" customFormat="false" ht="18.75" hidden="false" customHeight="true" outlineLevel="0" collapsed="false">
      <c r="A30" s="1034"/>
      <c r="B30" s="1059"/>
      <c r="C30" s="1065" t="s">
        <v>772</v>
      </c>
      <c r="D30" s="1065"/>
      <c r="E30" s="1065"/>
      <c r="F30" s="1082"/>
      <c r="G30" s="1067" t="n">
        <f aca="false">IF(F30="A", "4","0")+IF(F30="B", "3","0")+IF(F30="C", "2","0")+IF(F30="D", "1","0")</f>
        <v>0</v>
      </c>
      <c r="H30" s="1063"/>
      <c r="I30" s="1064"/>
      <c r="J30" s="1075"/>
    </row>
    <row r="31" customFormat="false" ht="18.75" hidden="false" customHeight="true" outlineLevel="0" collapsed="false">
      <c r="A31" s="1034"/>
      <c r="B31" s="1059"/>
      <c r="C31" s="1065" t="s">
        <v>773</v>
      </c>
      <c r="D31" s="1065"/>
      <c r="E31" s="1065"/>
      <c r="F31" s="1082"/>
      <c r="G31" s="1067" t="n">
        <f aca="false">IF(F31="A", "4","0")+IF(F31="B", "3","0")+IF(F31="C", "2","0")+IF(F31="D", "1","0")</f>
        <v>0</v>
      </c>
      <c r="H31" s="1063"/>
      <c r="I31" s="1064"/>
      <c r="J31" s="1075"/>
    </row>
    <row r="32" customFormat="false" ht="27" hidden="false" customHeight="true" outlineLevel="0" collapsed="false">
      <c r="A32" s="1034"/>
      <c r="B32" s="1059"/>
      <c r="C32" s="1078" t="s">
        <v>774</v>
      </c>
      <c r="D32" s="1078"/>
      <c r="E32" s="1078"/>
      <c r="F32" s="1083"/>
      <c r="G32" s="1071" t="n">
        <f aca="false">IF(F32="A", "4","0")+IF(F32="B", "3","0")+IF(F32="C", "2","0")+IF(F32="D", "1","0")</f>
        <v>0</v>
      </c>
      <c r="H32" s="1063"/>
      <c r="I32" s="1064"/>
      <c r="J32" s="1072" t="str">
        <f aca="false">CONCATENATE(TEXT(500-LEN(I29), "#")," chars left")</f>
        <v>500 chars left</v>
      </c>
    </row>
    <row r="33" customFormat="false" ht="18" hidden="false" customHeight="true" outlineLevel="0" collapsed="false">
      <c r="A33" s="1034"/>
      <c r="B33" s="1084"/>
      <c r="C33" s="1085"/>
      <c r="D33" s="1034"/>
      <c r="E33" s="1034"/>
      <c r="F33" s="1034"/>
      <c r="G33" s="1034"/>
      <c r="H33" s="1034"/>
      <c r="I33" s="1034"/>
      <c r="J33" s="1034"/>
    </row>
    <row r="34" customFormat="false" ht="24.75" hidden="false" customHeight="true" outlineLevel="0" collapsed="false">
      <c r="A34" s="1086"/>
      <c r="B34" s="1086"/>
      <c r="C34" s="1086"/>
      <c r="D34" s="1086"/>
      <c r="E34" s="1086"/>
      <c r="F34" s="1087"/>
      <c r="G34" s="1086"/>
      <c r="H34" s="1086"/>
      <c r="I34" s="1088"/>
      <c r="J34" s="1089"/>
    </row>
    <row r="35" customFormat="false" ht="30" hidden="false" customHeight="true" outlineLevel="0" collapsed="false">
      <c r="B35" s="1090" t="s">
        <v>775</v>
      </c>
      <c r="C35" s="1091"/>
      <c r="D35" s="1092"/>
      <c r="E35" s="1092"/>
      <c r="F35" s="1092"/>
      <c r="G35" s="1092"/>
      <c r="H35" s="1092"/>
      <c r="I35" s="1092"/>
    </row>
    <row r="36" customFormat="false" ht="30.75" hidden="false" customHeight="true" outlineLevel="0" collapsed="false">
      <c r="B36" s="1093" t="s">
        <v>776</v>
      </c>
      <c r="C36" s="1093"/>
      <c r="D36" s="1093"/>
      <c r="E36" s="1093"/>
      <c r="F36" s="1093"/>
      <c r="G36" s="1093"/>
      <c r="H36" s="1093"/>
      <c r="I36" s="1093"/>
    </row>
    <row r="37" customFormat="false" ht="15" hidden="false" customHeight="true" outlineLevel="0" collapsed="false">
      <c r="B37" s="1094" t="s">
        <v>777</v>
      </c>
      <c r="C37" s="1094" t="s">
        <v>748</v>
      </c>
      <c r="D37" s="1092"/>
      <c r="E37" s="1092"/>
      <c r="F37" s="1092"/>
      <c r="G37" s="1092"/>
      <c r="H37" s="1092"/>
      <c r="I37" s="1092"/>
    </row>
    <row r="38" customFormat="false" ht="15" hidden="false" customHeight="true" outlineLevel="0" collapsed="false">
      <c r="B38" s="1095" t="s">
        <v>778</v>
      </c>
      <c r="C38" s="1095" t="n">
        <f aca="false">ROUND(H12,0)</f>
        <v>0</v>
      </c>
      <c r="D38" s="1092"/>
      <c r="E38" s="1092"/>
      <c r="F38" s="1092"/>
      <c r="G38" s="1092"/>
      <c r="H38" s="1092"/>
      <c r="I38" s="1092"/>
    </row>
    <row r="39" customFormat="false" ht="25.5" hidden="false" customHeight="false" outlineLevel="0" collapsed="false">
      <c r="B39" s="1095" t="s">
        <v>779</v>
      </c>
      <c r="C39" s="1095" t="n">
        <f aca="false">ROUND(H19,0)</f>
        <v>0</v>
      </c>
      <c r="D39" s="1092"/>
      <c r="E39" s="1092"/>
      <c r="F39" s="1092"/>
      <c r="G39" s="1092"/>
      <c r="H39" s="1092"/>
      <c r="I39" s="1090"/>
    </row>
    <row r="40" customFormat="false" ht="25.5" hidden="false" customHeight="false" outlineLevel="0" collapsed="false">
      <c r="B40" s="1095" t="s">
        <v>780</v>
      </c>
      <c r="C40" s="1095" t="n">
        <f aca="false">ROUND(H23,0)</f>
        <v>0</v>
      </c>
      <c r="D40" s="1092"/>
      <c r="E40" s="1092"/>
      <c r="F40" s="1092"/>
      <c r="G40" s="1092"/>
      <c r="H40" s="1092"/>
      <c r="I40" s="1092"/>
    </row>
    <row r="41" customFormat="false" ht="15" hidden="false" customHeight="true" outlineLevel="0" collapsed="false">
      <c r="B41" s="1095" t="s">
        <v>781</v>
      </c>
      <c r="C41" s="1095" t="n">
        <f aca="false">ROUND(H26,0)</f>
        <v>0</v>
      </c>
      <c r="D41" s="1092"/>
      <c r="E41" s="1092"/>
      <c r="F41" s="1092"/>
      <c r="G41" s="1092"/>
      <c r="H41" s="1092"/>
      <c r="I41" s="1092"/>
    </row>
    <row r="42" customFormat="false" ht="14.25" hidden="false" customHeight="false" outlineLevel="0" collapsed="false">
      <c r="B42" s="1095" t="s">
        <v>782</v>
      </c>
      <c r="C42" s="1095" t="n">
        <f aca="false">ROUND(H29,0)</f>
        <v>0</v>
      </c>
      <c r="D42" s="1092"/>
      <c r="E42" s="1092"/>
      <c r="F42" s="1092"/>
      <c r="G42" s="1092"/>
      <c r="H42" s="1092"/>
      <c r="I42" s="1092"/>
    </row>
    <row r="43" customFormat="false" ht="15" hidden="false" customHeight="false" outlineLevel="0" collapsed="false">
      <c r="B43" s="601"/>
      <c r="C43" s="1096"/>
      <c r="D43" s="601"/>
      <c r="E43" s="601"/>
      <c r="F43" s="601"/>
      <c r="G43" s="601"/>
      <c r="H43" s="601"/>
      <c r="I43" s="601"/>
    </row>
    <row r="44" customFormat="false" ht="42.75" hidden="false" customHeight="true" outlineLevel="0" collapsed="false">
      <c r="B44" s="600"/>
      <c r="C44" s="601"/>
      <c r="D44" s="601"/>
      <c r="E44" s="601"/>
      <c r="F44" s="601"/>
      <c r="G44" s="601"/>
      <c r="H44" s="601"/>
      <c r="I44" s="601"/>
    </row>
  </sheetData>
  <mergeCells count="43">
    <mergeCell ref="B1:I1"/>
    <mergeCell ref="B3:I3"/>
    <mergeCell ref="B4:D4"/>
    <mergeCell ref="E4:I10"/>
    <mergeCell ref="B10:D10"/>
    <mergeCell ref="C11:E11"/>
    <mergeCell ref="B12:B18"/>
    <mergeCell ref="C12:E12"/>
    <mergeCell ref="H12:H18"/>
    <mergeCell ref="I12:I18"/>
    <mergeCell ref="C13:E13"/>
    <mergeCell ref="C14:E14"/>
    <mergeCell ref="C15:E15"/>
    <mergeCell ref="C16:E16"/>
    <mergeCell ref="C17:E17"/>
    <mergeCell ref="C18:E18"/>
    <mergeCell ref="B19:B22"/>
    <mergeCell ref="C19:E19"/>
    <mergeCell ref="H19:H22"/>
    <mergeCell ref="I19:I22"/>
    <mergeCell ref="C20:E20"/>
    <mergeCell ref="C21:E21"/>
    <mergeCell ref="C22:E22"/>
    <mergeCell ref="B23:B25"/>
    <mergeCell ref="C23:E23"/>
    <mergeCell ref="H23:H25"/>
    <mergeCell ref="I23:I25"/>
    <mergeCell ref="C24:E24"/>
    <mergeCell ref="C25:E25"/>
    <mergeCell ref="B26:B28"/>
    <mergeCell ref="C26:E26"/>
    <mergeCell ref="H26:H28"/>
    <mergeCell ref="I26:I28"/>
    <mergeCell ref="C27:E27"/>
    <mergeCell ref="C28:E28"/>
    <mergeCell ref="B29:B32"/>
    <mergeCell ref="C29:E29"/>
    <mergeCell ref="H29:H32"/>
    <mergeCell ref="I29:I32"/>
    <mergeCell ref="C30:E30"/>
    <mergeCell ref="C31:E31"/>
    <mergeCell ref="C32:E32"/>
    <mergeCell ref="B36:I36"/>
  </mergeCells>
  <conditionalFormatting sqref="F12:G32">
    <cfRule type="containsText" priority="2" operator="containsText" aboveAverage="0" equalAverage="0" bottom="0" percent="0" rank="0" text="N" dxfId="0">
      <formula>NOT(ISERROR(SEARCH("N",F12)))</formula>
    </cfRule>
    <cfRule type="containsText" priority="3" operator="containsText" aboveAverage="0" equalAverage="0" bottom="0" percent="0" rank="0" text="D" dxfId="1">
      <formula>NOT(ISERROR(SEARCH("D",F12)))</formula>
    </cfRule>
    <cfRule type="containsText" priority="4" operator="containsText" aboveAverage="0" equalAverage="0" bottom="0" percent="0" rank="0" text="C" dxfId="2">
      <formula>NOT(ISERROR(SEARCH("C",F12)))</formula>
    </cfRule>
    <cfRule type="containsText" priority="5" operator="containsText" aboveAverage="0" equalAverage="0" bottom="0" percent="0" rank="0" text="B" dxfId="3">
      <formula>NOT(ISERROR(SEARCH("B",F12)))</formula>
    </cfRule>
    <cfRule type="expression" priority="6" aboveAverage="0" equalAverage="0" bottom="0" percent="0" rank="0" text="" dxfId="4">
      <formula>LEFT(F12,1)="A"</formula>
    </cfRule>
  </conditionalFormatting>
  <dataValidations count="8">
    <dataValidation allowBlank="true" operator="between" prompt="Determines the nature and extent of risk by analysing potential hazards and assessing vulnerability that could pose a potential threat or harm to people, property, livelihoods and the environment on which they depend." promptTitle="Risk &amp; Vulnerability Assessment" showDropDown="false" showErrorMessage="true" showInputMessage="true" sqref="C19:E19" type="none">
      <formula1>0</formula1>
      <formula2>0</formula2>
    </dataValidation>
    <dataValidation allowBlank="true" operator="between" prompt="Mainstreaming adaptation into policy processes focuses on integrating adaptation issues into other ongoing (sectoral) policy processes and planning documents." showDropDown="false" showErrorMessage="true" showInputMessage="true" sqref="C24:E24" type="none">
      <formula1>0</formula1>
      <formula2>0</formula2>
    </dataValidation>
    <dataValidation allowBlank="true" operator="between" prompt="Technologies, processes, and activities directed at enhancing our capacity to adapt (building adaptive capacity) and at minimising, adjusting to and taking advantage of the consequences of climatic change (delivering adaptation)." promptTitle="Adaptation Actions" showDropDown="false" showErrorMessage="true" showInputMessage="true" sqref="C27:E27" type="none">
      <formula1>0</formula1>
      <formula2>0</formula2>
    </dataValidation>
    <dataValidation allowBlank="true" operator="between" prompt="Strategy: Outlines the vision of the local authority for a more climate resilient future and the (human/financial) means to achieve it.&#10;Action plan: Defines concrete adaptation actions,which translate the strategy into action. (see corresponding tabs)" promptTitle="Strategy vs. Action Plan" showDropDown="false" showErrorMessage="true" showInputMessage="true" sqref="C32:E32" type="none">
      <formula1>0</formula1>
      <formula2>0</formula2>
    </dataValidation>
    <dataValidation allowBlank="true" operator="between" prompt="Technologies, processes, and activities directed at enhancing our capacity to adapt (building adaptive capacity) and at minimising, adjusting to and taking advantage of the consequences of climatic change (delivering adaptation)." promptTitle="Adaptation Actions:" showDropDown="false" showErrorMessage="true" showInputMessage="true" sqref="C25:E25" type="none">
      <formula1>0</formula1>
      <formula2>0</formula2>
    </dataValidation>
    <dataValidation allowBlank="true" operator="between" prompt="Please enter your status (A-D)" showDropDown="false" showErrorMessage="true" showInputMessage="true" sqref="F11" type="none">
      <formula1>0</formula1>
      <formula2>0</formula2>
    </dataValidation>
    <dataValidation allowBlank="true" operator="between" prompt="Please specify here your state of play and your next steps / areas of improvements." showDropDown="false" showErrorMessage="true" showInputMessage="true" sqref="I11" type="none">
      <formula1>0</formula1>
      <formula2>0</formula2>
    </dataValidation>
    <dataValidation allowBlank="true" operator="between" prompt="Any official climate policy documents where adaptation commitments are referred to." showDropDown="false" showErrorMessage="true" showInputMessage="true" sqref="C12:E12" type="none">
      <formula1>0</formula1>
      <formula2>0</formula2>
    </dataValidation>
  </dataValidations>
  <hyperlinks>
    <hyperlink ref="J1" location="Home!A1" display="y HOME"/>
  </hyperlinks>
  <printOptions headings="false" gridLines="false" gridLinesSet="true" horizontalCentered="true" verticalCentered="false"/>
  <pageMargins left="0.315277777777778" right="0.315277777777778" top="0.354166666666667" bottom="0.354166666666667"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rowBreaks count="1" manualBreakCount="1">
    <brk id="25" man="true" max="16383" min="0"/>
  </rowBreaks>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A6A6A6"/>
    <pageSetUpPr fitToPage="true"/>
  </sheetPr>
  <dimension ref="A1:IP12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1" topLeftCell="A2" activePane="bottomLeft" state="frozen"/>
      <selection pane="topLeft" activeCell="A1" activeCellId="0" sqref="A1"/>
      <selection pane="bottomLeft" activeCell="E17" activeCellId="0" sqref="E17"/>
    </sheetView>
  </sheetViews>
  <sheetFormatPr defaultColWidth="11.37109375" defaultRowHeight="14.25" zeroHeight="true" outlineLevelRow="0" outlineLevelCol="0"/>
  <cols>
    <col collapsed="false" customWidth="true" hidden="false" outlineLevel="0" max="1" min="1" style="1097" width="5"/>
    <col collapsed="false" customWidth="true" hidden="false" outlineLevel="0" max="2" min="2" style="804" width="26.62"/>
    <col collapsed="false" customWidth="true" hidden="false" outlineLevel="0" max="3" min="3" style="804" width="97"/>
    <col collapsed="false" customWidth="true" hidden="false" outlineLevel="0" max="4" min="4" style="804" width="24"/>
    <col collapsed="false" customWidth="true" hidden="false" outlineLevel="0" max="5" min="5" style="804" width="16.5"/>
    <col collapsed="false" customWidth="true" hidden="true" outlineLevel="0" max="6" min="6" style="1098" width="18.38"/>
    <col collapsed="false" customWidth="true" hidden="true" outlineLevel="0" max="7" min="7" style="804" width="51"/>
    <col collapsed="false" customWidth="true" hidden="true" outlineLevel="0" max="255" min="8" style="804" width="10.5"/>
    <col collapsed="false" customWidth="false" hidden="true" outlineLevel="0" max="1024" min="256" style="804" width="11.38"/>
  </cols>
  <sheetData>
    <row r="1" customFormat="false" ht="32.1" hidden="false" customHeight="true" outlineLevel="0" collapsed="false">
      <c r="A1" s="1031" t="s">
        <v>783</v>
      </c>
      <c r="B1" s="1031"/>
      <c r="C1" s="1031"/>
      <c r="D1" s="1031"/>
      <c r="E1" s="1099" t="s">
        <v>4</v>
      </c>
      <c r="F1" s="1100"/>
      <c r="G1" s="1101"/>
    </row>
    <row r="2" customFormat="false" ht="15" hidden="false" customHeight="true" outlineLevel="0" collapsed="false">
      <c r="B2" s="1102" t="s">
        <v>784</v>
      </c>
      <c r="C2" s="1102"/>
      <c r="D2" s="1102"/>
      <c r="E2" s="1102"/>
    </row>
    <row r="3" customFormat="false" ht="15.75" hidden="false" customHeight="true" outlineLevel="0" collapsed="false">
      <c r="B3" s="1102" t="s">
        <v>785</v>
      </c>
      <c r="C3" s="1102"/>
      <c r="D3" s="1102"/>
      <c r="E3" s="1102"/>
    </row>
    <row r="4" customFormat="false" ht="18" hidden="false" customHeight="true" outlineLevel="0" collapsed="false">
      <c r="B4" s="1103"/>
      <c r="C4" s="1103"/>
      <c r="D4" s="1103"/>
      <c r="E4" s="1103"/>
    </row>
    <row r="5" s="1105" customFormat="true" ht="18" hidden="false" customHeight="true" outlineLevel="0" collapsed="false">
      <c r="A5" s="1104" t="s">
        <v>786</v>
      </c>
      <c r="B5" s="1104"/>
      <c r="C5" s="1104"/>
      <c r="D5" s="1104"/>
      <c r="E5" s="1104"/>
    </row>
    <row r="6" s="804" customFormat="true" ht="15" hidden="false" customHeight="false" outlineLevel="0" collapsed="false">
      <c r="A6" s="1106" t="s">
        <v>787</v>
      </c>
      <c r="B6" s="1107" t="s">
        <v>113</v>
      </c>
      <c r="C6" s="1107" t="s">
        <v>318</v>
      </c>
      <c r="D6" s="1107" t="s">
        <v>788</v>
      </c>
      <c r="E6" s="1107" t="s">
        <v>789</v>
      </c>
    </row>
    <row r="7" s="1111" customFormat="true" ht="14.25" hidden="false" customHeight="true" outlineLevel="0" collapsed="false">
      <c r="A7" s="1108" t="n">
        <v>1.1</v>
      </c>
      <c r="B7" s="1109" t="s">
        <v>328</v>
      </c>
      <c r="C7" s="1110" t="s">
        <v>790</v>
      </c>
      <c r="D7" s="1110" t="s">
        <v>791</v>
      </c>
      <c r="E7" s="1110"/>
    </row>
    <row r="8" s="1111" customFormat="true" ht="26.25" hidden="false" customHeight="true" outlineLevel="0" collapsed="false">
      <c r="A8" s="1108" t="n">
        <v>1.2</v>
      </c>
      <c r="B8" s="1112" t="s">
        <v>792</v>
      </c>
      <c r="C8" s="1113" t="s">
        <v>793</v>
      </c>
      <c r="D8" s="1113" t="s">
        <v>791</v>
      </c>
      <c r="E8" s="1113"/>
    </row>
    <row r="9" s="1111" customFormat="true" ht="29.25" hidden="false" customHeight="true" outlineLevel="0" collapsed="false">
      <c r="A9" s="1108" t="n">
        <v>1.3</v>
      </c>
      <c r="B9" s="1112" t="s">
        <v>400</v>
      </c>
      <c r="C9" s="1113" t="s">
        <v>794</v>
      </c>
      <c r="D9" s="1113" t="s">
        <v>16</v>
      </c>
      <c r="E9" s="1113"/>
    </row>
    <row r="10" s="1111" customFormat="true" ht="27.75" hidden="false" customHeight="true" outlineLevel="0" collapsed="false">
      <c r="A10" s="1108" t="n">
        <v>1.4</v>
      </c>
      <c r="B10" s="1112" t="s">
        <v>795</v>
      </c>
      <c r="C10" s="1113" t="s">
        <v>796</v>
      </c>
      <c r="D10" s="1113" t="s">
        <v>797</v>
      </c>
      <c r="E10" s="1113"/>
    </row>
    <row r="11" s="1111" customFormat="true" ht="28.5" hidden="false" customHeight="true" outlineLevel="0" collapsed="false">
      <c r="A11" s="1108" t="n">
        <v>1.5</v>
      </c>
      <c r="B11" s="1112" t="s">
        <v>795</v>
      </c>
      <c r="C11" s="1113" t="s">
        <v>798</v>
      </c>
      <c r="D11" s="1113" t="s">
        <v>799</v>
      </c>
      <c r="E11" s="1113"/>
    </row>
    <row r="12" s="1111" customFormat="true" ht="14.25" hidden="false" customHeight="true" outlineLevel="0" collapsed="false">
      <c r="A12" s="1108" t="n">
        <v>1.6</v>
      </c>
      <c r="B12" s="1112" t="s">
        <v>324</v>
      </c>
      <c r="C12" s="1113" t="s">
        <v>800</v>
      </c>
      <c r="D12" s="1113" t="s">
        <v>791</v>
      </c>
      <c r="E12" s="1113"/>
    </row>
    <row r="13" s="1111" customFormat="true" ht="14.25" hidden="false" customHeight="true" outlineLevel="0" collapsed="false">
      <c r="A13" s="1108" t="n">
        <v>1.7</v>
      </c>
      <c r="B13" s="1112" t="s">
        <v>324</v>
      </c>
      <c r="C13" s="1113" t="s">
        <v>801</v>
      </c>
      <c r="D13" s="1113" t="s">
        <v>791</v>
      </c>
      <c r="E13" s="1113"/>
    </row>
    <row r="14" s="1111" customFormat="true" ht="14.25" hidden="false" customHeight="true" outlineLevel="0" collapsed="false">
      <c r="A14" s="1108" t="n">
        <v>1.8</v>
      </c>
      <c r="B14" s="1112" t="s">
        <v>403</v>
      </c>
      <c r="C14" s="1113" t="s">
        <v>802</v>
      </c>
      <c r="D14" s="1113" t="s">
        <v>803</v>
      </c>
      <c r="E14" s="1113"/>
    </row>
    <row r="15" s="1111" customFormat="true" ht="14.25" hidden="false" customHeight="true" outlineLevel="0" collapsed="false">
      <c r="A15" s="1108" t="n">
        <v>1.9</v>
      </c>
      <c r="B15" s="1112" t="s">
        <v>324</v>
      </c>
      <c r="C15" s="1113" t="s">
        <v>804</v>
      </c>
      <c r="D15" s="1113" t="s">
        <v>16</v>
      </c>
      <c r="E15" s="1113"/>
    </row>
    <row r="16" s="1111" customFormat="true" ht="14.25" hidden="false" customHeight="true" outlineLevel="0" collapsed="false">
      <c r="A16" s="1108" t="s">
        <v>805</v>
      </c>
      <c r="B16" s="1112" t="s">
        <v>324</v>
      </c>
      <c r="C16" s="1113" t="s">
        <v>806</v>
      </c>
      <c r="D16" s="1113" t="s">
        <v>797</v>
      </c>
      <c r="E16" s="1113"/>
    </row>
    <row r="17" s="1111" customFormat="true" ht="14.25" hidden="false" customHeight="true" outlineLevel="0" collapsed="false">
      <c r="A17" s="1108" t="s">
        <v>807</v>
      </c>
      <c r="B17" s="1112" t="s">
        <v>402</v>
      </c>
      <c r="C17" s="1113" t="s">
        <v>808</v>
      </c>
      <c r="D17" s="1113" t="s">
        <v>16</v>
      </c>
      <c r="E17" s="1113"/>
    </row>
    <row r="18" s="1111" customFormat="true" ht="14.25" hidden="false" customHeight="true" outlineLevel="0" collapsed="false">
      <c r="A18" s="1108" t="s">
        <v>809</v>
      </c>
      <c r="B18" s="1112" t="s">
        <v>402</v>
      </c>
      <c r="C18" s="1113" t="s">
        <v>810</v>
      </c>
      <c r="D18" s="1113" t="s">
        <v>16</v>
      </c>
      <c r="E18" s="1113"/>
    </row>
    <row r="19" s="1111" customFormat="true" ht="14.25" hidden="false" customHeight="true" outlineLevel="0" collapsed="false">
      <c r="A19" s="1108" t="s">
        <v>811</v>
      </c>
      <c r="B19" s="1112" t="s">
        <v>402</v>
      </c>
      <c r="C19" s="1113" t="s">
        <v>812</v>
      </c>
      <c r="D19" s="1113" t="s">
        <v>16</v>
      </c>
      <c r="E19" s="1113"/>
    </row>
    <row r="20" s="1111" customFormat="true" ht="14.25" hidden="false" customHeight="true" outlineLevel="0" collapsed="false">
      <c r="A20" s="1108" t="s">
        <v>813</v>
      </c>
      <c r="B20" s="1112" t="s">
        <v>402</v>
      </c>
      <c r="C20" s="1113" t="s">
        <v>814</v>
      </c>
      <c r="D20" s="1113" t="s">
        <v>16</v>
      </c>
      <c r="E20" s="1113"/>
    </row>
    <row r="21" s="1111" customFormat="true" ht="14.25" hidden="false" customHeight="true" outlineLevel="0" collapsed="false">
      <c r="A21" s="1108" t="s">
        <v>815</v>
      </c>
      <c r="B21" s="1112" t="s">
        <v>401</v>
      </c>
      <c r="C21" s="1113" t="s">
        <v>816</v>
      </c>
      <c r="D21" s="1113" t="s">
        <v>16</v>
      </c>
      <c r="E21" s="1113"/>
    </row>
    <row r="22" s="1111" customFormat="true" ht="14.25" hidden="false" customHeight="true" outlineLevel="0" collapsed="false">
      <c r="A22" s="1108" t="s">
        <v>817</v>
      </c>
      <c r="B22" s="1112" t="s">
        <v>401</v>
      </c>
      <c r="C22" s="1113" t="s">
        <v>818</v>
      </c>
      <c r="D22" s="1113" t="s">
        <v>16</v>
      </c>
      <c r="E22" s="1113"/>
    </row>
    <row r="23" s="1111" customFormat="true" ht="14.25" hidden="false" customHeight="true" outlineLevel="0" collapsed="false">
      <c r="A23" s="1108" t="s">
        <v>819</v>
      </c>
      <c r="B23" s="1112" t="s">
        <v>401</v>
      </c>
      <c r="C23" s="1113" t="s">
        <v>820</v>
      </c>
      <c r="D23" s="1113" t="s">
        <v>16</v>
      </c>
      <c r="E23" s="1113"/>
    </row>
    <row r="24" s="1111" customFormat="true" ht="14.25" hidden="false" customHeight="true" outlineLevel="0" collapsed="false">
      <c r="A24" s="1108" t="s">
        <v>821</v>
      </c>
      <c r="B24" s="1112" t="s">
        <v>401</v>
      </c>
      <c r="C24" s="1113" t="s">
        <v>822</v>
      </c>
      <c r="D24" s="1113" t="s">
        <v>16</v>
      </c>
      <c r="E24" s="1113"/>
    </row>
    <row r="25" s="1111" customFormat="true" ht="14.25" hidden="false" customHeight="true" outlineLevel="0" collapsed="false">
      <c r="A25" s="1108" t="s">
        <v>823</v>
      </c>
      <c r="B25" s="1112" t="s">
        <v>401</v>
      </c>
      <c r="C25" s="1113" t="s">
        <v>824</v>
      </c>
      <c r="D25" s="1113" t="s">
        <v>16</v>
      </c>
      <c r="E25" s="1113"/>
    </row>
    <row r="26" s="1111" customFormat="true" ht="14.25" hidden="false" customHeight="true" outlineLevel="0" collapsed="false">
      <c r="A26" s="1108" t="s">
        <v>825</v>
      </c>
      <c r="B26" s="1112" t="s">
        <v>401</v>
      </c>
      <c r="C26" s="1113" t="s">
        <v>826</v>
      </c>
      <c r="D26" s="1113" t="s">
        <v>16</v>
      </c>
      <c r="E26" s="1113"/>
    </row>
    <row r="27" s="1111" customFormat="true" ht="14.25" hidden="false" customHeight="true" outlineLevel="0" collapsed="false">
      <c r="A27" s="1108" t="s">
        <v>827</v>
      </c>
      <c r="B27" s="1112" t="s">
        <v>401</v>
      </c>
      <c r="C27" s="1113" t="s">
        <v>828</v>
      </c>
      <c r="D27" s="1113" t="s">
        <v>16</v>
      </c>
      <c r="E27" s="1113"/>
    </row>
    <row r="28" s="1111" customFormat="true" ht="14.25" hidden="false" customHeight="true" outlineLevel="0" collapsed="false">
      <c r="A28" s="1108" t="s">
        <v>829</v>
      </c>
      <c r="B28" s="1112" t="s">
        <v>330</v>
      </c>
      <c r="C28" s="1113" t="s">
        <v>830</v>
      </c>
      <c r="D28" s="1113" t="s">
        <v>16</v>
      </c>
      <c r="E28" s="1113"/>
    </row>
    <row r="29" s="1111" customFormat="true" ht="14.25" hidden="false" customHeight="true" outlineLevel="0" collapsed="false">
      <c r="A29" s="1108" t="s">
        <v>831</v>
      </c>
      <c r="B29" s="1112" t="s">
        <v>48</v>
      </c>
      <c r="C29" s="1113" t="s">
        <v>832</v>
      </c>
      <c r="D29" s="1113" t="s">
        <v>833</v>
      </c>
      <c r="E29" s="1113"/>
    </row>
    <row r="30" s="1111" customFormat="true" ht="14.25" hidden="false" customHeight="true" outlineLevel="0" collapsed="false">
      <c r="A30" s="1108" t="s">
        <v>834</v>
      </c>
      <c r="B30" s="1112" t="s">
        <v>48</v>
      </c>
      <c r="C30" s="1113" t="s">
        <v>835</v>
      </c>
      <c r="D30" s="1113" t="s">
        <v>833</v>
      </c>
      <c r="E30" s="1113"/>
    </row>
    <row r="31" s="1111" customFormat="true" ht="17.25" hidden="false" customHeight="true" outlineLevel="0" collapsed="false">
      <c r="A31" s="1114"/>
      <c r="B31" s="1115" t="s">
        <v>836</v>
      </c>
      <c r="C31" s="1116"/>
      <c r="D31" s="1116"/>
      <c r="E31" s="1116"/>
      <c r="F31" s="1117"/>
    </row>
    <row r="32" s="1111" customFormat="true" ht="17.25" hidden="false" customHeight="true" outlineLevel="0" collapsed="false">
      <c r="A32" s="1118" t="s">
        <v>837</v>
      </c>
      <c r="B32" s="1118"/>
      <c r="C32" s="1118"/>
      <c r="D32" s="1118"/>
      <c r="E32" s="1118"/>
      <c r="F32" s="1117"/>
    </row>
    <row r="33" s="1111" customFormat="true" ht="17.25" hidden="false" customHeight="true" outlineLevel="0" collapsed="false">
      <c r="A33" s="1119" t="s">
        <v>787</v>
      </c>
      <c r="B33" s="1120" t="s">
        <v>838</v>
      </c>
      <c r="C33" s="1107" t="s">
        <v>318</v>
      </c>
      <c r="D33" s="1107" t="s">
        <v>788</v>
      </c>
      <c r="E33" s="1107" t="s">
        <v>789</v>
      </c>
      <c r="F33" s="1117"/>
    </row>
    <row r="34" customFormat="false" ht="15" hidden="true" customHeight="true" outlineLevel="0" collapsed="false">
      <c r="A34" s="1121" t="s">
        <v>787</v>
      </c>
      <c r="B34" s="1107" t="s">
        <v>839</v>
      </c>
      <c r="C34" s="1107" t="s">
        <v>840</v>
      </c>
      <c r="D34" s="1107" t="s">
        <v>788</v>
      </c>
      <c r="E34" s="1107" t="s">
        <v>789</v>
      </c>
      <c r="F34" s="1122"/>
      <c r="G34" s="1122"/>
      <c r="H34" s="1122"/>
      <c r="I34" s="1122"/>
      <c r="J34" s="1122"/>
      <c r="K34" s="1122"/>
      <c r="L34" s="1122"/>
      <c r="M34" s="1122"/>
      <c r="N34" s="1122"/>
      <c r="O34" s="1122"/>
      <c r="P34" s="1122"/>
      <c r="Q34" s="1122"/>
      <c r="R34" s="1122"/>
      <c r="S34" s="1122"/>
      <c r="T34" s="1122"/>
      <c r="U34" s="1122"/>
      <c r="V34" s="1122"/>
      <c r="W34" s="1122"/>
      <c r="X34" s="1122"/>
      <c r="Y34" s="1122"/>
      <c r="Z34" s="1122"/>
      <c r="AA34" s="1122"/>
      <c r="AB34" s="1122"/>
      <c r="AC34" s="1122"/>
      <c r="AD34" s="1122"/>
      <c r="AE34" s="1122"/>
      <c r="AF34" s="1122"/>
      <c r="AG34" s="1122"/>
      <c r="AH34" s="1122"/>
      <c r="AI34" s="1122"/>
      <c r="AJ34" s="1122"/>
      <c r="AK34" s="1122"/>
      <c r="AL34" s="1122"/>
      <c r="AM34" s="1122"/>
      <c r="AN34" s="1122"/>
      <c r="AO34" s="1122"/>
      <c r="AP34" s="1122"/>
      <c r="AQ34" s="1122"/>
      <c r="AR34" s="1122"/>
      <c r="AS34" s="1122"/>
      <c r="AT34" s="1122"/>
      <c r="AU34" s="1122"/>
      <c r="AV34" s="1122"/>
      <c r="AW34" s="1122"/>
      <c r="AX34" s="1122"/>
      <c r="AY34" s="1122"/>
      <c r="AZ34" s="1122"/>
      <c r="BA34" s="1122"/>
      <c r="BB34" s="1122"/>
      <c r="BC34" s="1122"/>
      <c r="BD34" s="1122"/>
      <c r="BE34" s="1122"/>
      <c r="BF34" s="1122"/>
      <c r="BG34" s="1122"/>
      <c r="BH34" s="1122"/>
      <c r="BI34" s="1122"/>
      <c r="BJ34" s="1122"/>
      <c r="BK34" s="1122"/>
      <c r="BL34" s="1122"/>
      <c r="BM34" s="1122"/>
      <c r="BN34" s="1122"/>
      <c r="BO34" s="1122"/>
      <c r="BP34" s="1122"/>
      <c r="BQ34" s="1122"/>
      <c r="BR34" s="1122"/>
      <c r="BS34" s="1122"/>
      <c r="BT34" s="1122"/>
      <c r="BU34" s="1122"/>
      <c r="BV34" s="1122"/>
      <c r="BW34" s="1122"/>
      <c r="BX34" s="1122"/>
      <c r="BY34" s="1122"/>
      <c r="BZ34" s="1122"/>
      <c r="CA34" s="1122"/>
      <c r="CB34" s="1122"/>
      <c r="CC34" s="1122"/>
      <c r="CD34" s="1122"/>
      <c r="CE34" s="1122"/>
      <c r="CF34" s="1122"/>
      <c r="CG34" s="1122"/>
      <c r="CH34" s="1122"/>
      <c r="CI34" s="1122"/>
      <c r="CJ34" s="1122"/>
      <c r="CK34" s="1122"/>
      <c r="CL34" s="1122"/>
      <c r="CM34" s="1122"/>
      <c r="CN34" s="1122"/>
      <c r="CO34" s="1122"/>
      <c r="CP34" s="1122"/>
      <c r="CQ34" s="1122"/>
      <c r="CR34" s="1122"/>
      <c r="CS34" s="1122"/>
      <c r="CT34" s="1122"/>
      <c r="CU34" s="1122"/>
      <c r="CV34" s="1122"/>
      <c r="CW34" s="1122"/>
      <c r="CX34" s="1122"/>
      <c r="CY34" s="1122"/>
      <c r="CZ34" s="1122"/>
      <c r="DA34" s="1122"/>
      <c r="DB34" s="1122"/>
      <c r="DC34" s="1122"/>
      <c r="DD34" s="1122"/>
      <c r="DE34" s="1122"/>
      <c r="DF34" s="1122"/>
      <c r="DG34" s="1122"/>
      <c r="DH34" s="1122"/>
      <c r="DI34" s="1122"/>
      <c r="DJ34" s="1122"/>
      <c r="DK34" s="1122"/>
      <c r="DL34" s="1122"/>
      <c r="DM34" s="1122"/>
      <c r="DN34" s="1122"/>
      <c r="DO34" s="1122"/>
      <c r="DP34" s="1122"/>
      <c r="DQ34" s="1122"/>
      <c r="DR34" s="1122"/>
      <c r="DS34" s="1122"/>
      <c r="DT34" s="1122"/>
      <c r="DU34" s="1122"/>
      <c r="DV34" s="1122"/>
      <c r="DW34" s="1122"/>
      <c r="DX34" s="1122"/>
      <c r="DY34" s="1122"/>
      <c r="DZ34" s="1122"/>
      <c r="EA34" s="1122"/>
      <c r="EB34" s="1122"/>
      <c r="EC34" s="1122"/>
      <c r="ED34" s="1122"/>
      <c r="EE34" s="1122"/>
      <c r="EF34" s="1122"/>
      <c r="EG34" s="1122"/>
      <c r="EH34" s="1122"/>
      <c r="EI34" s="1122"/>
      <c r="EJ34" s="1122"/>
      <c r="EK34" s="1122"/>
      <c r="EL34" s="1122"/>
      <c r="EM34" s="1122"/>
      <c r="EN34" s="1122"/>
      <c r="EO34" s="1122"/>
      <c r="EP34" s="1122"/>
      <c r="EQ34" s="1122"/>
      <c r="ER34" s="1122"/>
      <c r="ES34" s="1122"/>
      <c r="ET34" s="1122"/>
      <c r="EU34" s="1122"/>
      <c r="EV34" s="1122"/>
      <c r="EW34" s="1122"/>
      <c r="EX34" s="1122"/>
      <c r="EY34" s="1122"/>
      <c r="EZ34" s="1122"/>
      <c r="FA34" s="1122"/>
      <c r="FB34" s="1122"/>
      <c r="FC34" s="1122"/>
      <c r="FD34" s="1122"/>
      <c r="FE34" s="1122"/>
      <c r="FF34" s="1122"/>
      <c r="FG34" s="1122"/>
      <c r="FH34" s="1122"/>
      <c r="FI34" s="1122"/>
      <c r="FJ34" s="1122"/>
      <c r="FK34" s="1122"/>
      <c r="FL34" s="1122"/>
      <c r="FM34" s="1122"/>
      <c r="FN34" s="1122"/>
      <c r="FO34" s="1122"/>
      <c r="FP34" s="1122"/>
      <c r="FQ34" s="1122"/>
      <c r="FR34" s="1122"/>
      <c r="FS34" s="1122"/>
      <c r="FT34" s="1122"/>
      <c r="FU34" s="1122"/>
      <c r="FV34" s="1122"/>
      <c r="FW34" s="1122"/>
      <c r="FX34" s="1122"/>
      <c r="FY34" s="1122"/>
      <c r="FZ34" s="1122"/>
      <c r="GA34" s="1122"/>
      <c r="GB34" s="1122"/>
      <c r="GC34" s="1122"/>
      <c r="GD34" s="1122"/>
      <c r="GE34" s="1122"/>
      <c r="GF34" s="1122"/>
      <c r="GG34" s="1122"/>
      <c r="GH34" s="1122"/>
      <c r="GI34" s="1122"/>
      <c r="GJ34" s="1122"/>
      <c r="GK34" s="1122"/>
      <c r="GL34" s="1122"/>
      <c r="GM34" s="1122"/>
      <c r="GN34" s="1122"/>
      <c r="GO34" s="1122"/>
      <c r="GP34" s="1122"/>
      <c r="GQ34" s="1122"/>
      <c r="GR34" s="1122"/>
      <c r="GS34" s="1122"/>
      <c r="GT34" s="1122"/>
      <c r="GU34" s="1122"/>
      <c r="GV34" s="1122"/>
      <c r="GW34" s="1122"/>
      <c r="GX34" s="1122"/>
      <c r="GY34" s="1122"/>
      <c r="GZ34" s="1122"/>
      <c r="HA34" s="1122"/>
      <c r="HB34" s="1122"/>
      <c r="HC34" s="1122"/>
      <c r="HD34" s="1122"/>
      <c r="HE34" s="1122"/>
      <c r="HF34" s="1122"/>
      <c r="HG34" s="1122"/>
      <c r="HH34" s="1122"/>
      <c r="HI34" s="1122"/>
      <c r="HJ34" s="1122"/>
      <c r="HK34" s="1122"/>
      <c r="HL34" s="1122"/>
      <c r="HM34" s="1122"/>
      <c r="HN34" s="1122"/>
      <c r="HO34" s="1122"/>
      <c r="HP34" s="1122"/>
      <c r="HQ34" s="1122"/>
      <c r="HR34" s="1122"/>
      <c r="HS34" s="1122"/>
      <c r="HT34" s="1122"/>
      <c r="HU34" s="1122"/>
      <c r="HV34" s="1122"/>
      <c r="HW34" s="1122"/>
      <c r="HX34" s="1122"/>
      <c r="HY34" s="1122"/>
      <c r="HZ34" s="1122"/>
      <c r="IA34" s="1122"/>
      <c r="IB34" s="1122"/>
      <c r="IC34" s="1122"/>
      <c r="ID34" s="1122"/>
      <c r="IE34" s="1122"/>
      <c r="IF34" s="1122"/>
      <c r="IG34" s="1122"/>
      <c r="IH34" s="1122"/>
      <c r="II34" s="1122"/>
      <c r="IJ34" s="1122"/>
      <c r="IK34" s="1122"/>
      <c r="IL34" s="1122"/>
      <c r="IM34" s="1122"/>
      <c r="IN34" s="1122"/>
      <c r="IO34" s="1122"/>
      <c r="IP34" s="1122"/>
    </row>
    <row r="35" s="600" customFormat="true" ht="15" hidden="false" customHeight="true" outlineLevel="0" collapsed="false">
      <c r="A35" s="1108" t="s">
        <v>841</v>
      </c>
      <c r="B35" s="1123" t="s">
        <v>344</v>
      </c>
      <c r="C35" s="1124" t="s">
        <v>842</v>
      </c>
      <c r="D35" s="1125" t="s">
        <v>16</v>
      </c>
      <c r="E35" s="1126"/>
      <c r="F35" s="1127"/>
      <c r="G35" s="1127"/>
      <c r="H35" s="1127"/>
      <c r="I35" s="1127"/>
      <c r="J35" s="1127"/>
      <c r="K35" s="1127"/>
      <c r="L35" s="1127"/>
      <c r="M35" s="1127"/>
      <c r="N35" s="1127"/>
      <c r="O35" s="1127"/>
      <c r="P35" s="1127"/>
      <c r="Q35" s="1127"/>
      <c r="R35" s="1127"/>
      <c r="S35" s="1127"/>
      <c r="T35" s="1127"/>
      <c r="U35" s="1127"/>
      <c r="V35" s="1127"/>
      <c r="W35" s="1127"/>
      <c r="X35" s="1127"/>
      <c r="Y35" s="1127"/>
      <c r="Z35" s="1127"/>
      <c r="AA35" s="1127"/>
      <c r="AB35" s="1127"/>
      <c r="AC35" s="1127"/>
      <c r="AD35" s="1127"/>
      <c r="AE35" s="1127"/>
      <c r="AF35" s="1127"/>
      <c r="AG35" s="1127"/>
      <c r="AH35" s="1127"/>
      <c r="AI35" s="1127"/>
      <c r="AJ35" s="1127"/>
      <c r="AK35" s="1127"/>
      <c r="AL35" s="1127"/>
      <c r="AM35" s="1127"/>
      <c r="AN35" s="1127"/>
      <c r="AO35" s="1127"/>
      <c r="AP35" s="1127"/>
      <c r="AQ35" s="1127"/>
      <c r="AR35" s="1127"/>
      <c r="AS35" s="1127"/>
      <c r="AT35" s="1127"/>
      <c r="AU35" s="1127"/>
      <c r="AV35" s="1127"/>
      <c r="AW35" s="1127"/>
      <c r="AX35" s="1127"/>
      <c r="AY35" s="1127"/>
      <c r="AZ35" s="1127"/>
      <c r="BA35" s="1127"/>
      <c r="BB35" s="1127"/>
      <c r="BC35" s="1127"/>
      <c r="BD35" s="1127"/>
      <c r="BE35" s="1127"/>
      <c r="BF35" s="1127"/>
      <c r="BG35" s="1127"/>
      <c r="BH35" s="1127"/>
      <c r="BI35" s="1127"/>
      <c r="BJ35" s="1127"/>
      <c r="BK35" s="1127"/>
      <c r="BL35" s="1127"/>
      <c r="BM35" s="1127"/>
      <c r="BN35" s="1127"/>
      <c r="BO35" s="1127"/>
      <c r="BP35" s="1127"/>
      <c r="BQ35" s="1127"/>
      <c r="BR35" s="1127"/>
      <c r="BS35" s="1127"/>
      <c r="BT35" s="1127"/>
      <c r="BU35" s="1127"/>
      <c r="BV35" s="1127"/>
      <c r="BW35" s="1127"/>
      <c r="BX35" s="1127"/>
      <c r="BY35" s="1127"/>
      <c r="BZ35" s="1127"/>
      <c r="CA35" s="1127"/>
      <c r="CB35" s="1127"/>
      <c r="CC35" s="1127"/>
      <c r="CD35" s="1127"/>
      <c r="CE35" s="1127"/>
      <c r="CF35" s="1127"/>
      <c r="CG35" s="1127"/>
      <c r="CH35" s="1127"/>
      <c r="CI35" s="1127"/>
      <c r="CJ35" s="1127"/>
      <c r="CK35" s="1127"/>
      <c r="CL35" s="1127"/>
      <c r="CM35" s="1127"/>
      <c r="CN35" s="1127"/>
      <c r="CO35" s="1127"/>
      <c r="CP35" s="1127"/>
      <c r="CQ35" s="1127"/>
      <c r="CR35" s="1127"/>
      <c r="CS35" s="1127"/>
      <c r="CT35" s="1127"/>
      <c r="CU35" s="1127"/>
      <c r="CV35" s="1127"/>
      <c r="CW35" s="1127"/>
      <c r="CX35" s="1127"/>
      <c r="CY35" s="1127"/>
      <c r="CZ35" s="1127"/>
      <c r="DA35" s="1127"/>
      <c r="DB35" s="1127"/>
      <c r="DC35" s="1127"/>
      <c r="DD35" s="1127"/>
      <c r="DE35" s="1127"/>
      <c r="DF35" s="1127"/>
      <c r="DG35" s="1127"/>
      <c r="DH35" s="1127"/>
      <c r="DI35" s="1127"/>
      <c r="DJ35" s="1127"/>
      <c r="DK35" s="1127"/>
      <c r="DL35" s="1127"/>
      <c r="DM35" s="1127"/>
      <c r="DN35" s="1127"/>
      <c r="DO35" s="1127"/>
      <c r="DP35" s="1127"/>
      <c r="DQ35" s="1127"/>
      <c r="DR35" s="1127"/>
      <c r="DS35" s="1127"/>
      <c r="DT35" s="1127"/>
      <c r="DU35" s="1127"/>
      <c r="DV35" s="1127"/>
      <c r="DW35" s="1127"/>
      <c r="DX35" s="1127"/>
      <c r="DY35" s="1127"/>
      <c r="DZ35" s="1127"/>
      <c r="EA35" s="1127"/>
      <c r="EB35" s="1127"/>
      <c r="EC35" s="1127"/>
      <c r="ED35" s="1127"/>
      <c r="EE35" s="1127"/>
      <c r="EF35" s="1127"/>
      <c r="EG35" s="1127"/>
      <c r="EH35" s="1127"/>
      <c r="EI35" s="1127"/>
      <c r="EJ35" s="1127"/>
      <c r="EK35" s="1127"/>
      <c r="EL35" s="1127"/>
      <c r="EM35" s="1127"/>
      <c r="EN35" s="1127"/>
      <c r="EO35" s="1127"/>
      <c r="EP35" s="1127"/>
      <c r="EQ35" s="1127"/>
      <c r="ER35" s="1127"/>
      <c r="ES35" s="1127"/>
      <c r="ET35" s="1127"/>
      <c r="EU35" s="1127"/>
      <c r="EV35" s="1127"/>
      <c r="EW35" s="1127"/>
      <c r="EX35" s="1127"/>
      <c r="EY35" s="1127"/>
      <c r="EZ35" s="1127"/>
      <c r="FA35" s="1127"/>
      <c r="FB35" s="1127"/>
      <c r="FC35" s="1127"/>
      <c r="FD35" s="1127"/>
      <c r="FE35" s="1127"/>
      <c r="FF35" s="1127"/>
      <c r="FG35" s="1127"/>
      <c r="FH35" s="1127"/>
      <c r="FI35" s="1127"/>
      <c r="FJ35" s="1127"/>
      <c r="FK35" s="1127"/>
      <c r="FL35" s="1127"/>
      <c r="FM35" s="1127"/>
      <c r="FN35" s="1127"/>
      <c r="FO35" s="1127"/>
      <c r="FP35" s="1127"/>
      <c r="FQ35" s="1127"/>
      <c r="FR35" s="1127"/>
      <c r="FS35" s="1127"/>
      <c r="FT35" s="1127"/>
      <c r="FU35" s="1127"/>
      <c r="FV35" s="1127"/>
      <c r="FW35" s="1127"/>
      <c r="FX35" s="1127"/>
      <c r="FY35" s="1127"/>
      <c r="FZ35" s="1127"/>
      <c r="GA35" s="1127"/>
      <c r="GB35" s="1127"/>
      <c r="GC35" s="1127"/>
      <c r="GD35" s="1127"/>
      <c r="GE35" s="1127"/>
      <c r="GF35" s="1127"/>
      <c r="GG35" s="1127"/>
      <c r="GH35" s="1127"/>
      <c r="GI35" s="1127"/>
      <c r="GJ35" s="1127"/>
      <c r="GK35" s="1127"/>
      <c r="GL35" s="1127"/>
      <c r="GM35" s="1127"/>
      <c r="GN35" s="1127"/>
      <c r="GO35" s="1127"/>
      <c r="GP35" s="1127"/>
      <c r="GQ35" s="1127"/>
      <c r="GR35" s="1127"/>
      <c r="GS35" s="1127"/>
      <c r="GT35" s="1127"/>
      <c r="GU35" s="1127"/>
      <c r="GV35" s="1127"/>
      <c r="GW35" s="1127"/>
      <c r="GX35" s="1127"/>
      <c r="GY35" s="1127"/>
      <c r="GZ35" s="1127"/>
      <c r="HA35" s="1127"/>
      <c r="HB35" s="1127"/>
      <c r="HC35" s="1127"/>
      <c r="HD35" s="1127"/>
      <c r="HE35" s="1127"/>
      <c r="HF35" s="1127"/>
      <c r="HG35" s="1127"/>
      <c r="HH35" s="1127"/>
      <c r="HI35" s="1127"/>
      <c r="HJ35" s="1127"/>
      <c r="HK35" s="1127"/>
      <c r="HL35" s="1127"/>
      <c r="HM35" s="1127"/>
      <c r="HN35" s="1127"/>
      <c r="HO35" s="1127"/>
      <c r="HP35" s="1127"/>
      <c r="HQ35" s="1127"/>
      <c r="HR35" s="1127"/>
      <c r="HS35" s="1127"/>
      <c r="HT35" s="1127"/>
      <c r="HU35" s="1127"/>
      <c r="HV35" s="1127"/>
      <c r="HW35" s="1127"/>
      <c r="HX35" s="1127"/>
      <c r="HY35" s="1127"/>
      <c r="HZ35" s="1127"/>
      <c r="IA35" s="1127"/>
      <c r="IB35" s="1127"/>
      <c r="IC35" s="1127"/>
      <c r="ID35" s="1127"/>
      <c r="IE35" s="1127"/>
      <c r="IF35" s="1127"/>
      <c r="IG35" s="1127"/>
      <c r="IH35" s="1127"/>
      <c r="II35" s="1127"/>
      <c r="IJ35" s="1127"/>
      <c r="IK35" s="1127"/>
      <c r="IL35" s="1127"/>
      <c r="IM35" s="1127"/>
      <c r="IN35" s="1127"/>
      <c r="IO35" s="1127"/>
      <c r="IP35" s="1127"/>
    </row>
    <row r="36" s="600" customFormat="true" ht="29.25" hidden="false" customHeight="true" outlineLevel="0" collapsed="false">
      <c r="A36" s="1108" t="s">
        <v>843</v>
      </c>
      <c r="B36" s="1128" t="s">
        <v>344</v>
      </c>
      <c r="C36" s="1129" t="s">
        <v>844</v>
      </c>
      <c r="D36" s="1130" t="s">
        <v>16</v>
      </c>
      <c r="E36" s="1130"/>
      <c r="F36" s="1127"/>
      <c r="G36" s="1127"/>
      <c r="H36" s="1127"/>
      <c r="I36" s="1127"/>
      <c r="J36" s="1127"/>
      <c r="K36" s="1127"/>
      <c r="L36" s="1127"/>
      <c r="M36" s="1127"/>
      <c r="N36" s="1127"/>
      <c r="O36" s="1127"/>
      <c r="P36" s="1127"/>
      <c r="Q36" s="1127"/>
      <c r="R36" s="1127"/>
      <c r="S36" s="1127"/>
      <c r="T36" s="1127"/>
      <c r="U36" s="1127"/>
      <c r="V36" s="1127"/>
      <c r="W36" s="1127"/>
      <c r="X36" s="1127"/>
      <c r="Y36" s="1127"/>
      <c r="Z36" s="1127"/>
      <c r="AA36" s="1127"/>
      <c r="AB36" s="1127"/>
      <c r="AC36" s="1127"/>
      <c r="AD36" s="1127"/>
      <c r="AE36" s="1127"/>
      <c r="AF36" s="1127"/>
      <c r="AG36" s="1127"/>
      <c r="AH36" s="1127"/>
      <c r="AI36" s="1127"/>
      <c r="AJ36" s="1127"/>
      <c r="AK36" s="1127"/>
      <c r="AL36" s="1127"/>
      <c r="AM36" s="1127"/>
      <c r="AN36" s="1127"/>
      <c r="AO36" s="1127"/>
      <c r="AP36" s="1127"/>
      <c r="AQ36" s="1127"/>
      <c r="AR36" s="1127"/>
      <c r="AS36" s="1127"/>
      <c r="AT36" s="1127"/>
      <c r="AU36" s="1127"/>
      <c r="AV36" s="1127"/>
      <c r="AW36" s="1127"/>
      <c r="AX36" s="1127"/>
      <c r="AY36" s="1127"/>
      <c r="AZ36" s="1127"/>
      <c r="BA36" s="1127"/>
      <c r="BB36" s="1127"/>
      <c r="BC36" s="1127"/>
      <c r="BD36" s="1127"/>
      <c r="BE36" s="1127"/>
      <c r="BF36" s="1127"/>
      <c r="BG36" s="1127"/>
      <c r="BH36" s="1127"/>
      <c r="BI36" s="1127"/>
      <c r="BJ36" s="1127"/>
      <c r="BK36" s="1127"/>
      <c r="BL36" s="1127"/>
      <c r="BM36" s="1127"/>
      <c r="BN36" s="1127"/>
      <c r="BO36" s="1127"/>
      <c r="BP36" s="1127"/>
      <c r="BQ36" s="1127"/>
      <c r="BR36" s="1127"/>
      <c r="BS36" s="1127"/>
      <c r="BT36" s="1127"/>
      <c r="BU36" s="1127"/>
      <c r="BV36" s="1127"/>
      <c r="BW36" s="1127"/>
      <c r="BX36" s="1127"/>
      <c r="BY36" s="1127"/>
      <c r="BZ36" s="1127"/>
      <c r="CA36" s="1127"/>
      <c r="CB36" s="1127"/>
      <c r="CC36" s="1127"/>
      <c r="CD36" s="1127"/>
      <c r="CE36" s="1127"/>
      <c r="CF36" s="1127"/>
      <c r="CG36" s="1127"/>
      <c r="CH36" s="1127"/>
      <c r="CI36" s="1127"/>
      <c r="CJ36" s="1127"/>
      <c r="CK36" s="1127"/>
      <c r="CL36" s="1127"/>
      <c r="CM36" s="1127"/>
      <c r="CN36" s="1127"/>
      <c r="CO36" s="1127"/>
      <c r="CP36" s="1127"/>
      <c r="CQ36" s="1127"/>
      <c r="CR36" s="1127"/>
      <c r="CS36" s="1127"/>
      <c r="CT36" s="1127"/>
      <c r="CU36" s="1127"/>
      <c r="CV36" s="1127"/>
      <c r="CW36" s="1127"/>
      <c r="CX36" s="1127"/>
      <c r="CY36" s="1127"/>
      <c r="CZ36" s="1127"/>
      <c r="DA36" s="1127"/>
      <c r="DB36" s="1127"/>
      <c r="DC36" s="1127"/>
      <c r="DD36" s="1127"/>
      <c r="DE36" s="1127"/>
      <c r="DF36" s="1127"/>
      <c r="DG36" s="1127"/>
      <c r="DH36" s="1127"/>
      <c r="DI36" s="1127"/>
      <c r="DJ36" s="1127"/>
      <c r="DK36" s="1127"/>
      <c r="DL36" s="1127"/>
      <c r="DM36" s="1127"/>
      <c r="DN36" s="1127"/>
      <c r="DO36" s="1127"/>
      <c r="DP36" s="1127"/>
      <c r="DQ36" s="1127"/>
      <c r="DR36" s="1127"/>
      <c r="DS36" s="1127"/>
      <c r="DT36" s="1127"/>
      <c r="DU36" s="1127"/>
      <c r="DV36" s="1127"/>
      <c r="DW36" s="1127"/>
      <c r="DX36" s="1127"/>
      <c r="DY36" s="1127"/>
      <c r="DZ36" s="1127"/>
      <c r="EA36" s="1127"/>
      <c r="EB36" s="1127"/>
      <c r="EC36" s="1127"/>
      <c r="ED36" s="1127"/>
      <c r="EE36" s="1127"/>
      <c r="EF36" s="1127"/>
      <c r="EG36" s="1127"/>
      <c r="EH36" s="1127"/>
      <c r="EI36" s="1127"/>
      <c r="EJ36" s="1127"/>
      <c r="EK36" s="1127"/>
      <c r="EL36" s="1127"/>
      <c r="EM36" s="1127"/>
      <c r="EN36" s="1127"/>
      <c r="EO36" s="1127"/>
      <c r="EP36" s="1127"/>
      <c r="EQ36" s="1127"/>
      <c r="ER36" s="1127"/>
      <c r="ES36" s="1127"/>
      <c r="ET36" s="1127"/>
      <c r="EU36" s="1127"/>
      <c r="EV36" s="1127"/>
      <c r="EW36" s="1127"/>
      <c r="EX36" s="1127"/>
      <c r="EY36" s="1127"/>
      <c r="EZ36" s="1127"/>
      <c r="FA36" s="1127"/>
      <c r="FB36" s="1127"/>
      <c r="FC36" s="1127"/>
      <c r="FD36" s="1127"/>
      <c r="FE36" s="1127"/>
      <c r="FF36" s="1127"/>
      <c r="FG36" s="1127"/>
      <c r="FH36" s="1127"/>
      <c r="FI36" s="1127"/>
      <c r="FJ36" s="1127"/>
      <c r="FK36" s="1127"/>
      <c r="FL36" s="1127"/>
      <c r="FM36" s="1127"/>
      <c r="FN36" s="1127"/>
      <c r="FO36" s="1127"/>
      <c r="FP36" s="1127"/>
      <c r="FQ36" s="1127"/>
      <c r="FR36" s="1127"/>
      <c r="FS36" s="1127"/>
      <c r="FT36" s="1127"/>
      <c r="FU36" s="1127"/>
      <c r="FV36" s="1127"/>
      <c r="FW36" s="1127"/>
      <c r="FX36" s="1127"/>
      <c r="FY36" s="1127"/>
      <c r="FZ36" s="1127"/>
      <c r="GA36" s="1127"/>
      <c r="GB36" s="1127"/>
      <c r="GC36" s="1127"/>
      <c r="GD36" s="1127"/>
      <c r="GE36" s="1127"/>
      <c r="GF36" s="1127"/>
      <c r="GG36" s="1127"/>
      <c r="GH36" s="1127"/>
      <c r="GI36" s="1127"/>
      <c r="GJ36" s="1127"/>
      <c r="GK36" s="1127"/>
      <c r="GL36" s="1127"/>
      <c r="GM36" s="1127"/>
      <c r="GN36" s="1127"/>
      <c r="GO36" s="1127"/>
      <c r="GP36" s="1127"/>
      <c r="GQ36" s="1127"/>
      <c r="GR36" s="1127"/>
      <c r="GS36" s="1127"/>
      <c r="GT36" s="1127"/>
      <c r="GU36" s="1127"/>
      <c r="GV36" s="1127"/>
      <c r="GW36" s="1127"/>
      <c r="GX36" s="1127"/>
      <c r="GY36" s="1127"/>
      <c r="GZ36" s="1127"/>
      <c r="HA36" s="1127"/>
      <c r="HB36" s="1127"/>
      <c r="HC36" s="1127"/>
      <c r="HD36" s="1127"/>
      <c r="HE36" s="1127"/>
      <c r="HF36" s="1127"/>
      <c r="HG36" s="1127"/>
      <c r="HH36" s="1127"/>
      <c r="HI36" s="1127"/>
      <c r="HJ36" s="1127"/>
      <c r="HK36" s="1127"/>
      <c r="HL36" s="1127"/>
      <c r="HM36" s="1127"/>
      <c r="HN36" s="1127"/>
      <c r="HO36" s="1127"/>
      <c r="HP36" s="1127"/>
      <c r="HQ36" s="1127"/>
      <c r="HR36" s="1127"/>
      <c r="HS36" s="1127"/>
      <c r="HT36" s="1127"/>
      <c r="HU36" s="1127"/>
      <c r="HV36" s="1127"/>
      <c r="HW36" s="1127"/>
      <c r="HX36" s="1127"/>
      <c r="HY36" s="1127"/>
      <c r="HZ36" s="1127"/>
      <c r="IA36" s="1127"/>
      <c r="IB36" s="1127"/>
      <c r="IC36" s="1127"/>
      <c r="ID36" s="1127"/>
      <c r="IE36" s="1127"/>
      <c r="IF36" s="1127"/>
      <c r="IG36" s="1127"/>
      <c r="IH36" s="1127"/>
      <c r="II36" s="1127"/>
      <c r="IJ36" s="1127"/>
      <c r="IK36" s="1127"/>
      <c r="IL36" s="1127"/>
      <c r="IM36" s="1127"/>
      <c r="IN36" s="1127"/>
      <c r="IO36" s="1127"/>
      <c r="IP36" s="1127"/>
    </row>
    <row r="37" s="804" customFormat="true" ht="14.25" hidden="false" customHeight="true" outlineLevel="0" collapsed="false">
      <c r="A37" s="1108" t="s">
        <v>845</v>
      </c>
      <c r="B37" s="1128" t="s">
        <v>344</v>
      </c>
      <c r="C37" s="1129" t="s">
        <v>846</v>
      </c>
      <c r="D37" s="1130" t="s">
        <v>797</v>
      </c>
      <c r="E37" s="1130"/>
    </row>
    <row r="38" s="804" customFormat="true" ht="14.25" hidden="false" customHeight="true" outlineLevel="0" collapsed="false">
      <c r="A38" s="1108" t="s">
        <v>847</v>
      </c>
      <c r="B38" s="1131" t="s">
        <v>344</v>
      </c>
      <c r="C38" s="1130" t="s">
        <v>848</v>
      </c>
      <c r="D38" s="1130" t="s">
        <v>849</v>
      </c>
      <c r="E38" s="1130"/>
    </row>
    <row r="39" s="804" customFormat="true" ht="14.25" hidden="false" customHeight="true" outlineLevel="0" collapsed="false">
      <c r="A39" s="1108" t="s">
        <v>850</v>
      </c>
      <c r="B39" s="1131" t="s">
        <v>344</v>
      </c>
      <c r="C39" s="1129" t="s">
        <v>851</v>
      </c>
      <c r="D39" s="1130" t="s">
        <v>16</v>
      </c>
      <c r="E39" s="1130"/>
    </row>
    <row r="40" s="804" customFormat="true" ht="14.25" hidden="false" customHeight="true" outlineLevel="0" collapsed="false">
      <c r="A40" s="1108" t="s">
        <v>852</v>
      </c>
      <c r="B40" s="1131" t="s">
        <v>853</v>
      </c>
      <c r="C40" s="1129" t="s">
        <v>854</v>
      </c>
      <c r="D40" s="1132" t="s">
        <v>16</v>
      </c>
      <c r="E40" s="1132"/>
    </row>
    <row r="41" s="804" customFormat="true" ht="14.25" hidden="false" customHeight="true" outlineLevel="0" collapsed="false">
      <c r="A41" s="1108" t="s">
        <v>855</v>
      </c>
      <c r="B41" s="1131" t="s">
        <v>856</v>
      </c>
      <c r="C41" s="1129" t="s">
        <v>857</v>
      </c>
      <c r="D41" s="1129" t="s">
        <v>858</v>
      </c>
      <c r="E41" s="1130"/>
    </row>
    <row r="42" s="804" customFormat="true" ht="14.25" hidden="false" customHeight="true" outlineLevel="0" collapsed="false">
      <c r="A42" s="1108" t="s">
        <v>859</v>
      </c>
      <c r="B42" s="1131" t="s">
        <v>856</v>
      </c>
      <c r="C42" s="1129" t="s">
        <v>860</v>
      </c>
      <c r="D42" s="1130" t="s">
        <v>861</v>
      </c>
      <c r="E42" s="1130"/>
    </row>
    <row r="43" s="804" customFormat="true" ht="14.25" hidden="false" customHeight="true" outlineLevel="0" collapsed="false">
      <c r="A43" s="1108" t="s">
        <v>862</v>
      </c>
      <c r="B43" s="1131" t="s">
        <v>856</v>
      </c>
      <c r="C43" s="1129" t="s">
        <v>863</v>
      </c>
      <c r="D43" s="1130" t="s">
        <v>16</v>
      </c>
      <c r="E43" s="1130"/>
    </row>
    <row r="44" s="804" customFormat="true" ht="14.25" hidden="false" customHeight="true" outlineLevel="0" collapsed="false">
      <c r="A44" s="1108" t="s">
        <v>864</v>
      </c>
      <c r="B44" s="1131" t="s">
        <v>856</v>
      </c>
      <c r="C44" s="1129" t="s">
        <v>865</v>
      </c>
      <c r="D44" s="1130" t="s">
        <v>16</v>
      </c>
      <c r="E44" s="1130"/>
    </row>
    <row r="45" s="804" customFormat="true" ht="14.25" hidden="false" customHeight="true" outlineLevel="0" collapsed="false">
      <c r="A45" s="1108" t="s">
        <v>866</v>
      </c>
      <c r="B45" s="1128" t="s">
        <v>867</v>
      </c>
      <c r="C45" s="1129" t="s">
        <v>868</v>
      </c>
      <c r="D45" s="1130" t="s">
        <v>799</v>
      </c>
      <c r="E45" s="1133"/>
    </row>
    <row r="46" s="1111" customFormat="true" ht="12.75" hidden="false" customHeight="true" outlineLevel="0" collapsed="false">
      <c r="A46" s="1134"/>
      <c r="B46" s="1135" t="s">
        <v>836</v>
      </c>
      <c r="C46" s="1136"/>
      <c r="D46" s="1137"/>
      <c r="E46" s="1137"/>
      <c r="F46" s="1117"/>
    </row>
    <row r="47" s="1140" customFormat="true" ht="14.25" hidden="false" customHeight="false" outlineLevel="0" collapsed="false">
      <c r="A47" s="1138"/>
      <c r="B47" s="1103"/>
      <c r="C47" s="1103"/>
      <c r="D47" s="1103"/>
      <c r="E47" s="1103"/>
      <c r="F47" s="1139"/>
    </row>
    <row r="48" s="1143" customFormat="true" ht="15" hidden="false" customHeight="false" outlineLevel="0" collapsed="false">
      <c r="A48" s="1141"/>
      <c r="B48" s="1142" t="s">
        <v>869</v>
      </c>
      <c r="C48" s="1142"/>
      <c r="D48" s="1142"/>
      <c r="E48" s="1142"/>
    </row>
    <row r="49" s="1147" customFormat="true" ht="14.25" hidden="false" customHeight="false" outlineLevel="0" collapsed="false">
      <c r="A49" s="1144"/>
      <c r="B49" s="1145" t="s">
        <v>870</v>
      </c>
      <c r="C49" s="1145"/>
      <c r="D49" s="1146"/>
      <c r="E49" s="1146"/>
    </row>
    <row r="50" s="1147" customFormat="true" ht="14.25" hidden="false" customHeight="false" outlineLevel="0" collapsed="false">
      <c r="A50" s="1144"/>
      <c r="B50" s="1145" t="s">
        <v>871</v>
      </c>
      <c r="C50" s="1145"/>
      <c r="D50" s="1146"/>
      <c r="E50" s="1146"/>
    </row>
    <row r="51" s="1149" customFormat="true" ht="14.25" hidden="false" customHeight="false" outlineLevel="0" collapsed="false">
      <c r="A51" s="1148"/>
      <c r="B51" s="1145" t="s">
        <v>872</v>
      </c>
      <c r="C51" s="1145"/>
    </row>
    <row r="52" s="1147" customFormat="true" ht="14.25" hidden="false" customHeight="false" outlineLevel="0" collapsed="false">
      <c r="A52" s="1144"/>
      <c r="B52" s="1145" t="s">
        <v>873</v>
      </c>
      <c r="C52" s="1145"/>
      <c r="D52" s="1146"/>
      <c r="E52" s="1146"/>
    </row>
    <row r="53" s="1147" customFormat="true" ht="14.25" hidden="false" customHeight="false" outlineLevel="0" collapsed="false">
      <c r="A53" s="1144"/>
      <c r="B53" s="1145" t="s">
        <v>874</v>
      </c>
      <c r="C53" s="1145"/>
      <c r="D53" s="1146"/>
      <c r="E53" s="1146"/>
    </row>
    <row r="54" s="1147" customFormat="true" ht="18" hidden="false" customHeight="true" outlineLevel="0" collapsed="false">
      <c r="A54" s="1144"/>
      <c r="B54" s="1145" t="s">
        <v>875</v>
      </c>
      <c r="C54" s="1145"/>
      <c r="D54" s="1145"/>
      <c r="E54" s="1145"/>
    </row>
    <row r="55" s="1147" customFormat="true" ht="14.25" hidden="false" customHeight="false" outlineLevel="0" collapsed="false">
      <c r="A55" s="1144"/>
      <c r="B55" s="1145" t="s">
        <v>876</v>
      </c>
      <c r="C55" s="1145"/>
      <c r="D55" s="1146"/>
      <c r="E55" s="1146"/>
    </row>
    <row r="56" customFormat="false" ht="14.25" hidden="true" customHeight="false" outlineLevel="0" collapsed="false">
      <c r="B56" s="1150"/>
      <c r="C56" s="1150"/>
      <c r="D56" s="1111"/>
      <c r="E56" s="1111"/>
    </row>
    <row r="126" customFormat="false" ht="14.25" hidden="false" customHeight="false" outlineLevel="0" collapsed="false"/>
    <row r="127" customFormat="false" ht="14.25" hidden="false" customHeight="false" outlineLevel="0" collapsed="false"/>
  </sheetData>
  <mergeCells count="16">
    <mergeCell ref="A1:D1"/>
    <mergeCell ref="B2:E2"/>
    <mergeCell ref="B3:E3"/>
    <mergeCell ref="B4:E4"/>
    <mergeCell ref="A5:C5"/>
    <mergeCell ref="A32:E32"/>
    <mergeCell ref="B47:E47"/>
    <mergeCell ref="B48:E48"/>
    <mergeCell ref="B49:C49"/>
    <mergeCell ref="B50:C50"/>
    <mergeCell ref="B51:C51"/>
    <mergeCell ref="B52:C52"/>
    <mergeCell ref="B53:C53"/>
    <mergeCell ref="B54:E54"/>
    <mergeCell ref="B55:C55"/>
    <mergeCell ref="B56:C56"/>
  </mergeCells>
  <hyperlinks>
    <hyperlink ref="E1" location="Home!A1" display="y HOME"/>
    <hyperlink ref="B49" r:id="rId1" display="EUROSTAT Urban Audit – Database"/>
    <hyperlink ref="B50" r:id="rId2" display="EEA's Urban Adaptation Map Viewer – Tool"/>
    <hyperlink ref="B51" r:id="rId3" display="EEA's Map book urban vulnerability to climate change – Factsheets (July 2016)"/>
    <hyperlink ref="B52" r:id="rId4" display="Urban Vulnerability Indicators – Technical Report (ETC-CCA &amp; ETC-SIA, 2012)"/>
    <hyperlink ref="B53" r:id="rId5" display="&quot;World Council on City Data&quot; – Open Data Portal"/>
    <hyperlink ref="B54" r:id="rId6" location="iso:std:iso:37120:ed-1:v1:en" display="ISO 37120 Sustainable Development of Communities: Indicators for City Services and Quality of Life (ISO May 2014) - Note: only informative sessions of standards are publicly available."/>
    <hyperlink ref="B55" r:id="rId7" display="Planning for Adaptation to Climate Change  –  Guidance Document (ACT Life project, 2013)"/>
  </hyperlinks>
  <printOptions headings="false" gridLines="false" gridLinesSet="true" horizontalCentered="true" verticalCentered="false"/>
  <pageMargins left="0.315277777777778" right="0.315277777777778" top="0.354166666666667" bottom="0.354166666666667"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rowBreaks count="1" manualBreakCount="1">
    <brk id="5" man="true" max="16383" min="0"/>
  </rowBreaks>
  <tableParts>
    <tablePart r:id="rId8"/>
    <tablePart r:id="rId9"/>
  </tablePar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C258"/>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D209" activeCellId="0" sqref="D209"/>
    </sheetView>
  </sheetViews>
  <sheetFormatPr defaultColWidth="8.9921875" defaultRowHeight="14.25" zeroHeight="false" outlineLevelRow="0" outlineLevelCol="0"/>
  <cols>
    <col collapsed="false" customWidth="true" hidden="false" outlineLevel="0" max="1" min="1" style="0" width="16"/>
    <col collapsed="false" customWidth="true" hidden="false" outlineLevel="0" max="2" min="2" style="0" width="82.38"/>
    <col collapsed="false" customWidth="true" hidden="false" outlineLevel="0" max="7" min="7" style="0" width="24.13"/>
  </cols>
  <sheetData>
    <row r="1" customFormat="false" ht="14.25" hidden="false" customHeight="false" outlineLevel="0" collapsed="false">
      <c r="A1" s="0" t="s">
        <v>3</v>
      </c>
      <c r="B1" s="1151" t="s">
        <v>877</v>
      </c>
    </row>
    <row r="2" customFormat="false" ht="14.25" hidden="false" customHeight="false" outlineLevel="0" collapsed="false">
      <c r="B2" s="0" t="s">
        <v>878</v>
      </c>
    </row>
    <row r="3" customFormat="false" ht="14.25" hidden="false" customHeight="false" outlineLevel="0" collapsed="false">
      <c r="B3" s="0" t="s">
        <v>879</v>
      </c>
    </row>
    <row r="4" customFormat="false" ht="14.25" hidden="false" customHeight="false" outlineLevel="0" collapsed="false">
      <c r="B4" s="0" t="s">
        <v>880</v>
      </c>
    </row>
    <row r="6" customFormat="false" ht="14.25" hidden="false" customHeight="false" outlineLevel="0" collapsed="false">
      <c r="A6" s="0" t="s">
        <v>881</v>
      </c>
      <c r="B6" s="1151" t="s">
        <v>363</v>
      </c>
    </row>
    <row r="7" customFormat="false" ht="14.25" hidden="false" customHeight="false" outlineLevel="0" collapsed="false">
      <c r="B7" s="0" t="s">
        <v>882</v>
      </c>
    </row>
    <row r="8" customFormat="false" ht="14.25" hidden="false" customHeight="false" outlineLevel="0" collapsed="false">
      <c r="B8" s="0" t="s">
        <v>883</v>
      </c>
    </row>
    <row r="9" customFormat="false" ht="14.25" hidden="false" customHeight="false" outlineLevel="0" collapsed="false">
      <c r="B9" s="0" t="s">
        <v>884</v>
      </c>
    </row>
    <row r="10" customFormat="false" ht="14.25" hidden="false" customHeight="false" outlineLevel="0" collapsed="false">
      <c r="B10" s="0" t="s">
        <v>885</v>
      </c>
    </row>
    <row r="11" customFormat="false" ht="14.25" hidden="false" customHeight="false" outlineLevel="0" collapsed="false">
      <c r="B11" s="0" t="s">
        <v>886</v>
      </c>
    </row>
    <row r="12" customFormat="false" ht="14.25" hidden="false" customHeight="false" outlineLevel="0" collapsed="false">
      <c r="B12" s="0" t="s">
        <v>887</v>
      </c>
    </row>
    <row r="13" customFormat="false" ht="14.25" hidden="false" customHeight="false" outlineLevel="0" collapsed="false">
      <c r="B13" s="0" t="s">
        <v>48</v>
      </c>
    </row>
    <row r="15" customFormat="false" ht="14.25" hidden="false" customHeight="false" outlineLevel="0" collapsed="false">
      <c r="A15" s="0" t="s">
        <v>881</v>
      </c>
      <c r="B15" s="1151" t="s">
        <v>888</v>
      </c>
    </row>
    <row r="16" customFormat="false" ht="14.25" hidden="false" customHeight="false" outlineLevel="0" collapsed="false">
      <c r="B16" s="0" t="s">
        <v>889</v>
      </c>
    </row>
    <row r="17" customFormat="false" ht="14.25" hidden="false" customHeight="false" outlineLevel="0" collapsed="false">
      <c r="B17" s="0" t="s">
        <v>890</v>
      </c>
    </row>
    <row r="19" customFormat="false" ht="14.25" hidden="false" customHeight="false" outlineLevel="0" collapsed="false">
      <c r="A19" s="0" t="s">
        <v>881</v>
      </c>
      <c r="B19" s="1151" t="s">
        <v>891</v>
      </c>
    </row>
    <row r="20" customFormat="false" ht="14.25" hidden="false" customHeight="false" outlineLevel="0" collapsed="false">
      <c r="B20" s="0" t="s">
        <v>892</v>
      </c>
    </row>
    <row r="21" customFormat="false" ht="14.25" hidden="false" customHeight="false" outlineLevel="0" collapsed="false">
      <c r="B21" s="0" t="s">
        <v>893</v>
      </c>
    </row>
    <row r="22" customFormat="false" ht="14.25" hidden="false" customHeight="false" outlineLevel="0" collapsed="false">
      <c r="B22" s="0" t="s">
        <v>48</v>
      </c>
    </row>
    <row r="24" customFormat="false" ht="14.25" hidden="false" customHeight="false" outlineLevel="0" collapsed="false">
      <c r="A24" s="0" t="s">
        <v>894</v>
      </c>
      <c r="B24" s="1151" t="s">
        <v>895</v>
      </c>
    </row>
    <row r="25" customFormat="false" ht="14.25" hidden="false" customHeight="false" outlineLevel="0" collapsed="false">
      <c r="B25" s="0" t="s">
        <v>433</v>
      </c>
    </row>
    <row r="26" customFormat="false" ht="14.25" hidden="false" customHeight="false" outlineLevel="0" collapsed="false">
      <c r="B26" s="0" t="s">
        <v>328</v>
      </c>
    </row>
    <row r="27" customFormat="false" ht="14.25" hidden="false" customHeight="false" outlineLevel="0" collapsed="false">
      <c r="B27" s="0" t="s">
        <v>327</v>
      </c>
    </row>
    <row r="28" customFormat="false" ht="14.25" hidden="false" customHeight="false" outlineLevel="0" collapsed="false">
      <c r="B28" s="0" t="s">
        <v>329</v>
      </c>
    </row>
    <row r="29" customFormat="false" ht="14.25" hidden="false" customHeight="false" outlineLevel="0" collapsed="false">
      <c r="B29" s="0" t="s">
        <v>326</v>
      </c>
    </row>
    <row r="30" customFormat="false" ht="14.25" hidden="false" customHeight="false" outlineLevel="0" collapsed="false">
      <c r="B30" s="0" t="s">
        <v>184</v>
      </c>
    </row>
    <row r="31" customFormat="false" ht="14.25" hidden="false" customHeight="false" outlineLevel="0" collapsed="false">
      <c r="B31" s="0" t="s">
        <v>331</v>
      </c>
    </row>
    <row r="32" customFormat="false" ht="14.25" hidden="false" customHeight="false" outlineLevel="0" collapsed="false">
      <c r="B32" s="0" t="s">
        <v>325</v>
      </c>
    </row>
    <row r="33" customFormat="false" ht="14.25" hidden="false" customHeight="false" outlineLevel="0" collapsed="false">
      <c r="B33" s="0" t="s">
        <v>322</v>
      </c>
    </row>
    <row r="34" customFormat="false" ht="14.25" hidden="false" customHeight="false" outlineLevel="0" collapsed="false">
      <c r="B34" s="0" t="s">
        <v>324</v>
      </c>
    </row>
    <row r="35" customFormat="false" ht="14.25" hidden="false" customHeight="false" outlineLevel="0" collapsed="false">
      <c r="B35" s="0" t="s">
        <v>346</v>
      </c>
    </row>
    <row r="36" customFormat="false" ht="14.25" hidden="false" customHeight="false" outlineLevel="0" collapsed="false">
      <c r="B36" s="0" t="s">
        <v>330</v>
      </c>
    </row>
    <row r="37" customFormat="false" ht="14.25" hidden="false" customHeight="false" outlineLevel="0" collapsed="false">
      <c r="B37" s="0" t="s">
        <v>347</v>
      </c>
    </row>
    <row r="38" customFormat="false" ht="14.25" hidden="false" customHeight="false" outlineLevel="0" collapsed="false">
      <c r="B38" s="0" t="s">
        <v>348</v>
      </c>
    </row>
    <row r="39" customFormat="false" ht="14.25" hidden="false" customHeight="false" outlineLevel="0" collapsed="false">
      <c r="B39" s="0" t="s">
        <v>896</v>
      </c>
    </row>
    <row r="40" customFormat="false" ht="14.25" hidden="false" customHeight="false" outlineLevel="0" collapsed="false">
      <c r="B40" s="0" t="s">
        <v>897</v>
      </c>
    </row>
    <row r="42" customFormat="false" ht="14.25" hidden="false" customHeight="false" outlineLevel="0" collapsed="false">
      <c r="A42" s="0" t="s">
        <v>894</v>
      </c>
      <c r="B42" s="1151" t="s">
        <v>898</v>
      </c>
    </row>
    <row r="43" customFormat="false" ht="14.25" hidden="false" customHeight="false" outlineLevel="0" collapsed="false">
      <c r="B43" s="0" t="s">
        <v>433</v>
      </c>
    </row>
    <row r="44" customFormat="false" ht="14.25" hidden="false" customHeight="false" outlineLevel="0" collapsed="false">
      <c r="B44" s="0" t="s">
        <v>899</v>
      </c>
    </row>
    <row r="45" customFormat="false" ht="14.25" hidden="false" customHeight="false" outlineLevel="0" collapsed="false">
      <c r="B45" s="0" t="s">
        <v>900</v>
      </c>
    </row>
    <row r="46" customFormat="false" ht="14.25" hidden="false" customHeight="false" outlineLevel="0" collapsed="false">
      <c r="B46" s="0" t="s">
        <v>901</v>
      </c>
    </row>
    <row r="47" customFormat="false" ht="14.25" hidden="false" customHeight="false" outlineLevel="0" collapsed="false">
      <c r="B47" s="0" t="s">
        <v>902</v>
      </c>
    </row>
    <row r="48" customFormat="false" ht="14.25" hidden="false" customHeight="false" outlineLevel="0" collapsed="false">
      <c r="B48" s="0" t="s">
        <v>903</v>
      </c>
    </row>
    <row r="49" customFormat="false" ht="14.25" hidden="false" customHeight="false" outlineLevel="0" collapsed="false">
      <c r="B49" s="0" t="s">
        <v>904</v>
      </c>
    </row>
    <row r="50" customFormat="false" ht="14.25" hidden="false" customHeight="false" outlineLevel="0" collapsed="false">
      <c r="B50" s="0" t="s">
        <v>905</v>
      </c>
    </row>
    <row r="51" customFormat="false" ht="14.25" hidden="false" customHeight="false" outlineLevel="0" collapsed="false">
      <c r="B51" s="0" t="s">
        <v>906</v>
      </c>
    </row>
    <row r="52" customFormat="false" ht="14.25" hidden="false" customHeight="false" outlineLevel="0" collapsed="false">
      <c r="B52" s="0" t="s">
        <v>907</v>
      </c>
    </row>
    <row r="53" customFormat="false" ht="14.25" hidden="false" customHeight="false" outlineLevel="0" collapsed="false">
      <c r="B53" s="0" t="s">
        <v>908</v>
      </c>
    </row>
    <row r="54" customFormat="false" ht="14.25" hidden="false" customHeight="false" outlineLevel="0" collapsed="false">
      <c r="B54" s="0" t="s">
        <v>909</v>
      </c>
    </row>
    <row r="55" customFormat="false" ht="14.25" hidden="false" customHeight="false" outlineLevel="0" collapsed="false">
      <c r="B55" s="0" t="s">
        <v>48</v>
      </c>
    </row>
    <row r="56" customFormat="false" ht="14.25" hidden="false" customHeight="false" outlineLevel="0" collapsed="false">
      <c r="B56" s="0" t="s">
        <v>910</v>
      </c>
    </row>
    <row r="58" customFormat="false" ht="14.25" hidden="false" customHeight="false" outlineLevel="0" collapsed="false">
      <c r="A58" s="0" t="s">
        <v>508</v>
      </c>
      <c r="B58" s="1151" t="s">
        <v>413</v>
      </c>
    </row>
    <row r="59" customFormat="false" ht="14.25" hidden="false" customHeight="false" outlineLevel="0" collapsed="false">
      <c r="B59" s="0" t="s">
        <v>433</v>
      </c>
    </row>
    <row r="60" customFormat="false" ht="14.25" hidden="false" customHeight="false" outlineLevel="0" collapsed="false">
      <c r="B60" s="0" t="s">
        <v>414</v>
      </c>
    </row>
    <row r="61" customFormat="false" ht="14.25" hidden="false" customHeight="false" outlineLevel="0" collapsed="false">
      <c r="B61" s="0" t="s">
        <v>911</v>
      </c>
    </row>
    <row r="62" customFormat="false" ht="14.25" hidden="false" customHeight="false" outlineLevel="0" collapsed="false">
      <c r="B62" s="0" t="s">
        <v>200</v>
      </c>
    </row>
    <row r="63" customFormat="false" ht="14.25" hidden="false" customHeight="false" outlineLevel="0" collapsed="false">
      <c r="B63" s="0" t="s">
        <v>912</v>
      </c>
    </row>
    <row r="64" customFormat="false" ht="14.25" hidden="false" customHeight="false" outlineLevel="0" collapsed="false">
      <c r="B64" s="0" t="s">
        <v>913</v>
      </c>
    </row>
    <row r="65" customFormat="false" ht="14.25" hidden="false" customHeight="false" outlineLevel="0" collapsed="false">
      <c r="B65" s="0" t="s">
        <v>48</v>
      </c>
    </row>
    <row r="67" customFormat="false" ht="14.25" hidden="false" customHeight="false" outlineLevel="0" collapsed="false">
      <c r="A67" s="0" t="s">
        <v>914</v>
      </c>
      <c r="B67" s="1151" t="s">
        <v>915</v>
      </c>
    </row>
    <row r="68" customFormat="false" ht="14.25" hidden="false" customHeight="false" outlineLevel="0" collapsed="false">
      <c r="B68" s="0" t="s">
        <v>433</v>
      </c>
    </row>
    <row r="69" customFormat="false" ht="14.25" hidden="false" customHeight="false" outlineLevel="0" collapsed="false">
      <c r="B69" s="416" t="s">
        <v>268</v>
      </c>
      <c r="C69" s="416"/>
    </row>
    <row r="70" customFormat="false" ht="14.25" hidden="false" customHeight="false" outlineLevel="0" collapsed="false">
      <c r="B70" s="416" t="s">
        <v>273</v>
      </c>
      <c r="C70" s="416"/>
    </row>
    <row r="71" customFormat="false" ht="14.25" hidden="false" customHeight="false" outlineLevel="0" collapsed="false">
      <c r="B71" s="0" t="s">
        <v>275</v>
      </c>
    </row>
    <row r="72" customFormat="false" ht="14.25" hidden="false" customHeight="false" outlineLevel="0" collapsed="false">
      <c r="B72" s="416" t="s">
        <v>916</v>
      </c>
    </row>
    <row r="73" customFormat="false" ht="14.25" hidden="false" customHeight="false" outlineLevel="0" collapsed="false">
      <c r="B73" s="416" t="s">
        <v>917</v>
      </c>
    </row>
    <row r="74" customFormat="false" ht="14.25" hidden="false" customHeight="false" outlineLevel="0" collapsed="false">
      <c r="B74" s="416" t="s">
        <v>289</v>
      </c>
    </row>
    <row r="75" customFormat="false" ht="14.25" hidden="false" customHeight="false" outlineLevel="0" collapsed="false">
      <c r="B75" s="416" t="s">
        <v>297</v>
      </c>
    </row>
    <row r="76" customFormat="false" ht="14.25" hidden="false" customHeight="false" outlineLevel="0" collapsed="false">
      <c r="B76" s="0" t="s">
        <v>302</v>
      </c>
    </row>
    <row r="77" customFormat="false" ht="14.25" hidden="false" customHeight="false" outlineLevel="0" collapsed="false">
      <c r="B77" s="0" t="s">
        <v>48</v>
      </c>
    </row>
    <row r="79" customFormat="false" ht="14.25" hidden="false" customHeight="false" outlineLevel="0" collapsed="false">
      <c r="A79" s="0" t="s">
        <v>508</v>
      </c>
      <c r="B79" s="1151" t="s">
        <v>918</v>
      </c>
    </row>
    <row r="80" customFormat="false" ht="14.25" hidden="false" customHeight="false" outlineLevel="0" collapsed="false">
      <c r="B80" s="0" t="s">
        <v>433</v>
      </c>
    </row>
    <row r="81" customFormat="false" ht="14.25" hidden="false" customHeight="false" outlineLevel="0" collapsed="false">
      <c r="B81" s="0" t="s">
        <v>919</v>
      </c>
    </row>
    <row r="82" customFormat="false" ht="14.25" hidden="false" customHeight="false" outlineLevel="0" collapsed="false">
      <c r="B82" s="0" t="s">
        <v>920</v>
      </c>
    </row>
    <row r="83" customFormat="false" ht="14.25" hidden="false" customHeight="false" outlineLevel="0" collapsed="false">
      <c r="B83" s="0" t="s">
        <v>921</v>
      </c>
    </row>
    <row r="84" customFormat="false" ht="14.25" hidden="false" customHeight="false" outlineLevel="0" collapsed="false">
      <c r="B84" s="0" t="s">
        <v>922</v>
      </c>
    </row>
    <row r="85" customFormat="false" ht="14.25" hidden="false" customHeight="false" outlineLevel="0" collapsed="false">
      <c r="B85" s="0" t="s">
        <v>923</v>
      </c>
    </row>
    <row r="86" customFormat="false" ht="14.25" hidden="false" customHeight="false" outlineLevel="0" collapsed="false">
      <c r="B86" s="0" t="s">
        <v>924</v>
      </c>
    </row>
    <row r="87" customFormat="false" ht="14.25" hidden="false" customHeight="false" outlineLevel="0" collapsed="false">
      <c r="B87" s="0" t="s">
        <v>48</v>
      </c>
    </row>
    <row r="89" customFormat="false" ht="14.25" hidden="false" customHeight="false" outlineLevel="0" collapsed="false">
      <c r="A89" s="0" t="s">
        <v>508</v>
      </c>
      <c r="B89" s="1151" t="s">
        <v>426</v>
      </c>
    </row>
    <row r="90" customFormat="false" ht="14.25" hidden="false" customHeight="false" outlineLevel="0" collapsed="false">
      <c r="B90" s="0" t="s">
        <v>433</v>
      </c>
    </row>
    <row r="91" customFormat="false" ht="14.25" hidden="false" customHeight="false" outlineLevel="0" collapsed="false">
      <c r="B91" s="0" t="s">
        <v>427</v>
      </c>
    </row>
    <row r="92" customFormat="false" ht="14.25" hidden="false" customHeight="false" outlineLevel="0" collapsed="false">
      <c r="B92" s="0" t="s">
        <v>925</v>
      </c>
      <c r="C92" s="416"/>
    </row>
    <row r="93" customFormat="false" ht="14.25" hidden="false" customHeight="false" outlineLevel="0" collapsed="false">
      <c r="B93" s="0" t="s">
        <v>926</v>
      </c>
    </row>
    <row r="94" customFormat="false" ht="14.25" hidden="false" customHeight="false" outlineLevel="0" collapsed="false">
      <c r="B94" s="0" t="s">
        <v>927</v>
      </c>
    </row>
    <row r="95" customFormat="false" ht="14.25" hidden="false" customHeight="false" outlineLevel="0" collapsed="false">
      <c r="B95" s="0" t="s">
        <v>928</v>
      </c>
    </row>
    <row r="96" customFormat="false" ht="14.25" hidden="false" customHeight="false" outlineLevel="0" collapsed="false">
      <c r="B96" s="0" t="s">
        <v>929</v>
      </c>
    </row>
    <row r="97" customFormat="false" ht="14.25" hidden="false" customHeight="false" outlineLevel="0" collapsed="false">
      <c r="B97" s="0" t="s">
        <v>930</v>
      </c>
    </row>
    <row r="98" customFormat="false" ht="14.25" hidden="false" customHeight="false" outlineLevel="0" collapsed="false">
      <c r="B98" s="0" t="s">
        <v>931</v>
      </c>
    </row>
    <row r="100" customFormat="false" ht="14.25" hidden="false" customHeight="false" outlineLevel="0" collapsed="false">
      <c r="A100" s="0" t="s">
        <v>508</v>
      </c>
      <c r="B100" s="1152" t="s">
        <v>378</v>
      </c>
    </row>
    <row r="101" customFormat="false" ht="14.25" hidden="false" customHeight="false" outlineLevel="0" collapsed="false">
      <c r="B101" s="601" t="s">
        <v>433</v>
      </c>
    </row>
    <row r="102" customFormat="false" ht="14.25" hidden="false" customHeight="false" outlineLevel="0" collapsed="false">
      <c r="B102" s="601" t="s">
        <v>136</v>
      </c>
    </row>
    <row r="103" customFormat="false" ht="14.25" hidden="false" customHeight="false" outlineLevel="0" collapsed="false">
      <c r="B103" s="601" t="s">
        <v>932</v>
      </c>
    </row>
    <row r="104" customFormat="false" ht="14.25" hidden="false" customHeight="false" outlineLevel="0" collapsed="false">
      <c r="B104" s="601" t="s">
        <v>143</v>
      </c>
    </row>
    <row r="105" customFormat="false" ht="14.25" hidden="false" customHeight="false" outlineLevel="0" collapsed="false">
      <c r="B105" s="601" t="s">
        <v>144</v>
      </c>
    </row>
    <row r="106" customFormat="false" ht="14.25" hidden="false" customHeight="false" outlineLevel="0" collapsed="false">
      <c r="B106" s="601" t="s">
        <v>327</v>
      </c>
    </row>
    <row r="107" customFormat="false" ht="14.25" hidden="false" customHeight="false" outlineLevel="0" collapsed="false">
      <c r="B107" s="601" t="s">
        <v>184</v>
      </c>
    </row>
    <row r="108" customFormat="false" ht="14.25" hidden="false" customHeight="false" outlineLevel="0" collapsed="false">
      <c r="B108" s="601" t="s">
        <v>394</v>
      </c>
    </row>
    <row r="109" customFormat="false" ht="14.25" hidden="false" customHeight="false" outlineLevel="0" collapsed="false">
      <c r="B109" s="601" t="s">
        <v>395</v>
      </c>
    </row>
    <row r="110" customFormat="false" ht="14.25" hidden="false" customHeight="false" outlineLevel="0" collapsed="false">
      <c r="B110" s="601" t="s">
        <v>48</v>
      </c>
    </row>
    <row r="112" customFormat="false" ht="14.25" hidden="false" customHeight="false" outlineLevel="0" collapsed="false">
      <c r="A112" s="0" t="s">
        <v>933</v>
      </c>
      <c r="B112" s="1153"/>
    </row>
    <row r="113" customFormat="false" ht="14.25" hidden="false" customHeight="false" outlineLevel="0" collapsed="false">
      <c r="A113" s="1154" t="s">
        <v>743</v>
      </c>
      <c r="B113" s="1155" t="s">
        <v>934</v>
      </c>
    </row>
    <row r="114" customFormat="false" ht="14.25" hidden="false" customHeight="false" outlineLevel="0" collapsed="false">
      <c r="A114" s="1156"/>
      <c r="B114" s="1157"/>
    </row>
    <row r="115" customFormat="false" ht="14.25" hidden="false" customHeight="false" outlineLevel="0" collapsed="false">
      <c r="A115" s="1158" t="s">
        <v>935</v>
      </c>
      <c r="B115" s="1159" t="s">
        <v>936</v>
      </c>
    </row>
    <row r="116" customFormat="false" ht="14.25" hidden="false" customHeight="false" outlineLevel="0" collapsed="false">
      <c r="A116" s="1160" t="s">
        <v>937</v>
      </c>
      <c r="B116" s="1161" t="s">
        <v>938</v>
      </c>
    </row>
    <row r="117" customFormat="false" ht="14.25" hidden="false" customHeight="false" outlineLevel="0" collapsed="false">
      <c r="A117" s="1160" t="s">
        <v>939</v>
      </c>
      <c r="B117" s="1161" t="s">
        <v>940</v>
      </c>
    </row>
    <row r="118" customFormat="false" ht="14.25" hidden="false" customHeight="false" outlineLevel="0" collapsed="false">
      <c r="A118" s="1160" t="s">
        <v>941</v>
      </c>
      <c r="B118" s="1161" t="s">
        <v>942</v>
      </c>
    </row>
    <row r="119" customFormat="false" ht="14.25" hidden="false" customHeight="false" outlineLevel="0" collapsed="false">
      <c r="A119" s="1160" t="s">
        <v>943</v>
      </c>
      <c r="B119" s="1161" t="s">
        <v>503</v>
      </c>
    </row>
    <row r="120" customFormat="false" ht="14.25" hidden="false" customHeight="false" outlineLevel="0" collapsed="false">
      <c r="A120" s="1160" t="s">
        <v>944</v>
      </c>
      <c r="B120" s="1161" t="s">
        <v>945</v>
      </c>
    </row>
    <row r="121" customFormat="false" ht="14.25" hidden="false" customHeight="false" outlineLevel="0" collapsed="false">
      <c r="A121" s="1160" t="s">
        <v>946</v>
      </c>
      <c r="B121" s="1161" t="s">
        <v>947</v>
      </c>
    </row>
    <row r="122" customFormat="false" ht="14.25" hidden="false" customHeight="false" outlineLevel="0" collapsed="false">
      <c r="A122" s="1160" t="s">
        <v>948</v>
      </c>
      <c r="B122" s="1161" t="s">
        <v>949</v>
      </c>
    </row>
    <row r="123" customFormat="false" ht="14.25" hidden="false" customHeight="false" outlineLevel="0" collapsed="false">
      <c r="A123" s="1160" t="s">
        <v>950</v>
      </c>
      <c r="B123" s="1161" t="s">
        <v>951</v>
      </c>
    </row>
    <row r="124" customFormat="false" ht="14.25" hidden="false" customHeight="false" outlineLevel="0" collapsed="false">
      <c r="A124" s="1160" t="s">
        <v>952</v>
      </c>
      <c r="B124" s="1161" t="s">
        <v>48</v>
      </c>
    </row>
    <row r="125" customFormat="false" ht="14.25" hidden="false" customHeight="false" outlineLevel="0" collapsed="false">
      <c r="B125" s="1160"/>
      <c r="C125" s="1162"/>
    </row>
    <row r="126" customFormat="false" ht="14.25" hidden="false" customHeight="false" outlineLevel="0" collapsed="false">
      <c r="A126" s="1158" t="s">
        <v>953</v>
      </c>
      <c r="B126" s="1163" t="s">
        <v>954</v>
      </c>
      <c r="C126" s="1162"/>
    </row>
    <row r="127" customFormat="false" ht="14.25" hidden="false" customHeight="false" outlineLevel="0" collapsed="false">
      <c r="A127" s="1164" t="s">
        <v>955</v>
      </c>
      <c r="B127" s="1165" t="s">
        <v>517</v>
      </c>
      <c r="C127" s="1162"/>
    </row>
    <row r="128" customFormat="false" ht="14.25" hidden="false" customHeight="false" outlineLevel="0" collapsed="false">
      <c r="A128" s="1164" t="s">
        <v>956</v>
      </c>
      <c r="B128" s="1165" t="s">
        <v>957</v>
      </c>
      <c r="C128" s="1162"/>
    </row>
    <row r="129" customFormat="false" ht="14.25" hidden="false" customHeight="false" outlineLevel="0" collapsed="false">
      <c r="A129" s="1164" t="s">
        <v>958</v>
      </c>
      <c r="B129" s="1161" t="s">
        <v>949</v>
      </c>
    </row>
    <row r="130" customFormat="false" ht="14.25" hidden="false" customHeight="false" outlineLevel="0" collapsed="false">
      <c r="A130" s="1164" t="s">
        <v>959</v>
      </c>
      <c r="B130" s="1165" t="s">
        <v>48</v>
      </c>
    </row>
    <row r="132" customFormat="false" ht="14.25" hidden="false" customHeight="false" outlineLevel="0" collapsed="false">
      <c r="A132" s="1158" t="s">
        <v>960</v>
      </c>
      <c r="B132" s="1159" t="s">
        <v>441</v>
      </c>
    </row>
    <row r="133" customFormat="false" ht="14.25" hidden="false" customHeight="false" outlineLevel="0" collapsed="false">
      <c r="A133" s="1160" t="s">
        <v>961</v>
      </c>
      <c r="B133" s="1162" t="s">
        <v>962</v>
      </c>
    </row>
    <row r="134" customFormat="false" ht="14.25" hidden="false" customHeight="false" outlineLevel="0" collapsed="false">
      <c r="A134" s="1160" t="s">
        <v>963</v>
      </c>
      <c r="B134" s="1162" t="s">
        <v>964</v>
      </c>
      <c r="C134" s="1162"/>
    </row>
    <row r="135" customFormat="false" ht="14.25" hidden="false" customHeight="false" outlineLevel="0" collapsed="false">
      <c r="A135" s="1160" t="s">
        <v>965</v>
      </c>
      <c r="B135" s="1162" t="s">
        <v>966</v>
      </c>
      <c r="C135" s="1161"/>
    </row>
    <row r="136" customFormat="false" ht="14.25" hidden="false" customHeight="false" outlineLevel="0" collapsed="false">
      <c r="A136" s="1160" t="s">
        <v>967</v>
      </c>
      <c r="B136" s="1162" t="s">
        <v>968</v>
      </c>
      <c r="C136" s="1162"/>
    </row>
    <row r="137" customFormat="false" ht="14.25" hidden="false" customHeight="false" outlineLevel="0" collapsed="false">
      <c r="A137" s="1160" t="s">
        <v>969</v>
      </c>
      <c r="B137" s="1162" t="s">
        <v>970</v>
      </c>
    </row>
    <row r="140" customFormat="false" ht="14.25" hidden="false" customHeight="false" outlineLevel="0" collapsed="false">
      <c r="A140" s="1158" t="s">
        <v>971</v>
      </c>
      <c r="B140" s="1163" t="s">
        <v>972</v>
      </c>
    </row>
    <row r="141" customFormat="false" ht="14.25" hidden="false" customHeight="false" outlineLevel="0" collapsed="false">
      <c r="A141" s="1160" t="s">
        <v>973</v>
      </c>
      <c r="B141" s="1161" t="s">
        <v>974</v>
      </c>
    </row>
    <row r="142" customFormat="false" ht="14.25" hidden="false" customHeight="false" outlineLevel="0" collapsed="false">
      <c r="A142" s="1160" t="s">
        <v>975</v>
      </c>
      <c r="B142" s="1161" t="s">
        <v>976</v>
      </c>
    </row>
    <row r="143" customFormat="false" ht="14.25" hidden="false" customHeight="false" outlineLevel="0" collapsed="false">
      <c r="A143" s="1160" t="s">
        <v>977</v>
      </c>
      <c r="B143" s="1161" t="s">
        <v>978</v>
      </c>
      <c r="C143" s="1162"/>
    </row>
    <row r="144" customFormat="false" ht="14.25" hidden="false" customHeight="false" outlineLevel="0" collapsed="false">
      <c r="A144" s="1160" t="s">
        <v>979</v>
      </c>
      <c r="B144" s="1161" t="s">
        <v>980</v>
      </c>
      <c r="C144" s="1162"/>
    </row>
    <row r="145" customFormat="false" ht="14.25" hidden="false" customHeight="false" outlineLevel="0" collapsed="false">
      <c r="A145" s="1160" t="s">
        <v>981</v>
      </c>
      <c r="B145" s="1161" t="s">
        <v>982</v>
      </c>
      <c r="C145" s="1162"/>
    </row>
    <row r="146" customFormat="false" ht="14.25" hidden="false" customHeight="false" outlineLevel="0" collapsed="false">
      <c r="A146" s="1160" t="s">
        <v>983</v>
      </c>
      <c r="B146" s="1161" t="s">
        <v>984</v>
      </c>
      <c r="C146" s="1162"/>
    </row>
    <row r="147" customFormat="false" ht="14.25" hidden="false" customHeight="false" outlineLevel="0" collapsed="false">
      <c r="A147" s="1160" t="s">
        <v>985</v>
      </c>
      <c r="B147" s="1161" t="s">
        <v>986</v>
      </c>
      <c r="C147" s="1162"/>
    </row>
    <row r="148" customFormat="false" ht="14.25" hidden="false" customHeight="false" outlineLevel="0" collapsed="false">
      <c r="A148" s="1160" t="s">
        <v>987</v>
      </c>
      <c r="B148" s="1161" t="s">
        <v>988</v>
      </c>
    </row>
    <row r="149" customFormat="false" ht="14.25" hidden="false" customHeight="false" outlineLevel="0" collapsed="false">
      <c r="A149" s="1160" t="s">
        <v>989</v>
      </c>
      <c r="B149" s="1161" t="s">
        <v>949</v>
      </c>
    </row>
    <row r="150" customFormat="false" ht="14.25" hidden="false" customHeight="false" outlineLevel="0" collapsed="false">
      <c r="A150" s="1160" t="s">
        <v>990</v>
      </c>
      <c r="B150" s="1161" t="s">
        <v>991</v>
      </c>
    </row>
    <row r="151" customFormat="false" ht="14.25" hidden="false" customHeight="false" outlineLevel="0" collapsed="false">
      <c r="A151" s="1160" t="s">
        <v>992</v>
      </c>
      <c r="B151" s="1161" t="s">
        <v>48</v>
      </c>
    </row>
    <row r="153" customFormat="false" ht="14.25" hidden="false" customHeight="false" outlineLevel="0" collapsed="false">
      <c r="A153" s="1158" t="s">
        <v>993</v>
      </c>
      <c r="B153" s="1163" t="s">
        <v>394</v>
      </c>
    </row>
    <row r="154" customFormat="false" ht="14.25" hidden="false" customHeight="false" outlineLevel="0" collapsed="false">
      <c r="A154" s="1160" t="s">
        <v>994</v>
      </c>
      <c r="B154" s="1161" t="s">
        <v>995</v>
      </c>
    </row>
    <row r="155" customFormat="false" ht="14.25" hidden="false" customHeight="false" outlineLevel="0" collapsed="false">
      <c r="A155" s="1160" t="s">
        <v>996</v>
      </c>
      <c r="B155" s="1161" t="s">
        <v>997</v>
      </c>
    </row>
    <row r="156" customFormat="false" ht="14.25" hidden="false" customHeight="false" outlineLevel="0" collapsed="false">
      <c r="A156" s="1160" t="s">
        <v>998</v>
      </c>
      <c r="B156" s="1161" t="s">
        <v>178</v>
      </c>
    </row>
    <row r="157" customFormat="false" ht="14.25" hidden="false" customHeight="false" outlineLevel="0" collapsed="false">
      <c r="A157" s="1160" t="s">
        <v>999</v>
      </c>
      <c r="B157" s="1161" t="s">
        <v>1000</v>
      </c>
    </row>
    <row r="158" customFormat="false" ht="14.25" hidden="false" customHeight="false" outlineLevel="0" collapsed="false">
      <c r="A158" s="1160" t="s">
        <v>1001</v>
      </c>
      <c r="B158" s="1161" t="s">
        <v>1002</v>
      </c>
    </row>
    <row r="159" customFormat="false" ht="14.25" hidden="false" customHeight="false" outlineLevel="0" collapsed="false">
      <c r="A159" s="1160" t="s">
        <v>1003</v>
      </c>
      <c r="B159" s="1161" t="s">
        <v>1004</v>
      </c>
    </row>
    <row r="160" customFormat="false" ht="14.25" hidden="false" customHeight="false" outlineLevel="0" collapsed="false">
      <c r="A160" s="1160" t="s">
        <v>1005</v>
      </c>
      <c r="B160" s="1161" t="s">
        <v>48</v>
      </c>
    </row>
    <row r="162" customFormat="false" ht="14.25" hidden="false" customHeight="false" outlineLevel="0" collapsed="false">
      <c r="A162" s="1158" t="s">
        <v>1006</v>
      </c>
      <c r="B162" s="1159" t="s">
        <v>1007</v>
      </c>
    </row>
    <row r="163" customFormat="false" ht="14.25" hidden="false" customHeight="false" outlineLevel="0" collapsed="false">
      <c r="A163" s="1160" t="s">
        <v>1008</v>
      </c>
      <c r="B163" s="1161" t="s">
        <v>1002</v>
      </c>
    </row>
    <row r="164" customFormat="false" ht="14.25" hidden="false" customHeight="false" outlineLevel="0" collapsed="false">
      <c r="A164" s="1160" t="s">
        <v>1009</v>
      </c>
      <c r="B164" s="1161" t="s">
        <v>1010</v>
      </c>
    </row>
    <row r="165" customFormat="false" ht="14.25" hidden="false" customHeight="false" outlineLevel="0" collapsed="false">
      <c r="A165" s="1160" t="s">
        <v>1011</v>
      </c>
      <c r="B165" s="1161" t="s">
        <v>1012</v>
      </c>
    </row>
    <row r="166" customFormat="false" ht="14.25" hidden="false" customHeight="false" outlineLevel="0" collapsed="false">
      <c r="A166" s="1160" t="s">
        <v>1013</v>
      </c>
      <c r="B166" s="1161" t="s">
        <v>48</v>
      </c>
    </row>
    <row r="169" customFormat="false" ht="14.25" hidden="false" customHeight="false" outlineLevel="0" collapsed="false">
      <c r="A169" s="1158" t="s">
        <v>1014</v>
      </c>
      <c r="B169" s="1159" t="s">
        <v>48</v>
      </c>
      <c r="C169" s="1162"/>
    </row>
    <row r="170" customFormat="false" ht="14.25" hidden="false" customHeight="false" outlineLevel="0" collapsed="false">
      <c r="A170" s="1160" t="s">
        <v>1015</v>
      </c>
      <c r="B170" s="1161" t="s">
        <v>1016</v>
      </c>
      <c r="C170" s="1162"/>
    </row>
    <row r="171" customFormat="false" ht="14.25" hidden="false" customHeight="false" outlineLevel="0" collapsed="false">
      <c r="A171" s="1160" t="s">
        <v>1017</v>
      </c>
      <c r="B171" s="1161" t="s">
        <v>1018</v>
      </c>
      <c r="C171" s="1162"/>
    </row>
    <row r="172" customFormat="false" ht="14.25" hidden="false" customHeight="false" outlineLevel="0" collapsed="false">
      <c r="A172" s="1160" t="s">
        <v>1019</v>
      </c>
      <c r="B172" s="1161" t="s">
        <v>1020</v>
      </c>
      <c r="C172" s="1162"/>
    </row>
    <row r="173" customFormat="false" ht="14.25" hidden="false" customHeight="false" outlineLevel="0" collapsed="false">
      <c r="A173" s="1160" t="s">
        <v>1021</v>
      </c>
      <c r="B173" s="1161" t="s">
        <v>1022</v>
      </c>
    </row>
    <row r="174" customFormat="false" ht="14.25" hidden="false" customHeight="false" outlineLevel="0" collapsed="false">
      <c r="A174" s="1160" t="s">
        <v>1023</v>
      </c>
      <c r="B174" s="1161" t="s">
        <v>48</v>
      </c>
    </row>
    <row r="176" customFormat="false" ht="14.25" hidden="false" customHeight="false" outlineLevel="0" collapsed="false">
      <c r="A176" s="1154" t="s">
        <v>740</v>
      </c>
      <c r="B176" s="1155" t="s">
        <v>1024</v>
      </c>
    </row>
    <row r="177" customFormat="false" ht="14.25" hidden="false" customHeight="false" outlineLevel="0" collapsed="false">
      <c r="A177" s="1156"/>
      <c r="B177" s="1157"/>
    </row>
    <row r="178" customFormat="false" ht="14.25" hidden="false" customHeight="false" outlineLevel="0" collapsed="false">
      <c r="A178" s="1158" t="s">
        <v>1025</v>
      </c>
      <c r="B178" s="1159" t="s">
        <v>328</v>
      </c>
      <c r="C178" s="1162"/>
    </row>
    <row r="179" customFormat="false" ht="14.25" hidden="false" customHeight="false" outlineLevel="0" collapsed="false">
      <c r="A179" s="1160" t="s">
        <v>1026</v>
      </c>
      <c r="B179" s="1166" t="s">
        <v>1027</v>
      </c>
      <c r="C179" s="1161"/>
    </row>
    <row r="180" customFormat="false" ht="14.25" hidden="false" customHeight="false" outlineLevel="0" collapsed="false">
      <c r="A180" s="1160" t="s">
        <v>1028</v>
      </c>
      <c r="B180" s="1166" t="s">
        <v>504</v>
      </c>
      <c r="C180" s="1161"/>
    </row>
    <row r="181" customFormat="false" ht="14.25" hidden="false" customHeight="false" outlineLevel="0" collapsed="false">
      <c r="A181" s="1160" t="s">
        <v>1029</v>
      </c>
      <c r="B181" s="1166" t="s">
        <v>1030</v>
      </c>
      <c r="C181" s="1161"/>
    </row>
    <row r="182" customFormat="false" ht="14.25" hidden="false" customHeight="false" outlineLevel="0" collapsed="false">
      <c r="A182" s="1160" t="s">
        <v>1031</v>
      </c>
      <c r="B182" s="1166" t="s">
        <v>1032</v>
      </c>
      <c r="C182" s="1162"/>
    </row>
    <row r="183" customFormat="false" ht="14.25" hidden="false" customHeight="false" outlineLevel="0" collapsed="false">
      <c r="A183" s="1160" t="s">
        <v>1033</v>
      </c>
      <c r="B183" s="1161" t="s">
        <v>1034</v>
      </c>
    </row>
    <row r="184" customFormat="false" ht="14.25" hidden="false" customHeight="false" outlineLevel="0" collapsed="false">
      <c r="A184" s="1160" t="s">
        <v>1035</v>
      </c>
      <c r="B184" s="1166" t="s">
        <v>1036</v>
      </c>
    </row>
    <row r="185" customFormat="false" ht="14.25" hidden="false" customHeight="false" outlineLevel="0" collapsed="false">
      <c r="A185" s="1160" t="s">
        <v>1037</v>
      </c>
      <c r="B185" s="1161" t="s">
        <v>1038</v>
      </c>
    </row>
    <row r="186" customFormat="false" ht="14.25" hidden="false" customHeight="false" outlineLevel="0" collapsed="false">
      <c r="A186" s="1160" t="s">
        <v>1039</v>
      </c>
      <c r="B186" s="1166" t="s">
        <v>518</v>
      </c>
    </row>
    <row r="187" customFormat="false" ht="14.25" hidden="false" customHeight="false" outlineLevel="0" collapsed="false">
      <c r="A187" s="1160" t="s">
        <v>1040</v>
      </c>
      <c r="B187" s="1161" t="s">
        <v>1041</v>
      </c>
    </row>
    <row r="188" customFormat="false" ht="14.25" hidden="false" customHeight="false" outlineLevel="0" collapsed="false">
      <c r="A188" s="1160" t="s">
        <v>1042</v>
      </c>
      <c r="B188" s="1166" t="s">
        <v>1043</v>
      </c>
    </row>
    <row r="189" customFormat="false" ht="14.25" hidden="false" customHeight="false" outlineLevel="0" collapsed="false">
      <c r="A189" s="1160" t="s">
        <v>1044</v>
      </c>
      <c r="B189" s="1166" t="s">
        <v>507</v>
      </c>
      <c r="C189" s="1162"/>
    </row>
    <row r="190" customFormat="false" ht="14.25" hidden="false" customHeight="false" outlineLevel="0" collapsed="false">
      <c r="A190" s="1160" t="s">
        <v>1045</v>
      </c>
      <c r="B190" s="1166" t="s">
        <v>48</v>
      </c>
    </row>
    <row r="191" customFormat="false" ht="14.25" hidden="false" customHeight="false" outlineLevel="0" collapsed="false">
      <c r="A191" s="1160"/>
      <c r="B191" s="1162"/>
    </row>
    <row r="192" customFormat="false" ht="14.25" hidden="false" customHeight="false" outlineLevel="0" collapsed="false">
      <c r="A192" s="1158" t="s">
        <v>1046</v>
      </c>
      <c r="B192" s="1163" t="s">
        <v>954</v>
      </c>
    </row>
    <row r="193" customFormat="false" ht="14.25" hidden="false" customHeight="false" outlineLevel="0" collapsed="false">
      <c r="A193" s="1160" t="s">
        <v>1047</v>
      </c>
      <c r="B193" s="1166" t="s">
        <v>504</v>
      </c>
    </row>
    <row r="194" customFormat="false" ht="14.25" hidden="false" customHeight="false" outlineLevel="0" collapsed="false">
      <c r="A194" s="1160" t="s">
        <v>1048</v>
      </c>
      <c r="B194" s="1166" t="s">
        <v>1032</v>
      </c>
    </row>
    <row r="195" customFormat="false" ht="14.25" hidden="false" customHeight="false" outlineLevel="0" collapsed="false">
      <c r="A195" s="1160" t="s">
        <v>1049</v>
      </c>
      <c r="B195" s="1161" t="s">
        <v>1038</v>
      </c>
    </row>
    <row r="196" customFormat="false" ht="14.25" hidden="false" customHeight="false" outlineLevel="0" collapsed="false">
      <c r="A196" s="1160" t="s">
        <v>1050</v>
      </c>
      <c r="B196" s="1166" t="s">
        <v>518</v>
      </c>
    </row>
    <row r="197" customFormat="false" ht="14.25" hidden="false" customHeight="false" outlineLevel="0" collapsed="false">
      <c r="A197" s="1160" t="s">
        <v>1051</v>
      </c>
      <c r="B197" s="1166" t="s">
        <v>507</v>
      </c>
    </row>
    <row r="198" customFormat="false" ht="14.25" hidden="false" customHeight="false" outlineLevel="0" collapsed="false">
      <c r="A198" s="1160" t="s">
        <v>1052</v>
      </c>
      <c r="B198" s="1166" t="s">
        <v>48</v>
      </c>
    </row>
    <row r="199" customFormat="false" ht="14.25" hidden="false" customHeight="false" outlineLevel="0" collapsed="false">
      <c r="A199" s="1160"/>
      <c r="B199" s="1166"/>
    </row>
    <row r="200" customFormat="false" ht="14.25" hidden="false" customHeight="false" outlineLevel="0" collapsed="false">
      <c r="A200" s="1158" t="s">
        <v>1053</v>
      </c>
      <c r="B200" s="1159" t="s">
        <v>144</v>
      </c>
    </row>
    <row r="201" customFormat="false" ht="14.25" hidden="false" customHeight="false" outlineLevel="0" collapsed="false">
      <c r="A201" s="1160" t="s">
        <v>1054</v>
      </c>
      <c r="B201" s="1161" t="s">
        <v>1027</v>
      </c>
    </row>
    <row r="202" customFormat="false" ht="14.25" hidden="false" customHeight="false" outlineLevel="0" collapsed="false">
      <c r="A202" s="1160" t="s">
        <v>1055</v>
      </c>
      <c r="B202" s="1161" t="s">
        <v>504</v>
      </c>
    </row>
    <row r="203" customFormat="false" ht="14.25" hidden="false" customHeight="false" outlineLevel="0" collapsed="false">
      <c r="A203" s="1160" t="s">
        <v>1056</v>
      </c>
      <c r="B203" s="1161" t="s">
        <v>1030</v>
      </c>
    </row>
    <row r="204" customFormat="false" ht="14.25" hidden="false" customHeight="false" outlineLevel="0" collapsed="false">
      <c r="A204" s="1160" t="s">
        <v>1057</v>
      </c>
      <c r="B204" s="1161" t="s">
        <v>1058</v>
      </c>
    </row>
    <row r="205" customFormat="false" ht="14.25" hidden="false" customHeight="false" outlineLevel="0" collapsed="false">
      <c r="A205" s="1160" t="s">
        <v>1059</v>
      </c>
      <c r="B205" s="1161" t="s">
        <v>1034</v>
      </c>
    </row>
    <row r="206" customFormat="false" ht="14.25" hidden="false" customHeight="false" outlineLevel="0" collapsed="false">
      <c r="A206" s="1160" t="s">
        <v>1060</v>
      </c>
      <c r="B206" s="1166" t="s">
        <v>1036</v>
      </c>
    </row>
    <row r="207" customFormat="false" ht="14.25" hidden="false" customHeight="false" outlineLevel="0" collapsed="false">
      <c r="A207" s="1160" t="s">
        <v>1061</v>
      </c>
      <c r="B207" s="1161" t="s">
        <v>1038</v>
      </c>
    </row>
    <row r="208" customFormat="false" ht="14.25" hidden="false" customHeight="false" outlineLevel="0" collapsed="false">
      <c r="A208" s="1160" t="s">
        <v>1062</v>
      </c>
      <c r="B208" s="1166" t="s">
        <v>507</v>
      </c>
    </row>
    <row r="209" customFormat="false" ht="14.25" hidden="false" customHeight="false" outlineLevel="0" collapsed="false">
      <c r="A209" s="1160" t="s">
        <v>1063</v>
      </c>
      <c r="B209" s="1161" t="s">
        <v>48</v>
      </c>
    </row>
    <row r="210" customFormat="false" ht="14.25" hidden="false" customHeight="false" outlineLevel="0" collapsed="false">
      <c r="A210" s="1160"/>
      <c r="B210" s="1162"/>
    </row>
    <row r="211" customFormat="false" ht="14.25" hidden="false" customHeight="false" outlineLevel="0" collapsed="false">
      <c r="A211" s="1158" t="s">
        <v>1064</v>
      </c>
      <c r="B211" s="1159" t="s">
        <v>327</v>
      </c>
    </row>
    <row r="212" customFormat="false" ht="14.25" hidden="false" customHeight="false" outlineLevel="0" collapsed="false">
      <c r="A212" s="1160" t="s">
        <v>1065</v>
      </c>
      <c r="B212" s="1166" t="s">
        <v>1066</v>
      </c>
    </row>
    <row r="213" customFormat="false" ht="14.25" hidden="false" customHeight="false" outlineLevel="0" collapsed="false">
      <c r="A213" s="1160" t="s">
        <v>1067</v>
      </c>
      <c r="B213" s="1166" t="s">
        <v>1068</v>
      </c>
    </row>
    <row r="214" customFormat="false" ht="14.25" hidden="false" customHeight="false" outlineLevel="0" collapsed="false">
      <c r="A214" s="1160" t="s">
        <v>1069</v>
      </c>
      <c r="B214" s="1161" t="s">
        <v>1036</v>
      </c>
    </row>
    <row r="215" customFormat="false" ht="14.25" hidden="false" customHeight="false" outlineLevel="0" collapsed="false">
      <c r="A215" s="1160" t="s">
        <v>1070</v>
      </c>
      <c r="B215" s="1166" t="s">
        <v>1071</v>
      </c>
    </row>
    <row r="216" customFormat="false" ht="14.25" hidden="false" customHeight="false" outlineLevel="0" collapsed="false">
      <c r="A216" s="1160" t="s">
        <v>1072</v>
      </c>
      <c r="B216" s="1167" t="s">
        <v>1043</v>
      </c>
    </row>
    <row r="217" customFormat="false" ht="14.25" hidden="false" customHeight="false" outlineLevel="0" collapsed="false">
      <c r="A217" s="1160" t="s">
        <v>1073</v>
      </c>
      <c r="B217" s="1166" t="s">
        <v>1074</v>
      </c>
    </row>
    <row r="218" customFormat="false" ht="14.25" hidden="false" customHeight="false" outlineLevel="0" collapsed="false">
      <c r="A218" s="1160" t="s">
        <v>1075</v>
      </c>
      <c r="B218" s="1166" t="s">
        <v>518</v>
      </c>
    </row>
    <row r="219" customFormat="false" ht="14.25" hidden="false" customHeight="false" outlineLevel="0" collapsed="false">
      <c r="A219" s="1160" t="s">
        <v>1076</v>
      </c>
      <c r="B219" s="1166" t="s">
        <v>1077</v>
      </c>
    </row>
    <row r="220" customFormat="false" ht="14.25" hidden="false" customHeight="false" outlineLevel="0" collapsed="false">
      <c r="A220" s="1160" t="s">
        <v>1078</v>
      </c>
      <c r="B220" s="1166" t="s">
        <v>507</v>
      </c>
    </row>
    <row r="221" customFormat="false" ht="14.25" hidden="false" customHeight="false" outlineLevel="0" collapsed="false">
      <c r="A221" s="1160" t="s">
        <v>1079</v>
      </c>
      <c r="B221" s="1166" t="s">
        <v>48</v>
      </c>
    </row>
    <row r="222" customFormat="false" ht="14.25" hidden="false" customHeight="false" outlineLevel="0" collapsed="false">
      <c r="A222" s="1160"/>
      <c r="B222" s="1162"/>
    </row>
    <row r="223" customFormat="false" ht="14.25" hidden="false" customHeight="false" outlineLevel="0" collapsed="false">
      <c r="A223" s="1160"/>
      <c r="B223" s="1162"/>
    </row>
    <row r="224" customFormat="false" ht="14.25" hidden="false" customHeight="false" outlineLevel="0" collapsed="false">
      <c r="A224" s="1158" t="s">
        <v>1080</v>
      </c>
      <c r="B224" s="1163" t="s">
        <v>394</v>
      </c>
    </row>
    <row r="225" customFormat="false" ht="14.25" hidden="false" customHeight="false" outlineLevel="0" collapsed="false">
      <c r="A225" s="1160" t="s">
        <v>1081</v>
      </c>
      <c r="B225" s="1166" t="s">
        <v>1027</v>
      </c>
    </row>
    <row r="226" customFormat="false" ht="14.25" hidden="false" customHeight="false" outlineLevel="0" collapsed="false">
      <c r="A226" s="1160" t="s">
        <v>1082</v>
      </c>
      <c r="B226" s="1166" t="s">
        <v>1083</v>
      </c>
    </row>
    <row r="227" customFormat="false" ht="14.25" hidden="false" customHeight="false" outlineLevel="0" collapsed="false">
      <c r="A227" s="1160" t="s">
        <v>1084</v>
      </c>
      <c r="B227" s="1161" t="s">
        <v>1036</v>
      </c>
    </row>
    <row r="228" customFormat="false" ht="14.25" hidden="false" customHeight="false" outlineLevel="0" collapsed="false">
      <c r="A228" s="1160" t="s">
        <v>1085</v>
      </c>
      <c r="B228" s="1161" t="s">
        <v>1038</v>
      </c>
    </row>
    <row r="229" customFormat="false" ht="14.25" hidden="false" customHeight="false" outlineLevel="0" collapsed="false">
      <c r="A229" s="1160" t="s">
        <v>1086</v>
      </c>
      <c r="B229" s="1166" t="s">
        <v>518</v>
      </c>
    </row>
    <row r="230" customFormat="false" ht="14.25" hidden="false" customHeight="false" outlineLevel="0" collapsed="false">
      <c r="A230" s="1160" t="s">
        <v>1087</v>
      </c>
      <c r="B230" s="1161" t="s">
        <v>1041</v>
      </c>
    </row>
    <row r="231" customFormat="false" ht="14.25" hidden="false" customHeight="false" outlineLevel="0" collapsed="false">
      <c r="A231" s="1160" t="s">
        <v>1088</v>
      </c>
      <c r="B231" s="1166" t="s">
        <v>331</v>
      </c>
    </row>
    <row r="232" customFormat="false" ht="14.25" hidden="false" customHeight="false" outlineLevel="0" collapsed="false">
      <c r="A232" s="1160" t="s">
        <v>1089</v>
      </c>
      <c r="B232" s="1166" t="s">
        <v>507</v>
      </c>
    </row>
    <row r="233" customFormat="false" ht="14.25" hidden="false" customHeight="false" outlineLevel="0" collapsed="false">
      <c r="A233" s="1160" t="s">
        <v>1090</v>
      </c>
      <c r="B233" s="1161" t="s">
        <v>48</v>
      </c>
    </row>
    <row r="234" customFormat="false" ht="14.25" hidden="false" customHeight="false" outlineLevel="0" collapsed="false">
      <c r="A234" s="1162"/>
      <c r="B234" s="1162"/>
    </row>
    <row r="235" customFormat="false" ht="14.25" hidden="false" customHeight="false" outlineLevel="0" collapsed="false">
      <c r="A235" s="1160"/>
      <c r="B235" s="1162"/>
    </row>
    <row r="236" customFormat="false" ht="14.25" hidden="false" customHeight="false" outlineLevel="0" collapsed="false">
      <c r="A236" s="1158" t="s">
        <v>1091</v>
      </c>
      <c r="B236" s="1159" t="s">
        <v>1007</v>
      </c>
    </row>
    <row r="237" customFormat="false" ht="14.25" hidden="false" customHeight="false" outlineLevel="0" collapsed="false">
      <c r="A237" s="1160" t="s">
        <v>1092</v>
      </c>
      <c r="B237" s="1166" t="s">
        <v>1027</v>
      </c>
    </row>
    <row r="238" customFormat="false" ht="14.25" hidden="false" customHeight="false" outlineLevel="0" collapsed="false">
      <c r="A238" s="1160" t="s">
        <v>1093</v>
      </c>
      <c r="B238" s="1166" t="s">
        <v>1083</v>
      </c>
    </row>
    <row r="239" customFormat="false" ht="14.25" hidden="false" customHeight="false" outlineLevel="0" collapsed="false">
      <c r="A239" s="1160" t="s">
        <v>1094</v>
      </c>
      <c r="B239" s="1161" t="s">
        <v>1036</v>
      </c>
    </row>
    <row r="240" customFormat="false" ht="14.25" hidden="false" customHeight="false" outlineLevel="0" collapsed="false">
      <c r="A240" s="1160" t="s">
        <v>1095</v>
      </c>
      <c r="B240" s="1161" t="s">
        <v>1038</v>
      </c>
    </row>
    <row r="241" customFormat="false" ht="14.25" hidden="false" customHeight="false" outlineLevel="0" collapsed="false">
      <c r="A241" s="1160" t="s">
        <v>1096</v>
      </c>
      <c r="B241" s="1161" t="s">
        <v>1041</v>
      </c>
    </row>
    <row r="242" customFormat="false" ht="14.25" hidden="false" customHeight="false" outlineLevel="0" collapsed="false">
      <c r="A242" s="1160" t="s">
        <v>1097</v>
      </c>
      <c r="B242" s="1161" t="s">
        <v>1043</v>
      </c>
    </row>
    <row r="243" customFormat="false" ht="14.25" hidden="false" customHeight="false" outlineLevel="0" collapsed="false">
      <c r="A243" s="1160" t="s">
        <v>1098</v>
      </c>
      <c r="B243" s="1166" t="s">
        <v>507</v>
      </c>
    </row>
    <row r="244" customFormat="false" ht="14.25" hidden="false" customHeight="false" outlineLevel="0" collapsed="false">
      <c r="A244" s="1160" t="s">
        <v>1099</v>
      </c>
      <c r="B244" s="1161" t="s">
        <v>48</v>
      </c>
    </row>
    <row r="245" customFormat="false" ht="14.25" hidden="false" customHeight="false" outlineLevel="0" collapsed="false">
      <c r="A245" s="1160"/>
      <c r="B245" s="1162"/>
    </row>
    <row r="246" customFormat="false" ht="14.25" hidden="false" customHeight="false" outlineLevel="0" collapsed="false">
      <c r="A246" s="1158" t="s">
        <v>1100</v>
      </c>
      <c r="B246" s="1159" t="s">
        <v>48</v>
      </c>
    </row>
    <row r="247" customFormat="false" ht="14.25" hidden="false" customHeight="false" outlineLevel="0" collapsed="false">
      <c r="A247" s="1160" t="s">
        <v>1101</v>
      </c>
      <c r="B247" s="1166" t="s">
        <v>1027</v>
      </c>
    </row>
    <row r="248" customFormat="false" ht="14.25" hidden="false" customHeight="false" outlineLevel="0" collapsed="false">
      <c r="A248" s="1160" t="s">
        <v>1102</v>
      </c>
      <c r="B248" s="1161" t="s">
        <v>331</v>
      </c>
    </row>
    <row r="249" customFormat="false" ht="14.25" hidden="false" customHeight="false" outlineLevel="0" collapsed="false">
      <c r="A249" s="1160" t="s">
        <v>1103</v>
      </c>
      <c r="B249" s="1166" t="s">
        <v>507</v>
      </c>
    </row>
    <row r="250" customFormat="false" ht="14.25" hidden="false" customHeight="false" outlineLevel="0" collapsed="false">
      <c r="A250" s="1160" t="s">
        <v>1104</v>
      </c>
      <c r="B250" s="1161" t="s">
        <v>48</v>
      </c>
    </row>
    <row r="251" customFormat="false" ht="14.25" hidden="false" customHeight="false" outlineLevel="0" collapsed="false">
      <c r="A251" s="1160"/>
      <c r="B251" s="1162"/>
    </row>
    <row r="253" customFormat="false" ht="14.25" hidden="false" customHeight="false" outlineLevel="0" collapsed="false">
      <c r="B253" s="1159" t="s">
        <v>839</v>
      </c>
    </row>
    <row r="254" customFormat="false" ht="14.25" hidden="false" customHeight="false" outlineLevel="0" collapsed="false">
      <c r="B254" s="0" t="s">
        <v>1105</v>
      </c>
    </row>
    <row r="255" customFormat="false" ht="14.25" hidden="false" customHeight="false" outlineLevel="0" collapsed="false">
      <c r="B255" s="0" t="s">
        <v>344</v>
      </c>
    </row>
    <row r="256" customFormat="false" ht="14.25" hidden="false" customHeight="false" outlineLevel="0" collapsed="false">
      <c r="B256" s="0" t="s">
        <v>853</v>
      </c>
    </row>
    <row r="257" customFormat="false" ht="14.25" hidden="false" customHeight="false" outlineLevel="0" collapsed="false">
      <c r="B257" s="0" t="s">
        <v>856</v>
      </c>
    </row>
    <row r="258" customFormat="false" ht="14.25" hidden="false" customHeight="false" outlineLevel="0" collapsed="false">
      <c r="B258" s="0" t="s">
        <v>1106</v>
      </c>
    </row>
  </sheetData>
  <dataValidations count="9">
    <dataValidation allowBlank="true" operator="between" prompt="Specify the risk &amp; vulnerability assessment boundary (e.g. municipality, urban community / metropolitan area, province / region, other)." showDropDown="false" showErrorMessage="true" showInputMessage="false" sqref="B15" type="none">
      <formula1>0</formula1>
      <formula2>0</formula2>
    </dataValidation>
    <dataValidation allowBlank="true" operator="between" showDropDown="false" showErrorMessage="true" showInputMessage="false" sqref="B108:C109" type="none">
      <formula1>0</formula1>
      <formula2>0</formula2>
    </dataValidation>
    <dataValidation allowBlank="true" operator="between" prompt="Vehicles owned and used by the local authority/administration." showDropDown="false" showErrorMessage="true" showInputMessage="true" sqref="B106:C106" type="none">
      <formula1>0</formula1>
      <formula2>0</formula2>
    </dataValidation>
    <dataValidation allowBlank="true" operator="between" prompt="Temperature being above the 90th percentile of the daily maximum temperature (EEA)" showDropDown="false" showErrorMessage="true" showInputMessage="true" sqref="B69:C69" type="none">
      <formula1>0</formula1>
      <formula2>0</formula2>
    </dataValidation>
    <dataValidation allowBlank="true" operator="between" prompt="Temperature being below the 10th percentile of minimum daily temperature (EEA)" showDropDown="false" showErrorMessage="true" showInputMessage="true" sqref="B70:C70" type="none">
      <formula1>0</formula1>
      <formula2>0</formula2>
    </dataValidation>
    <dataValidation allowBlank="true" operator="between" prompt="An atmospheric disturbance that can be manifested in strong winds and accompanied by rain, snow, or other precipitation and by thunder and lightning." promptTitle="Storm" showDropDown="false" showErrorMessage="true" showInputMessage="true" sqref="B74" type="none">
      <formula1>0</formula1>
      <formula2>0</formula2>
    </dataValidation>
    <dataValidation allowBlank="true" operator="between" prompt="A period of abnormally dry weather long enough to cause a serious hydrological imbalance. " promptTitle="Drought" showDropDown="false" showErrorMessage="true" showInputMessage="true" sqref="B73" type="none">
      <formula1>0</formula1>
      <formula2>0</formula2>
    </dataValidation>
    <dataValidation allowBlank="true" operator="between" prompt="The overflowing of the normal confines of a stream or other body of water, or the accumulation of water over areas that are not normally submerged. Floods include river/fluvial floods, flash floods, pluvial floods, sewer floods, coastal floods, etc." promptTitle="Flood" showDropDown="false" showErrorMessage="true" showInputMessage="true" sqref="B72" type="none">
      <formula1>0</formula1>
      <formula2>0</formula2>
    </dataValidation>
    <dataValidation allowBlank="true" operator="between" prompt="A mass of material that has moved downhill by gravity, often assisted by water when the material is saturated. The movement of soil, rock, or debris down a slope can occur rapidly, or may involve slow, gradual failure." promptTitle="Landslide" showDropDown="false" showErrorMessage="true" showInputMessage="true" sqref="B75 C92"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FFFF"/>
    <pageSetUpPr fitToPage="true"/>
  </sheetPr>
  <dimension ref="A1:Q77"/>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5" topLeftCell="A15" activePane="bottomLeft" state="frozen"/>
      <selection pane="topLeft" activeCell="A1" activeCellId="0" sqref="A1"/>
      <selection pane="bottomLeft" activeCell="A1" activeCellId="0" sqref="A1"/>
    </sheetView>
  </sheetViews>
  <sheetFormatPr defaultColWidth="10.9921875" defaultRowHeight="14.25" zeroHeight="false" outlineLevelRow="0" outlineLevelCol="0"/>
  <cols>
    <col collapsed="false" customWidth="true" hidden="false" outlineLevel="0" max="1" min="1" style="416" width="3.13"/>
    <col collapsed="false" customWidth="true" hidden="false" outlineLevel="0" max="2" min="2" style="416" width="23.13"/>
    <col collapsed="false" customWidth="true" hidden="false" outlineLevel="0" max="3" min="3" style="416" width="29.5"/>
    <col collapsed="false" customWidth="true" hidden="false" outlineLevel="0" max="4" min="4" style="416" width="36.88"/>
    <col collapsed="false" customWidth="true" hidden="false" outlineLevel="0" max="5" min="5" style="416" width="20.62"/>
    <col collapsed="false" customWidth="true" hidden="false" outlineLevel="0" max="7" min="6" style="416" width="10.5"/>
    <col collapsed="false" customWidth="true" hidden="false" outlineLevel="0" max="8" min="8" style="416" width="13.63"/>
    <col collapsed="false" customWidth="true" hidden="false" outlineLevel="0" max="9" min="9" style="416" width="12.87"/>
    <col collapsed="false" customWidth="true" hidden="false" outlineLevel="0" max="10" min="10" style="416" width="13.87"/>
    <col collapsed="false" customWidth="true" hidden="false" outlineLevel="0" max="11" min="11" style="416" width="15.13"/>
    <col collapsed="false" customWidth="true" hidden="false" outlineLevel="0" max="12" min="12" style="416" width="17.62"/>
    <col collapsed="false" customWidth="true" hidden="false" outlineLevel="0" max="14" min="13" style="416" width="12.87"/>
    <col collapsed="false" customWidth="true" hidden="false" outlineLevel="0" max="15" min="15" style="416" width="13.13"/>
    <col collapsed="false" customWidth="false" hidden="false" outlineLevel="0" max="1024" min="16" style="416" width="11"/>
  </cols>
  <sheetData>
    <row r="1" customFormat="false" ht="32.1" hidden="false" customHeight="true" outlineLevel="0" collapsed="false">
      <c r="A1" s="425"/>
      <c r="B1" s="425" t="s">
        <v>1107</v>
      </c>
      <c r="C1" s="801"/>
      <c r="D1" s="802"/>
      <c r="E1" s="802"/>
      <c r="F1" s="802"/>
      <c r="G1" s="802"/>
      <c r="H1" s="424"/>
      <c r="I1" s="424"/>
      <c r="J1" s="424"/>
      <c r="K1" s="424"/>
      <c r="L1" s="424"/>
      <c r="M1" s="424"/>
      <c r="N1" s="424"/>
      <c r="O1" s="1168" t="s">
        <v>4</v>
      </c>
    </row>
    <row r="2" customFormat="false" ht="3.6" hidden="false" customHeight="true" outlineLevel="0" collapsed="false">
      <c r="A2" s="421"/>
      <c r="B2" s="422"/>
      <c r="C2" s="422"/>
      <c r="D2" s="422"/>
      <c r="E2" s="422"/>
      <c r="F2" s="422"/>
      <c r="G2" s="422"/>
      <c r="H2" s="422"/>
      <c r="I2" s="422"/>
      <c r="J2" s="423"/>
      <c r="K2" s="423"/>
      <c r="L2" s="423"/>
      <c r="M2" s="423"/>
      <c r="N2" s="423"/>
      <c r="O2" s="423"/>
    </row>
    <row r="3" customFormat="false" ht="6.75" hidden="false" customHeight="true" outlineLevel="0" collapsed="false">
      <c r="A3" s="424"/>
      <c r="B3" s="425"/>
      <c r="C3" s="425"/>
      <c r="D3" s="425"/>
      <c r="E3" s="425"/>
      <c r="F3" s="425"/>
      <c r="G3" s="425"/>
      <c r="H3" s="425"/>
      <c r="I3" s="425"/>
      <c r="J3" s="426"/>
      <c r="K3" s="426"/>
      <c r="L3" s="426"/>
      <c r="M3" s="426"/>
      <c r="N3" s="426"/>
      <c r="O3" s="426"/>
    </row>
    <row r="4" customFormat="false" ht="3.6" hidden="false" customHeight="true" outlineLevel="0" collapsed="false">
      <c r="A4" s="427"/>
      <c r="B4" s="428"/>
      <c r="C4" s="428"/>
      <c r="D4" s="428"/>
      <c r="E4" s="428"/>
      <c r="F4" s="428"/>
      <c r="G4" s="428"/>
      <c r="H4" s="428"/>
      <c r="I4" s="428"/>
      <c r="J4" s="429"/>
      <c r="K4" s="429"/>
      <c r="L4" s="429"/>
      <c r="M4" s="429"/>
      <c r="N4" s="429"/>
      <c r="O4" s="429"/>
    </row>
    <row r="5" customFormat="false" ht="3.75" hidden="false" customHeight="true" outlineLevel="0" collapsed="false">
      <c r="A5" s="430"/>
      <c r="B5" s="431"/>
      <c r="C5" s="431"/>
      <c r="D5" s="431"/>
      <c r="E5" s="431"/>
      <c r="F5" s="432"/>
      <c r="G5" s="432"/>
      <c r="H5" s="432"/>
      <c r="I5" s="432"/>
      <c r="J5" s="432"/>
      <c r="K5" s="432"/>
      <c r="L5" s="432"/>
      <c r="M5" s="432"/>
      <c r="N5" s="432"/>
      <c r="O5" s="432"/>
    </row>
    <row r="6" customFormat="false" ht="9" hidden="false" customHeight="true" outlineLevel="0" collapsed="false">
      <c r="A6" s="1169"/>
      <c r="B6" s="1170"/>
      <c r="C6" s="1170"/>
      <c r="D6" s="1170"/>
      <c r="E6" s="1170"/>
      <c r="F6" s="1170"/>
      <c r="G6" s="1170"/>
      <c r="H6" s="1170"/>
      <c r="I6" s="1170"/>
      <c r="J6" s="1170"/>
      <c r="K6" s="1169"/>
      <c r="L6" s="1169"/>
      <c r="M6" s="1169"/>
      <c r="N6" s="1169"/>
      <c r="O6" s="1169"/>
    </row>
    <row r="7" s="804" customFormat="true" ht="14.25" hidden="false" customHeight="false" outlineLevel="0" collapsed="false">
      <c r="A7" s="807" t="s">
        <v>5</v>
      </c>
      <c r="B7" s="1171" t="s">
        <v>1108</v>
      </c>
      <c r="C7" s="1171"/>
      <c r="D7" s="1171"/>
      <c r="E7" s="1171"/>
      <c r="F7" s="1171"/>
      <c r="G7" s="1171"/>
      <c r="H7" s="1171"/>
      <c r="I7" s="1171"/>
      <c r="J7" s="1171"/>
      <c r="K7" s="807"/>
      <c r="L7" s="807"/>
      <c r="M7" s="807"/>
      <c r="N7" s="807"/>
      <c r="O7" s="807"/>
      <c r="P7" s="1172"/>
    </row>
    <row r="8" s="804" customFormat="true" ht="18" hidden="false" customHeight="true" outlineLevel="0" collapsed="false">
      <c r="A8" s="807"/>
      <c r="B8" s="1173"/>
      <c r="C8" s="1173"/>
      <c r="D8" s="1173"/>
      <c r="E8" s="1173"/>
      <c r="F8" s="1173"/>
      <c r="G8" s="1173"/>
      <c r="H8" s="1173"/>
      <c r="I8" s="1173"/>
      <c r="J8" s="1173"/>
      <c r="K8" s="807"/>
      <c r="L8" s="807"/>
      <c r="M8" s="807"/>
      <c r="N8" s="807"/>
      <c r="O8" s="807"/>
      <c r="P8" s="1174"/>
    </row>
    <row r="9" s="804" customFormat="true" ht="25.5" hidden="false" customHeight="true" outlineLevel="0" collapsed="false">
      <c r="A9" s="807"/>
      <c r="B9" s="1175" t="s">
        <v>359</v>
      </c>
      <c r="C9" s="457" t="s">
        <v>1109</v>
      </c>
      <c r="D9" s="457"/>
      <c r="E9" s="458" t="s">
        <v>1110</v>
      </c>
      <c r="F9" s="457" t="s">
        <v>365</v>
      </c>
      <c r="G9" s="457"/>
      <c r="H9" s="458" t="s">
        <v>366</v>
      </c>
      <c r="I9" s="1176"/>
      <c r="J9" s="1176"/>
      <c r="K9" s="1176"/>
      <c r="L9" s="1176"/>
      <c r="M9" s="1176"/>
      <c r="N9" s="1177"/>
      <c r="O9" s="1178"/>
      <c r="P9" s="1174"/>
      <c r="Q9" s="800"/>
    </row>
    <row r="10" s="804" customFormat="true" ht="15" hidden="false" customHeight="true" outlineLevel="0" collapsed="false">
      <c r="A10" s="807"/>
      <c r="B10" s="1179"/>
      <c r="C10" s="1180"/>
      <c r="D10" s="1180"/>
      <c r="E10" s="1181" t="s">
        <v>367</v>
      </c>
      <c r="F10" s="1182" t="s">
        <v>882</v>
      </c>
      <c r="G10" s="1182"/>
      <c r="H10" s="1183" t="s">
        <v>1111</v>
      </c>
      <c r="I10" s="1184"/>
      <c r="J10" s="1184"/>
      <c r="K10" s="1185"/>
      <c r="L10" s="807"/>
      <c r="M10" s="807"/>
      <c r="N10" s="807"/>
      <c r="O10" s="807"/>
      <c r="P10" s="1174"/>
      <c r="Q10" s="800"/>
    </row>
    <row r="11" s="804" customFormat="true" ht="15" hidden="false" customHeight="true" outlineLevel="0" collapsed="false">
      <c r="A11" s="807"/>
      <c r="B11" s="1186"/>
      <c r="C11" s="1064"/>
      <c r="D11" s="1064"/>
      <c r="E11" s="1187" t="s">
        <v>367</v>
      </c>
      <c r="F11" s="1188" t="s">
        <v>882</v>
      </c>
      <c r="G11" s="1188"/>
      <c r="H11" s="1183" t="s">
        <v>1111</v>
      </c>
      <c r="I11" s="1184"/>
      <c r="J11" s="1184"/>
      <c r="K11" s="1185"/>
      <c r="L11" s="807"/>
      <c r="M11" s="807"/>
      <c r="N11" s="807"/>
      <c r="O11" s="807"/>
      <c r="P11" s="1174"/>
      <c r="Q11" s="800"/>
    </row>
    <row r="12" s="804" customFormat="true" ht="15" hidden="false" customHeight="true" outlineLevel="0" collapsed="false">
      <c r="A12" s="807"/>
      <c r="B12" s="1186"/>
      <c r="C12" s="1064"/>
      <c r="D12" s="1064"/>
      <c r="E12" s="1187" t="s">
        <v>367</v>
      </c>
      <c r="F12" s="1188" t="s">
        <v>882</v>
      </c>
      <c r="G12" s="1188"/>
      <c r="H12" s="1183" t="s">
        <v>1111</v>
      </c>
      <c r="I12" s="1184"/>
      <c r="J12" s="1184"/>
      <c r="K12" s="1185"/>
      <c r="L12" s="807"/>
      <c r="M12" s="807"/>
      <c r="N12" s="807"/>
      <c r="O12" s="807"/>
      <c r="P12" s="1174"/>
      <c r="Q12" s="800"/>
    </row>
    <row r="13" s="1194" customFormat="true" ht="15.75" hidden="false" customHeight="true" outlineLevel="0" collapsed="false">
      <c r="A13" s="1189"/>
      <c r="B13" s="1190" t="s">
        <v>1112</v>
      </c>
      <c r="C13" s="1191"/>
      <c r="D13" s="1192"/>
      <c r="E13" s="1191"/>
      <c r="F13" s="1191"/>
      <c r="G13" s="1191"/>
      <c r="H13" s="1189"/>
      <c r="I13" s="1189"/>
      <c r="J13" s="1189"/>
      <c r="K13" s="1189"/>
      <c r="L13" s="1189"/>
      <c r="M13" s="1189"/>
      <c r="N13" s="1189"/>
      <c r="O13" s="1189"/>
      <c r="P13" s="1193"/>
    </row>
    <row r="14" s="804" customFormat="true" ht="15.75" hidden="false" customHeight="true" outlineLevel="0" collapsed="false">
      <c r="A14" s="807"/>
      <c r="B14" s="1195" t="s">
        <v>1113</v>
      </c>
      <c r="C14" s="1195"/>
      <c r="D14" s="1195"/>
      <c r="E14" s="1195"/>
      <c r="F14" s="1195"/>
      <c r="G14" s="1195"/>
      <c r="H14" s="1195"/>
      <c r="I14" s="1195"/>
      <c r="J14" s="1195"/>
      <c r="K14" s="807"/>
      <c r="L14" s="807"/>
      <c r="M14" s="807"/>
      <c r="N14" s="807"/>
      <c r="O14" s="807"/>
    </row>
    <row r="15" s="804" customFormat="true" ht="18" hidden="false" customHeight="true" outlineLevel="0" collapsed="false">
      <c r="A15" s="807"/>
      <c r="B15" s="1195"/>
      <c r="C15" s="1195"/>
      <c r="D15" s="1195"/>
      <c r="E15" s="1195"/>
      <c r="F15" s="1195"/>
      <c r="G15" s="1195"/>
      <c r="H15" s="1195"/>
      <c r="I15" s="1195"/>
      <c r="J15" s="1195"/>
      <c r="K15" s="807"/>
      <c r="L15" s="807"/>
      <c r="M15" s="807"/>
      <c r="N15" s="807"/>
      <c r="O15" s="807"/>
    </row>
    <row r="16" s="804" customFormat="true" ht="15" hidden="false" customHeight="true" outlineLevel="0" collapsed="false">
      <c r="A16" s="807"/>
      <c r="B16" s="1196" t="s">
        <v>1114</v>
      </c>
      <c r="C16" s="1196"/>
      <c r="D16" s="1196"/>
      <c r="E16" s="1196"/>
      <c r="F16" s="1197"/>
      <c r="G16" s="1197"/>
      <c r="H16" s="1198"/>
      <c r="I16" s="1198"/>
      <c r="J16" s="1198"/>
      <c r="K16" s="807"/>
      <c r="L16" s="807"/>
      <c r="M16" s="807"/>
      <c r="N16" s="807"/>
      <c r="O16" s="807"/>
      <c r="P16" s="1174"/>
    </row>
    <row r="17" s="804" customFormat="true" ht="29.25" hidden="false" customHeight="true" outlineLevel="0" collapsed="false">
      <c r="A17" s="807"/>
      <c r="B17" s="1064"/>
      <c r="C17" s="1064"/>
      <c r="D17" s="1064"/>
      <c r="E17" s="1064"/>
      <c r="F17" s="1064"/>
      <c r="G17" s="1064"/>
      <c r="H17" s="1064"/>
      <c r="I17" s="807"/>
      <c r="J17" s="1197"/>
      <c r="K17" s="1199"/>
      <c r="L17" s="1199"/>
      <c r="M17" s="1199"/>
      <c r="N17" s="1199"/>
      <c r="O17" s="807"/>
    </row>
    <row r="18" s="804" customFormat="true" ht="14.25" hidden="false" customHeight="false" outlineLevel="0" collapsed="false">
      <c r="A18" s="807"/>
      <c r="B18" s="1200"/>
      <c r="C18" s="1200"/>
      <c r="D18" s="1200"/>
      <c r="E18" s="1200"/>
      <c r="F18" s="1197"/>
      <c r="G18" s="1197"/>
      <c r="H18" s="1201" t="str">
        <f aca="false">CONCATENATE(TEXT(500-LEN(B17), "#")," characters left")</f>
        <v>500 characters left</v>
      </c>
      <c r="I18" s="807"/>
      <c r="J18" s="1202"/>
      <c r="K18" s="807"/>
      <c r="L18" s="807"/>
      <c r="M18" s="807"/>
      <c r="N18" s="807"/>
      <c r="O18" s="807"/>
      <c r="P18" s="1174"/>
    </row>
    <row r="19" s="804" customFormat="true" ht="15" hidden="false" customHeight="true" outlineLevel="0" collapsed="false">
      <c r="A19" s="530" t="s">
        <v>96</v>
      </c>
      <c r="B19" s="530" t="s">
        <v>1107</v>
      </c>
      <c r="C19" s="530"/>
      <c r="D19" s="530"/>
      <c r="E19" s="530"/>
      <c r="F19" s="530"/>
      <c r="G19" s="530"/>
      <c r="H19" s="530"/>
      <c r="I19" s="530"/>
      <c r="J19" s="530"/>
      <c r="K19" s="530"/>
      <c r="L19" s="530"/>
      <c r="M19" s="530"/>
      <c r="N19" s="530"/>
      <c r="O19" s="530"/>
      <c r="P19" s="800"/>
    </row>
    <row r="20" s="804" customFormat="true" ht="18" hidden="false" customHeight="true" outlineLevel="0" collapsed="false">
      <c r="A20" s="530"/>
      <c r="B20" s="1203" t="s">
        <v>1115</v>
      </c>
      <c r="C20" s="1203"/>
      <c r="D20" s="1203"/>
      <c r="E20" s="1203"/>
      <c r="F20" s="1203"/>
      <c r="G20" s="1203"/>
      <c r="H20" s="1203"/>
      <c r="I20" s="1204"/>
      <c r="J20" s="1205"/>
      <c r="K20" s="1205"/>
      <c r="L20" s="1205"/>
      <c r="M20" s="1205"/>
      <c r="N20" s="1205"/>
      <c r="O20" s="530"/>
      <c r="P20" s="800"/>
    </row>
    <row r="21" s="804" customFormat="true" ht="15" hidden="false" customHeight="true" outlineLevel="0" collapsed="false">
      <c r="A21" s="530"/>
      <c r="B21" s="1206"/>
      <c r="C21" s="1206"/>
      <c r="D21" s="1206"/>
      <c r="E21" s="1206"/>
      <c r="F21" s="1206"/>
      <c r="G21" s="1206"/>
      <c r="H21" s="1206"/>
      <c r="I21" s="1206"/>
      <c r="J21" s="1204"/>
      <c r="K21" s="1207" t="s">
        <v>1116</v>
      </c>
      <c r="L21" s="1207"/>
      <c r="M21" s="1207"/>
      <c r="N21" s="1207"/>
      <c r="O21" s="1207"/>
      <c r="P21" s="800"/>
    </row>
    <row r="22" s="804" customFormat="true" ht="25.5" hidden="false" customHeight="true" outlineLevel="0" collapsed="false">
      <c r="A22" s="530"/>
      <c r="B22" s="1208" t="s">
        <v>113</v>
      </c>
      <c r="C22" s="1209" t="s">
        <v>1117</v>
      </c>
      <c r="D22" s="1210" t="s">
        <v>1118</v>
      </c>
      <c r="E22" s="1210" t="s">
        <v>1119</v>
      </c>
      <c r="F22" s="457" t="s">
        <v>419</v>
      </c>
      <c r="G22" s="457"/>
      <c r="H22" s="1210" t="s">
        <v>423</v>
      </c>
      <c r="I22" s="1211" t="s">
        <v>1120</v>
      </c>
      <c r="J22" s="1212" t="s">
        <v>1121</v>
      </c>
      <c r="K22" s="1210" t="s">
        <v>426</v>
      </c>
      <c r="L22" s="1210" t="s">
        <v>1122</v>
      </c>
      <c r="M22" s="1210" t="s">
        <v>1123</v>
      </c>
      <c r="N22" s="1213" t="s">
        <v>1124</v>
      </c>
      <c r="O22" s="1213"/>
      <c r="P22" s="800"/>
      <c r="Q22" s="1172"/>
    </row>
    <row r="23" s="804" customFormat="true" ht="15.75" hidden="false" customHeight="true" outlineLevel="0" collapsed="false">
      <c r="A23" s="530"/>
      <c r="B23" s="1208"/>
      <c r="C23" s="1209"/>
      <c r="D23" s="1210"/>
      <c r="E23" s="1210"/>
      <c r="F23" s="457" t="s">
        <v>1125</v>
      </c>
      <c r="G23" s="457" t="s">
        <v>1126</v>
      </c>
      <c r="H23" s="1210"/>
      <c r="I23" s="1211"/>
      <c r="J23" s="1212"/>
      <c r="K23" s="1210"/>
      <c r="L23" s="1210"/>
      <c r="M23" s="1210"/>
      <c r="N23" s="1214" t="s">
        <v>1127</v>
      </c>
      <c r="O23" s="1215" t="s">
        <v>1128</v>
      </c>
      <c r="P23" s="800"/>
      <c r="Q23" s="1172"/>
    </row>
    <row r="24" s="804" customFormat="true" ht="18" hidden="false" customHeight="true" outlineLevel="0" collapsed="false">
      <c r="A24" s="1216"/>
      <c r="B24" s="1217" t="s">
        <v>882</v>
      </c>
      <c r="C24" s="1218"/>
      <c r="D24" s="1219"/>
      <c r="E24" s="1218"/>
      <c r="F24" s="1217" t="s">
        <v>882</v>
      </c>
      <c r="G24" s="1217" t="s">
        <v>882</v>
      </c>
      <c r="H24" s="1217" t="s">
        <v>882</v>
      </c>
      <c r="I24" s="163" t="s">
        <v>1129</v>
      </c>
      <c r="J24" s="1220" t="s">
        <v>1130</v>
      </c>
      <c r="K24" s="1221"/>
      <c r="L24" s="1219"/>
      <c r="M24" s="1219"/>
      <c r="N24" s="1219"/>
      <c r="O24" s="1222"/>
      <c r="P24" s="800"/>
      <c r="Q24" s="1223"/>
    </row>
    <row r="25" s="804" customFormat="true" ht="18" hidden="false" customHeight="true" outlineLevel="0" collapsed="false">
      <c r="A25" s="1216"/>
      <c r="B25" s="1217" t="s">
        <v>882</v>
      </c>
      <c r="C25" s="1224"/>
      <c r="D25" s="1064"/>
      <c r="E25" s="1224"/>
      <c r="F25" s="1217" t="s">
        <v>882</v>
      </c>
      <c r="G25" s="1217" t="s">
        <v>882</v>
      </c>
      <c r="H25" s="1217" t="s">
        <v>882</v>
      </c>
      <c r="I25" s="163" t="s">
        <v>1129</v>
      </c>
      <c r="J25" s="1220" t="s">
        <v>1130</v>
      </c>
      <c r="K25" s="1225"/>
      <c r="L25" s="1064"/>
      <c r="M25" s="1064"/>
      <c r="N25" s="1064"/>
      <c r="O25" s="1222"/>
      <c r="P25" s="800"/>
      <c r="Q25" s="1223"/>
    </row>
    <row r="26" s="804" customFormat="true" ht="18" hidden="false" customHeight="true" outlineLevel="0" collapsed="false">
      <c r="A26" s="1216"/>
      <c r="B26" s="1217" t="s">
        <v>882</v>
      </c>
      <c r="C26" s="1224"/>
      <c r="D26" s="1064"/>
      <c r="E26" s="1224"/>
      <c r="F26" s="1217" t="s">
        <v>882</v>
      </c>
      <c r="G26" s="1217" t="s">
        <v>882</v>
      </c>
      <c r="H26" s="1217" t="s">
        <v>882</v>
      </c>
      <c r="I26" s="163" t="s">
        <v>1129</v>
      </c>
      <c r="J26" s="1220" t="s">
        <v>1130</v>
      </c>
      <c r="K26" s="1225"/>
      <c r="L26" s="1064"/>
      <c r="M26" s="1064"/>
      <c r="N26" s="1064"/>
      <c r="O26" s="1222"/>
      <c r="P26" s="800"/>
      <c r="Q26" s="1223"/>
    </row>
    <row r="27" s="804" customFormat="true" ht="18" hidden="false" customHeight="true" outlineLevel="0" collapsed="false">
      <c r="A27" s="1216"/>
      <c r="B27" s="1217" t="s">
        <v>882</v>
      </c>
      <c r="C27" s="1224"/>
      <c r="D27" s="1064"/>
      <c r="E27" s="1224"/>
      <c r="F27" s="1217" t="s">
        <v>882</v>
      </c>
      <c r="G27" s="1217" t="s">
        <v>882</v>
      </c>
      <c r="H27" s="1217" t="s">
        <v>882</v>
      </c>
      <c r="I27" s="163" t="s">
        <v>1129</v>
      </c>
      <c r="J27" s="1220" t="s">
        <v>1130</v>
      </c>
      <c r="K27" s="1225"/>
      <c r="L27" s="1064"/>
      <c r="M27" s="1064"/>
      <c r="N27" s="1064"/>
      <c r="O27" s="1222"/>
      <c r="P27" s="800"/>
      <c r="Q27" s="1223"/>
    </row>
    <row r="28" s="804" customFormat="true" ht="18" hidden="false" customHeight="true" outlineLevel="0" collapsed="false">
      <c r="A28" s="1216"/>
      <c r="B28" s="1217" t="s">
        <v>882</v>
      </c>
      <c r="C28" s="1224"/>
      <c r="D28" s="1064"/>
      <c r="E28" s="1224"/>
      <c r="F28" s="1217" t="s">
        <v>882</v>
      </c>
      <c r="G28" s="1217" t="s">
        <v>882</v>
      </c>
      <c r="H28" s="1217" t="s">
        <v>882</v>
      </c>
      <c r="I28" s="163" t="s">
        <v>1129</v>
      </c>
      <c r="J28" s="1220" t="s">
        <v>1130</v>
      </c>
      <c r="K28" s="1225"/>
      <c r="L28" s="1064"/>
      <c r="M28" s="1064"/>
      <c r="N28" s="1064"/>
      <c r="O28" s="1222"/>
      <c r="P28" s="800"/>
      <c r="Q28" s="1223"/>
    </row>
    <row r="29" s="804" customFormat="true" ht="18" hidden="false" customHeight="true" outlineLevel="0" collapsed="false">
      <c r="A29" s="1216"/>
      <c r="B29" s="1217" t="s">
        <v>882</v>
      </c>
      <c r="C29" s="1224"/>
      <c r="D29" s="1064"/>
      <c r="E29" s="1224"/>
      <c r="F29" s="1217" t="s">
        <v>882</v>
      </c>
      <c r="G29" s="1217" t="s">
        <v>882</v>
      </c>
      <c r="H29" s="1217" t="s">
        <v>882</v>
      </c>
      <c r="I29" s="163" t="s">
        <v>1129</v>
      </c>
      <c r="J29" s="1220" t="s">
        <v>1130</v>
      </c>
      <c r="K29" s="1225"/>
      <c r="L29" s="1064"/>
      <c r="M29" s="1064"/>
      <c r="N29" s="1064"/>
      <c r="O29" s="1222"/>
      <c r="P29" s="800"/>
      <c r="Q29" s="1223"/>
    </row>
    <row r="30" s="1226" customFormat="true" ht="18" hidden="false" customHeight="true" outlineLevel="0" collapsed="false">
      <c r="A30" s="1216"/>
      <c r="B30" s="1217" t="s">
        <v>882</v>
      </c>
      <c r="C30" s="1224"/>
      <c r="D30" s="1064"/>
      <c r="E30" s="1224"/>
      <c r="F30" s="1217" t="s">
        <v>882</v>
      </c>
      <c r="G30" s="1217" t="s">
        <v>882</v>
      </c>
      <c r="H30" s="1217" t="s">
        <v>882</v>
      </c>
      <c r="I30" s="163" t="s">
        <v>1129</v>
      </c>
      <c r="J30" s="1220" t="s">
        <v>1130</v>
      </c>
      <c r="K30" s="1225"/>
      <c r="L30" s="1064"/>
      <c r="M30" s="1064"/>
      <c r="N30" s="1064"/>
      <c r="O30" s="1222"/>
      <c r="P30" s="800"/>
      <c r="Q30" s="1223"/>
    </row>
    <row r="31" s="1226" customFormat="true" ht="18" hidden="false" customHeight="true" outlineLevel="0" collapsed="false">
      <c r="A31" s="1216"/>
      <c r="B31" s="1217" t="s">
        <v>882</v>
      </c>
      <c r="C31" s="1224"/>
      <c r="D31" s="1064"/>
      <c r="E31" s="1224"/>
      <c r="F31" s="1217" t="s">
        <v>882</v>
      </c>
      <c r="G31" s="1217" t="s">
        <v>882</v>
      </c>
      <c r="H31" s="1217" t="s">
        <v>882</v>
      </c>
      <c r="I31" s="163" t="s">
        <v>1129</v>
      </c>
      <c r="J31" s="1220" t="s">
        <v>1130</v>
      </c>
      <c r="K31" s="1225"/>
      <c r="L31" s="1064"/>
      <c r="M31" s="1064"/>
      <c r="N31" s="1064"/>
      <c r="O31" s="1222"/>
      <c r="P31" s="800"/>
      <c r="Q31" s="1223"/>
    </row>
    <row r="32" s="1226" customFormat="true" ht="18" hidden="false" customHeight="true" outlineLevel="0" collapsed="false">
      <c r="A32" s="1216"/>
      <c r="B32" s="1217" t="s">
        <v>882</v>
      </c>
      <c r="C32" s="1224"/>
      <c r="D32" s="1064"/>
      <c r="E32" s="1224"/>
      <c r="F32" s="1217" t="s">
        <v>882</v>
      </c>
      <c r="G32" s="1217" t="s">
        <v>882</v>
      </c>
      <c r="H32" s="1217" t="s">
        <v>882</v>
      </c>
      <c r="I32" s="163" t="s">
        <v>1129</v>
      </c>
      <c r="J32" s="1220" t="s">
        <v>1130</v>
      </c>
      <c r="K32" s="1225"/>
      <c r="L32" s="1064"/>
      <c r="M32" s="1064"/>
      <c r="N32" s="1064"/>
      <c r="O32" s="1222"/>
      <c r="P32" s="800"/>
      <c r="Q32" s="1223"/>
    </row>
    <row r="33" s="1226" customFormat="true" ht="18" hidden="false" customHeight="true" outlineLevel="0" collapsed="false">
      <c r="A33" s="1216"/>
      <c r="B33" s="1217" t="s">
        <v>882</v>
      </c>
      <c r="C33" s="1224"/>
      <c r="D33" s="1064"/>
      <c r="E33" s="1224"/>
      <c r="F33" s="1217" t="s">
        <v>882</v>
      </c>
      <c r="G33" s="1217" t="s">
        <v>882</v>
      </c>
      <c r="H33" s="1217" t="s">
        <v>882</v>
      </c>
      <c r="I33" s="163" t="s">
        <v>1129</v>
      </c>
      <c r="J33" s="1220" t="s">
        <v>1130</v>
      </c>
      <c r="K33" s="1225"/>
      <c r="L33" s="1064"/>
      <c r="M33" s="1064"/>
      <c r="N33" s="1064"/>
      <c r="O33" s="1222"/>
      <c r="P33" s="800"/>
      <c r="Q33" s="1223"/>
    </row>
    <row r="34" s="1226" customFormat="true" ht="18" hidden="false" customHeight="true" outlineLevel="0" collapsed="false">
      <c r="A34" s="1216"/>
      <c r="B34" s="1217" t="s">
        <v>882</v>
      </c>
      <c r="C34" s="1224"/>
      <c r="D34" s="1064"/>
      <c r="E34" s="1224"/>
      <c r="F34" s="1217" t="s">
        <v>882</v>
      </c>
      <c r="G34" s="1217" t="s">
        <v>882</v>
      </c>
      <c r="H34" s="1217" t="s">
        <v>882</v>
      </c>
      <c r="I34" s="163" t="s">
        <v>1129</v>
      </c>
      <c r="J34" s="1220" t="s">
        <v>1130</v>
      </c>
      <c r="K34" s="1225"/>
      <c r="L34" s="1064"/>
      <c r="M34" s="1064"/>
      <c r="N34" s="1064"/>
      <c r="O34" s="1222"/>
      <c r="P34" s="800"/>
      <c r="Q34" s="1223"/>
    </row>
    <row r="35" s="1226" customFormat="true" ht="18" hidden="false" customHeight="true" outlineLevel="0" collapsed="false">
      <c r="A35" s="1216"/>
      <c r="B35" s="1217" t="s">
        <v>882</v>
      </c>
      <c r="C35" s="1224"/>
      <c r="D35" s="1064"/>
      <c r="E35" s="1224"/>
      <c r="F35" s="1217" t="s">
        <v>882</v>
      </c>
      <c r="G35" s="1217" t="s">
        <v>882</v>
      </c>
      <c r="H35" s="1217" t="s">
        <v>882</v>
      </c>
      <c r="I35" s="163" t="s">
        <v>1129</v>
      </c>
      <c r="J35" s="1220" t="s">
        <v>1130</v>
      </c>
      <c r="K35" s="1225"/>
      <c r="L35" s="1064"/>
      <c r="M35" s="1064"/>
      <c r="N35" s="1064"/>
      <c r="O35" s="1222"/>
      <c r="P35" s="800"/>
      <c r="Q35" s="1223"/>
    </row>
    <row r="36" s="1226" customFormat="true" ht="18" hidden="false" customHeight="true" outlineLevel="0" collapsed="false">
      <c r="A36" s="1216"/>
      <c r="B36" s="1217" t="s">
        <v>882</v>
      </c>
      <c r="C36" s="1224"/>
      <c r="D36" s="1064"/>
      <c r="E36" s="1224"/>
      <c r="F36" s="1217" t="s">
        <v>882</v>
      </c>
      <c r="G36" s="1217" t="s">
        <v>882</v>
      </c>
      <c r="H36" s="1217" t="s">
        <v>882</v>
      </c>
      <c r="I36" s="163" t="s">
        <v>1129</v>
      </c>
      <c r="J36" s="1220" t="s">
        <v>1130</v>
      </c>
      <c r="K36" s="1225"/>
      <c r="L36" s="1064"/>
      <c r="M36" s="1064"/>
      <c r="N36" s="1064"/>
      <c r="O36" s="1222"/>
      <c r="P36" s="800"/>
    </row>
    <row r="37" s="1226" customFormat="true" ht="18" hidden="false" customHeight="true" outlineLevel="0" collapsed="false">
      <c r="A37" s="1216"/>
      <c r="B37" s="1217" t="s">
        <v>882</v>
      </c>
      <c r="C37" s="1224"/>
      <c r="D37" s="1064"/>
      <c r="E37" s="1224"/>
      <c r="F37" s="1217" t="s">
        <v>882</v>
      </c>
      <c r="G37" s="1217" t="s">
        <v>882</v>
      </c>
      <c r="H37" s="1217" t="s">
        <v>882</v>
      </c>
      <c r="I37" s="163" t="s">
        <v>1129</v>
      </c>
      <c r="J37" s="1220" t="s">
        <v>1130</v>
      </c>
      <c r="K37" s="1225"/>
      <c r="L37" s="1064"/>
      <c r="M37" s="1064"/>
      <c r="N37" s="1064"/>
      <c r="O37" s="1222"/>
      <c r="P37" s="800"/>
    </row>
    <row r="38" s="1226" customFormat="true" ht="18" hidden="false" customHeight="true" outlineLevel="0" collapsed="false">
      <c r="A38" s="1216"/>
      <c r="B38" s="1217" t="s">
        <v>882</v>
      </c>
      <c r="C38" s="1224"/>
      <c r="D38" s="1064"/>
      <c r="E38" s="1224"/>
      <c r="F38" s="1217" t="s">
        <v>882</v>
      </c>
      <c r="G38" s="1217" t="s">
        <v>882</v>
      </c>
      <c r="H38" s="1217" t="s">
        <v>882</v>
      </c>
      <c r="I38" s="163" t="s">
        <v>1129</v>
      </c>
      <c r="J38" s="1220" t="s">
        <v>1130</v>
      </c>
      <c r="K38" s="1227"/>
      <c r="L38" s="1228"/>
      <c r="M38" s="1228"/>
      <c r="N38" s="1228"/>
      <c r="O38" s="1229"/>
      <c r="P38" s="800"/>
    </row>
    <row r="39" s="1233" customFormat="true" ht="18" hidden="false" customHeight="true" outlineLevel="0" collapsed="false">
      <c r="A39" s="219"/>
      <c r="B39" s="1230" t="s">
        <v>1131</v>
      </c>
      <c r="C39" s="708"/>
      <c r="D39" s="708"/>
      <c r="E39" s="708"/>
      <c r="F39" s="708"/>
      <c r="G39" s="708"/>
      <c r="H39" s="862"/>
      <c r="I39" s="708"/>
      <c r="J39" s="708"/>
      <c r="K39" s="1231" t="s">
        <v>1132</v>
      </c>
      <c r="L39" s="1231"/>
      <c r="M39" s="708"/>
      <c r="N39" s="1232"/>
      <c r="O39" s="708"/>
      <c r="P39" s="800"/>
    </row>
    <row r="40" s="1233" customFormat="true" ht="27" hidden="false" customHeight="true" outlineLevel="0" collapsed="false">
      <c r="A40" s="219"/>
      <c r="B40" s="862"/>
      <c r="C40" s="708"/>
      <c r="D40" s="708"/>
      <c r="E40" s="708"/>
      <c r="F40" s="708"/>
      <c r="G40" s="708"/>
      <c r="H40" s="708"/>
      <c r="I40" s="708"/>
      <c r="J40" s="708"/>
      <c r="K40" s="1231"/>
      <c r="L40" s="1231"/>
      <c r="M40" s="708"/>
      <c r="N40" s="708"/>
      <c r="O40" s="708"/>
      <c r="P40" s="1223"/>
    </row>
    <row r="41" s="1233" customFormat="true" ht="24.75" hidden="false" customHeight="true" outlineLevel="0" collapsed="false">
      <c r="A41" s="424"/>
      <c r="B41" s="424"/>
      <c r="C41" s="424"/>
      <c r="D41" s="424"/>
      <c r="E41" s="424"/>
      <c r="F41" s="855"/>
      <c r="G41" s="855"/>
      <c r="H41" s="424"/>
      <c r="I41" s="424"/>
      <c r="J41" s="424"/>
      <c r="K41" s="424"/>
      <c r="L41" s="424"/>
      <c r="M41" s="1234"/>
      <c r="N41" s="1235" t="s">
        <v>245</v>
      </c>
      <c r="O41" s="1236" t="s">
        <v>248</v>
      </c>
    </row>
    <row r="42" s="1233" customFormat="true" ht="14.25" hidden="false" customHeight="true" outlineLevel="0" collapsed="false">
      <c r="A42" s="416"/>
      <c r="B42" s="416"/>
      <c r="C42" s="416"/>
      <c r="D42" s="416"/>
      <c r="E42" s="416"/>
      <c r="F42" s="416"/>
      <c r="G42" s="416"/>
      <c r="H42" s="416"/>
      <c r="I42" s="416"/>
      <c r="J42" s="416"/>
      <c r="K42" s="416"/>
      <c r="L42" s="416"/>
      <c r="M42" s="416"/>
      <c r="N42" s="416"/>
      <c r="O42" s="416"/>
    </row>
    <row r="44" customFormat="false" ht="24.75" hidden="false" customHeight="true" outlineLevel="0" collapsed="false"/>
    <row r="48" customFormat="false" ht="24.75" hidden="false" customHeight="true" outlineLevel="0" collapsed="false"/>
    <row r="68" customFormat="false" ht="14.25" hidden="false" customHeight="false" outlineLevel="0" collapsed="false">
      <c r="B68" s="1237"/>
      <c r="O68" s="1238"/>
    </row>
    <row r="69" customFormat="false" ht="14.25" hidden="false" customHeight="false" outlineLevel="0" collapsed="false">
      <c r="B69" s="1237"/>
      <c r="O69" s="1238"/>
    </row>
    <row r="70" customFormat="false" ht="14.25" hidden="false" customHeight="false" outlineLevel="0" collapsed="false">
      <c r="B70" s="1237"/>
      <c r="O70" s="1238"/>
    </row>
    <row r="71" customFormat="false" ht="14.25" hidden="false" customHeight="false" outlineLevel="0" collapsed="false">
      <c r="B71" s="1237"/>
      <c r="O71" s="1238"/>
    </row>
    <row r="73" customFormat="false" ht="14.25" hidden="false" customHeight="false" outlineLevel="0" collapsed="false">
      <c r="B73" s="1238"/>
    </row>
    <row r="74" customFormat="false" ht="14.25" hidden="false" customHeight="false" outlineLevel="0" collapsed="false">
      <c r="B74" s="1238"/>
    </row>
    <row r="75" customFormat="false" ht="14.25" hidden="false" customHeight="false" outlineLevel="0" collapsed="false">
      <c r="B75" s="1238"/>
    </row>
    <row r="76" customFormat="false" ht="14.25" hidden="false" customHeight="false" outlineLevel="0" collapsed="false">
      <c r="B76" s="1238"/>
    </row>
    <row r="77" customFormat="false" ht="14.25" hidden="false" customHeight="false" outlineLevel="0" collapsed="false">
      <c r="B77" s="1238"/>
    </row>
  </sheetData>
  <mergeCells count="28">
    <mergeCell ref="B7:J7"/>
    <mergeCell ref="B8:J8"/>
    <mergeCell ref="C9:D9"/>
    <mergeCell ref="F9:G9"/>
    <mergeCell ref="I9:M9"/>
    <mergeCell ref="C10:D10"/>
    <mergeCell ref="F10:G10"/>
    <mergeCell ref="C11:D11"/>
    <mergeCell ref="F11:G11"/>
    <mergeCell ref="C12:D12"/>
    <mergeCell ref="F12:G12"/>
    <mergeCell ref="B14:J14"/>
    <mergeCell ref="B17:H17"/>
    <mergeCell ref="B20:H20"/>
    <mergeCell ref="K21:O21"/>
    <mergeCell ref="B22:B23"/>
    <mergeCell ref="C22:C23"/>
    <mergeCell ref="D22:D23"/>
    <mergeCell ref="E22:E23"/>
    <mergeCell ref="F22:G22"/>
    <mergeCell ref="H22:H23"/>
    <mergeCell ref="I22:I23"/>
    <mergeCell ref="J22:J23"/>
    <mergeCell ref="K22:K23"/>
    <mergeCell ref="L22:L23"/>
    <mergeCell ref="M22:M23"/>
    <mergeCell ref="N22:O22"/>
    <mergeCell ref="K39:L40"/>
  </mergeCells>
  <dataValidations count="18">
    <dataValidation allowBlank="true" operator="between" showDropDown="false" showErrorMessage="true" showInputMessage="true" sqref="C18:G18 I18:O18 B19:O19 B20:H20 B22:F22 H22 K22:N22 P22:P23 F23" type="none">
      <formula1>0</formula1>
      <formula2>0</formula2>
    </dataValidation>
    <dataValidation allowBlank="true" operator="between" prompt="Date of adoption by the municipal council (or equivalent)." showDropDown="false" showErrorMessage="true" showInputMessage="true" sqref="E9" type="none">
      <formula1>0</formula1>
      <formula2>0</formula2>
    </dataValidation>
    <dataValidation allowBlank="true" operator="between" prompt="Permission to publish on the CoM website?&#10;Select √: Yes or ×: No in the drop-down menu.&#10;&#10;Note: Your reference Local Adaptation Plan(s) will be published on the Covenant of Mayors website. Specify which other submitted documents you want to make public." showDropDown="false" showErrorMessage="true" showInputMessage="true" sqref="H9" type="none">
      <formula1>0</formula1>
      <formula2>0</formula2>
    </dataValidation>
    <dataValidation allowBlank="true" operator="between" promptTitle="Select sector" showDropDown="false" showErrorMessage="true" showInputMessage="true" sqref="O20 P24:P25" type="none">
      <formula1>0</formula1>
      <formula2>0</formula2>
    </dataValidation>
    <dataValidation allowBlank="true" operator="between" showDropDown="false" showErrorMessage="true" showInputMessage="true" sqref="F10:F12" type="list">
      <formula1>Language</formula1>
      <formula2>0</formula2>
    </dataValidation>
    <dataValidation allowBlank="true" operator="between" showDropDown="false" showErrorMessage="true" showInputMessage="true" sqref="J24:J38" type="list">
      <formula1>KeyAction</formula1>
      <formula2>0</formula2>
    </dataValidation>
    <dataValidation allowBlank="true" operator="between" promptTitle="Select sector" showDropDown="false" showErrorMessage="true" showInputMessage="true" sqref="B24:B38" type="list">
      <formula1>Sectors</formula1>
      <formula2>0</formula2>
    </dataValidation>
    <dataValidation allowBlank="true" operator="between" showDropDown="false" showErrorMessage="true" showInputMessage="true" sqref="H24:H38" type="list">
      <formula1>ActionStatus</formula1>
      <formula2>0</formula2>
    </dataValidation>
    <dataValidation allowBlank="true" operator="between" prompt="Please specify how adaptation is mainstreamed into other policy fields / into sector plans." showDropDown="false" showErrorMessage="true" showInputMessage="true" sqref="B17" type="none">
      <formula1>0</formula1>
      <formula2>0</formula2>
    </dataValidation>
    <dataValidation allowBlank="true" operator="between" showDropDown="false" showErrorMessage="true" showInputMessage="true" sqref="H10:H12" type="list">
      <formula1>YesNo</formula1>
      <formula2>0</formula2>
    </dataValidation>
    <dataValidation allowBlank="true" operator="between" prompt="Define(s) a set of concrete adaptation actions, together with time frames and assigned responsibilities. It can be a standalone Action Plan (e.g. general municipal plan) or several sector plans." promptTitle="Adaptation Action Plan(s)" showDropDown="false" showErrorMessage="true" showInputMessage="true" sqref="B7" type="none">
      <formula1>0</formula1>
      <formula2>0</formula2>
    </dataValidation>
    <dataValidation allowBlank="true" operator="between" showDropDown="false" showErrorMessage="true" showInputMessage="true" sqref="F24:G38" type="list">
      <formula1>Year</formula1>
      <formula2>0</formula2>
    </dataValidation>
    <dataValidation allowBlank="true" operator="between" prompt="Refers to the capital invested." showDropDown="false" showErrorMessage="true" showInputMessage="true" sqref="N23" type="none">
      <formula1>0</formula1>
      <formula2>0</formula2>
    </dataValidation>
    <dataValidation allowBlank="true" operator="between" prompt="Refers to operating costs or other non-investment costs.&#10;" showDropDown="false" showErrorMessage="true" showInputMessage="true" sqref="O23" type="none">
      <formula1>0</formula1>
      <formula2>0</formula2>
    </dataValidation>
    <dataValidation allowBlank="true" operator="between" showDropDown="false" showErrorMessage="true" showInputMessage="true" sqref="I24:I38" type="list">
      <formula1>selectx</formula1>
      <formula2>0</formula2>
    </dataValidation>
    <dataValidation allowBlank="true" operator="between" prompt="Please tick if the listed action also has positive impacts on climate mitigation in your territory." showDropDown="false" showErrorMessage="true" showInputMessage="true" sqref="I22:I23" type="none">
      <formula1>0</formula1>
      <formula2>0</formula2>
    </dataValidation>
    <dataValidation allowBlank="true" operator="between" prompt="Actions that your local authority has successfully implemented and that have led to significant benefits. &#10;[Only on-going and completed actions can be marked as Key Action]" promptTitle="Key Actions" showDropDown="false" showErrorMessage="true" showInputMessage="true" sqref="K21:O21" type="none">
      <formula1>0</formula1>
      <formula2>0</formula2>
    </dataValidation>
    <dataValidation allowBlank="true" operator="between" prompt="Action that your local authority has successfully implemented and that have led to significant benefits. &#10;&#10;YourKey Actions (marked with ☼) will be promoted through the Covenant website and other material (e.g. catalogue of good practices).&#10;" promptTitle="Key Action" showDropDown="false" showErrorMessage="true" showInputMessage="true" sqref="J22:J23" type="none">
      <formula1>0</formula1>
      <formula2>0</formula2>
    </dataValidation>
  </dataValidations>
  <hyperlinks>
    <hyperlink ref="O1" location="Home!A1" display="y HOME"/>
    <hyperlink ref="B14" r:id="rId1" display=" Send your Local Adaptation Action Plan and other planning documents (if any) to helpdesk@mayors-adapt.eu."/>
    <hyperlink ref="K39" location="Indicators!A1" display="i For quantifying the risk/vulnerability tackled and/or the outcome reached, click to see examples of indicators."/>
    <hyperlink ref="N41" location="'Risks &amp; vulnerabilities'!A1" display="BACK Û"/>
    <hyperlink ref="O41" location="'Adaptation Report'!A1" display="Ü NEXT"/>
  </hyperlinks>
  <printOptions headings="false" gridLines="false" gridLinesSet="true" horizontalCentered="true" verticalCentered="false"/>
  <pageMargins left="0.118055555555556" right="0.118055555555556" top="0.157638888888889" bottom="0.157638888888889"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3068"/>
    <pageSetUpPr fitToPage="true"/>
  </sheetPr>
  <dimension ref="A1:AI179"/>
  <sheetViews>
    <sheetView showFormulas="false" showGridLines="false" showRowColHeaders="true" showZeros="true" rightToLeft="false" tabSelected="false" showOutlineSymbols="true" defaultGridColor="true" view="normal" topLeftCell="A1" colorId="64" zoomScale="80" zoomScaleNormal="80" zoomScalePageLayoutView="50" workbookViewId="0">
      <pane xSplit="0" ySplit="5" topLeftCell="A6" activePane="bottomLeft" state="frozen"/>
      <selection pane="topLeft" activeCell="A1" activeCellId="0" sqref="A1"/>
      <selection pane="bottomLeft" activeCell="E66" activeCellId="0" sqref="E66"/>
    </sheetView>
  </sheetViews>
  <sheetFormatPr defaultColWidth="9.9921875" defaultRowHeight="12.75" zeroHeight="true" outlineLevelRow="1" outlineLevelCol="0"/>
  <cols>
    <col collapsed="false" customWidth="true" hidden="false" outlineLevel="0" max="1" min="1" style="27" width="2.87"/>
    <col collapsed="false" customWidth="true" hidden="false" outlineLevel="0" max="2" min="2" style="28" width="14.51"/>
    <col collapsed="false" customWidth="true" hidden="false" outlineLevel="0" max="3" min="3" style="28" width="14"/>
    <col collapsed="false" customWidth="true" hidden="false" outlineLevel="0" max="4" min="4" style="28" width="1.13"/>
    <col collapsed="false" customWidth="true" hidden="false" outlineLevel="0" max="5" min="5" style="28" width="14.37"/>
    <col collapsed="false" customWidth="true" hidden="false" outlineLevel="0" max="6" min="6" style="28" width="6.13"/>
    <col collapsed="false" customWidth="true" hidden="false" outlineLevel="0" max="7" min="7" style="28" width="11.87"/>
    <col collapsed="false" customWidth="true" hidden="false" outlineLevel="0" max="8" min="8" style="28" width="11.38"/>
    <col collapsed="false" customWidth="true" hidden="false" outlineLevel="0" max="9" min="9" style="28" width="11.87"/>
    <col collapsed="false" customWidth="true" hidden="false" outlineLevel="0" max="10" min="10" style="28" width="2.87"/>
    <col collapsed="false" customWidth="true" hidden="false" outlineLevel="0" max="11" min="11" style="28" width="23.87"/>
    <col collapsed="false" customWidth="true" hidden="false" outlineLevel="0" max="12" min="12" style="28" width="2.87"/>
    <col collapsed="false" customWidth="true" hidden="false" outlineLevel="0" max="13" min="13" style="28" width="12.13"/>
    <col collapsed="false" customWidth="true" hidden="false" outlineLevel="0" max="14" min="14" style="28" width="4.13"/>
    <col collapsed="false" customWidth="true" hidden="false" outlineLevel="0" max="15" min="15" style="28" width="9.38"/>
    <col collapsed="false" customWidth="true" hidden="false" outlineLevel="0" max="16" min="16" style="28" width="4"/>
    <col collapsed="false" customWidth="true" hidden="false" outlineLevel="0" max="17" min="17" style="28" width="16.87"/>
    <col collapsed="false" customWidth="true" hidden="false" outlineLevel="0" max="18" min="18" style="28" width="4.37"/>
    <col collapsed="false" customWidth="true" hidden="false" outlineLevel="0" max="19" min="19" style="28" width="15.13"/>
    <col collapsed="false" customWidth="true" hidden="false" outlineLevel="0" max="20" min="20" style="28" width="4.37"/>
    <col collapsed="false" customWidth="true" hidden="false" outlineLevel="0" max="21" min="21" style="28" width="7.13"/>
    <col collapsed="false" customWidth="true" hidden="false" outlineLevel="0" max="22" min="22" style="28" width="21.63"/>
    <col collapsed="false" customWidth="true" hidden="false" outlineLevel="0" max="23" min="23" style="28" width="5"/>
    <col collapsed="false" customWidth="true" hidden="false" outlineLevel="0" max="24" min="24" style="28" width="14"/>
    <col collapsed="false" customWidth="true" hidden="false" outlineLevel="0" max="25" min="25" style="28" width="12.5"/>
    <col collapsed="false" customWidth="true" hidden="false" outlineLevel="0" max="26" min="26" style="28" width="51.25"/>
    <col collapsed="false" customWidth="false" hidden="false" outlineLevel="0" max="27" min="27" style="28" width="10"/>
    <col collapsed="false" customWidth="true" hidden="true" outlineLevel="0" max="35" min="28" style="28" width="10.5"/>
    <col collapsed="false" customWidth="false" hidden="true" outlineLevel="0" max="37" min="36" style="28" width="10"/>
    <col collapsed="false" customWidth="true" hidden="true" outlineLevel="0" max="41" min="38" style="28" width="10.5"/>
    <col collapsed="false" customWidth="false" hidden="true" outlineLevel="0" max="43" min="42" style="28" width="10"/>
    <col collapsed="false" customWidth="true" hidden="true" outlineLevel="0" max="45" min="44" style="28" width="10.5"/>
    <col collapsed="false" customWidth="false" hidden="true" outlineLevel="0" max="47" min="46" style="28" width="10"/>
    <col collapsed="false" customWidth="true" hidden="true" outlineLevel="0" max="48" min="48" style="28" width="10.5"/>
    <col collapsed="false" customWidth="false" hidden="true" outlineLevel="0" max="1024" min="49" style="28" width="10"/>
  </cols>
  <sheetData>
    <row r="1" s="33" customFormat="true" ht="54" hidden="false" customHeight="true" outlineLevel="0" collapsed="false">
      <c r="A1" s="29" t="s">
        <v>3</v>
      </c>
      <c r="B1" s="29"/>
      <c r="C1" s="29"/>
      <c r="D1" s="29"/>
      <c r="E1" s="29"/>
      <c r="F1" s="29"/>
      <c r="G1" s="29"/>
      <c r="H1" s="29"/>
      <c r="I1" s="29"/>
      <c r="J1" s="29"/>
      <c r="K1" s="29"/>
      <c r="L1" s="29"/>
      <c r="M1" s="29"/>
      <c r="N1" s="29"/>
      <c r="O1" s="29"/>
      <c r="P1" s="29"/>
      <c r="Q1" s="29"/>
      <c r="R1" s="30"/>
      <c r="S1" s="30"/>
      <c r="T1" s="31"/>
      <c r="U1" s="32"/>
      <c r="V1" s="31"/>
      <c r="W1" s="31"/>
      <c r="X1" s="32"/>
      <c r="Z1" s="32" t="s">
        <v>4</v>
      </c>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3.6"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36" customFormat="true" ht="21" hidden="false" customHeight="true" outlineLevel="0" collapsed="false">
      <c r="A6" s="34" t="s">
        <v>3</v>
      </c>
      <c r="B6" s="34"/>
      <c r="C6" s="34"/>
      <c r="D6" s="34"/>
      <c r="E6" s="34"/>
      <c r="F6" s="34"/>
      <c r="G6" s="34"/>
      <c r="H6" s="34"/>
      <c r="I6" s="34"/>
      <c r="J6" s="34"/>
      <c r="K6" s="34"/>
      <c r="L6" s="34"/>
      <c r="M6" s="34"/>
      <c r="N6" s="34"/>
      <c r="O6" s="34"/>
      <c r="P6" s="34"/>
      <c r="Q6" s="34"/>
      <c r="R6" s="34"/>
      <c r="S6" s="35"/>
      <c r="T6" s="35"/>
      <c r="U6" s="35"/>
      <c r="V6" s="35"/>
      <c r="W6" s="35"/>
      <c r="X6" s="35"/>
    </row>
    <row r="7" s="40" customFormat="true" ht="18" hidden="false" customHeight="true" outlineLevel="0" collapsed="false">
      <c r="A7" s="37"/>
      <c r="B7" s="38"/>
      <c r="C7" s="38"/>
      <c r="D7" s="38"/>
      <c r="E7" s="38"/>
      <c r="F7" s="37"/>
      <c r="G7" s="37"/>
      <c r="H7" s="37"/>
      <c r="I7" s="39"/>
      <c r="J7" s="38"/>
      <c r="K7" s="38"/>
      <c r="L7" s="38"/>
      <c r="M7" s="38"/>
      <c r="N7" s="38"/>
      <c r="O7" s="38"/>
      <c r="P7" s="38"/>
      <c r="Q7" s="38"/>
      <c r="R7" s="38"/>
      <c r="S7" s="38"/>
      <c r="T7" s="38"/>
      <c r="U7" s="38"/>
      <c r="V7" s="38"/>
      <c r="W7" s="38"/>
      <c r="X7" s="38"/>
    </row>
    <row r="8" s="40" customFormat="true" ht="18" hidden="false" customHeight="true" outlineLevel="0" collapsed="false">
      <c r="A8" s="41" t="s">
        <v>5</v>
      </c>
      <c r="B8" s="42" t="s">
        <v>6</v>
      </c>
      <c r="C8" s="42"/>
      <c r="D8" s="43"/>
      <c r="E8" s="44"/>
      <c r="F8" s="44"/>
      <c r="G8" s="44"/>
      <c r="H8" s="44"/>
      <c r="I8" s="44"/>
      <c r="J8" s="44"/>
      <c r="K8" s="44"/>
      <c r="L8" s="44"/>
      <c r="M8" s="44"/>
      <c r="N8" s="44"/>
      <c r="O8" s="44"/>
      <c r="P8" s="44"/>
      <c r="Q8" s="44"/>
      <c r="R8" s="44"/>
      <c r="S8" s="44"/>
      <c r="T8" s="44"/>
      <c r="U8" s="44"/>
      <c r="V8" s="38"/>
      <c r="W8" s="38"/>
      <c r="X8" s="38"/>
    </row>
    <row r="9" s="40" customFormat="true" ht="18" hidden="false" customHeight="true" outlineLevel="0" collapsed="false">
      <c r="A9" s="41"/>
      <c r="B9" s="42"/>
      <c r="C9" s="42"/>
      <c r="D9" s="43"/>
      <c r="E9" s="44"/>
      <c r="F9" s="44"/>
      <c r="G9" s="44"/>
      <c r="H9" s="44"/>
      <c r="I9" s="44"/>
      <c r="J9" s="44"/>
      <c r="K9" s="44"/>
      <c r="L9" s="44"/>
      <c r="M9" s="44"/>
      <c r="N9" s="44"/>
      <c r="O9" s="44"/>
      <c r="P9" s="44"/>
      <c r="Q9" s="44"/>
      <c r="R9" s="44"/>
      <c r="S9" s="44"/>
      <c r="T9" s="44"/>
      <c r="U9" s="44"/>
      <c r="V9" s="38"/>
      <c r="W9" s="38"/>
      <c r="X9" s="38"/>
    </row>
    <row r="10" s="40" customFormat="true" ht="18" hidden="false" customHeight="true" outlineLevel="0" collapsed="false">
      <c r="A10" s="45"/>
      <c r="B10" s="42"/>
      <c r="C10" s="42"/>
      <c r="D10" s="43"/>
      <c r="E10" s="44"/>
      <c r="F10" s="44"/>
      <c r="G10" s="44"/>
      <c r="H10" s="44"/>
      <c r="I10" s="44"/>
      <c r="J10" s="44"/>
      <c r="K10" s="44"/>
      <c r="L10" s="44"/>
      <c r="M10" s="44"/>
      <c r="N10" s="44"/>
      <c r="O10" s="44"/>
      <c r="P10" s="44"/>
      <c r="Q10" s="44"/>
      <c r="R10" s="44"/>
      <c r="S10" s="44"/>
      <c r="T10" s="44"/>
      <c r="U10" s="44"/>
      <c r="V10" s="46" t="str">
        <f aca="false">CONCATENATE(TEXT(1000-LEN(E8), "#")," chars left")</f>
        <v>1000 chars left</v>
      </c>
      <c r="W10" s="38"/>
      <c r="X10" s="38"/>
    </row>
    <row r="11" s="40" customFormat="true" ht="18" hidden="false" customHeight="true" outlineLevel="0" collapsed="false">
      <c r="A11" s="45"/>
      <c r="B11" s="43"/>
      <c r="C11" s="43"/>
      <c r="D11" s="43"/>
      <c r="E11" s="47"/>
      <c r="F11" s="43"/>
      <c r="G11" s="47"/>
      <c r="H11" s="43"/>
      <c r="I11" s="47"/>
      <c r="J11" s="48"/>
      <c r="K11" s="43"/>
      <c r="L11" s="48"/>
      <c r="M11" s="48"/>
      <c r="N11" s="48"/>
      <c r="O11" s="48"/>
      <c r="P11" s="48"/>
      <c r="Q11" s="38"/>
      <c r="R11" s="38"/>
      <c r="S11" s="38"/>
      <c r="T11" s="38"/>
      <c r="U11" s="38"/>
      <c r="V11" s="38"/>
      <c r="W11" s="38"/>
      <c r="X11" s="38"/>
    </row>
    <row r="12" s="51" customFormat="true" ht="21" hidden="false" customHeight="true" outlineLevel="0" collapsed="false">
      <c r="A12" s="49"/>
      <c r="B12" s="49"/>
      <c r="C12" s="49"/>
      <c r="D12" s="49"/>
      <c r="E12" s="49"/>
      <c r="F12" s="49"/>
      <c r="G12" s="49"/>
      <c r="H12" s="49"/>
      <c r="I12" s="49"/>
      <c r="J12" s="49"/>
      <c r="K12" s="49"/>
      <c r="L12" s="49"/>
      <c r="M12" s="49"/>
      <c r="N12" s="49"/>
      <c r="O12" s="49"/>
      <c r="P12" s="49"/>
      <c r="Q12" s="49"/>
      <c r="R12" s="49"/>
      <c r="S12" s="50"/>
      <c r="T12" s="50"/>
      <c r="U12" s="50"/>
      <c r="V12" s="50"/>
      <c r="W12" s="50"/>
      <c r="X12" s="50"/>
    </row>
    <row r="13" s="51" customFormat="true" ht="21" hidden="false" customHeight="true" outlineLevel="0" collapsed="false">
      <c r="A13" s="49" t="s">
        <v>7</v>
      </c>
      <c r="B13" s="49" t="s">
        <v>8</v>
      </c>
      <c r="C13" s="49"/>
      <c r="D13" s="49"/>
      <c r="E13" s="52" t="s">
        <v>9</v>
      </c>
      <c r="F13" s="52"/>
      <c r="G13" s="52"/>
      <c r="H13" s="52"/>
      <c r="I13" s="52"/>
      <c r="J13" s="52"/>
      <c r="K13" s="52"/>
      <c r="L13" s="52"/>
      <c r="M13" s="53"/>
      <c r="N13" s="53"/>
      <c r="O13" s="53"/>
      <c r="P13" s="53"/>
      <c r="Q13" s="53"/>
      <c r="R13" s="54"/>
      <c r="S13" s="54"/>
      <c r="T13" s="54"/>
      <c r="U13" s="54"/>
      <c r="V13" s="50"/>
      <c r="W13" s="50"/>
      <c r="X13" s="50"/>
    </row>
    <row r="14" s="51" customFormat="true" ht="31.5" hidden="false" customHeight="true" outlineLevel="0" collapsed="false">
      <c r="A14" s="49"/>
      <c r="B14" s="49"/>
      <c r="C14" s="49"/>
      <c r="D14" s="49"/>
      <c r="E14" s="55" t="s">
        <v>10</v>
      </c>
      <c r="F14" s="56" t="s">
        <v>11</v>
      </c>
      <c r="G14" s="55" t="s">
        <v>12</v>
      </c>
      <c r="H14" s="55" t="s">
        <v>13</v>
      </c>
      <c r="I14" s="55" t="s">
        <v>14</v>
      </c>
      <c r="J14" s="55"/>
      <c r="K14" s="55" t="s">
        <v>15</v>
      </c>
      <c r="L14" s="55"/>
      <c r="M14" s="57"/>
      <c r="Q14" s="57"/>
      <c r="R14" s="54"/>
      <c r="S14" s="54"/>
      <c r="T14" s="54"/>
      <c r="U14" s="54"/>
      <c r="V14" s="50"/>
      <c r="W14" s="50"/>
      <c r="X14" s="50"/>
    </row>
    <row r="15" s="51" customFormat="true" ht="21" hidden="false" customHeight="true" outlineLevel="0" collapsed="false">
      <c r="A15" s="49"/>
      <c r="B15" s="49"/>
      <c r="C15" s="49"/>
      <c r="D15" s="49"/>
      <c r="E15" s="58"/>
      <c r="F15" s="56" t="s">
        <v>16</v>
      </c>
      <c r="G15" s="56" t="n">
        <v>2020</v>
      </c>
      <c r="H15" s="59" t="s">
        <v>17</v>
      </c>
      <c r="I15" s="59" t="s">
        <v>17</v>
      </c>
      <c r="J15" s="59"/>
      <c r="K15" s="60"/>
      <c r="L15" s="60"/>
      <c r="M15" s="61" t="s">
        <v>18</v>
      </c>
      <c r="Q15" s="62"/>
      <c r="R15" s="54"/>
      <c r="S15" s="54"/>
      <c r="T15" s="54"/>
      <c r="U15" s="54"/>
      <c r="V15" s="50"/>
      <c r="W15" s="50"/>
      <c r="X15" s="50"/>
    </row>
    <row r="16" s="51" customFormat="true" ht="21" hidden="false" customHeight="true" outlineLevel="0" collapsed="false">
      <c r="A16" s="49"/>
      <c r="B16" s="49"/>
      <c r="C16" s="49"/>
      <c r="D16" s="49"/>
      <c r="E16" s="58" t="n">
        <v>0.55</v>
      </c>
      <c r="F16" s="56" t="s">
        <v>16</v>
      </c>
      <c r="G16" s="56" t="n">
        <v>2030</v>
      </c>
      <c r="H16" s="59" t="s">
        <v>17</v>
      </c>
      <c r="I16" s="59" t="s">
        <v>17</v>
      </c>
      <c r="J16" s="59"/>
      <c r="K16" s="60"/>
      <c r="L16" s="60"/>
      <c r="M16" s="61" t="s">
        <v>19</v>
      </c>
      <c r="Q16" s="62"/>
      <c r="R16" s="54"/>
      <c r="S16" s="54"/>
      <c r="T16" s="54"/>
      <c r="U16" s="54"/>
      <c r="V16" s="50"/>
      <c r="W16" s="50"/>
      <c r="X16" s="50"/>
    </row>
    <row r="17" s="51" customFormat="true" ht="21" hidden="false" customHeight="true" outlineLevel="0" collapsed="false">
      <c r="A17" s="49"/>
      <c r="B17" s="49"/>
      <c r="C17" s="49"/>
      <c r="D17" s="49"/>
      <c r="E17" s="63"/>
      <c r="F17" s="64"/>
      <c r="G17" s="65" t="n">
        <v>2050</v>
      </c>
      <c r="H17" s="66" t="s">
        <v>17</v>
      </c>
      <c r="I17" s="67" t="s">
        <v>17</v>
      </c>
      <c r="J17" s="67"/>
      <c r="K17" s="60"/>
      <c r="L17" s="60"/>
      <c r="M17" s="68"/>
      <c r="Q17" s="62"/>
      <c r="R17" s="54"/>
      <c r="S17" s="54"/>
      <c r="T17" s="54"/>
      <c r="U17" s="54"/>
      <c r="V17" s="50"/>
      <c r="W17" s="50"/>
      <c r="X17" s="50"/>
    </row>
    <row r="18" s="51" customFormat="true" ht="21" hidden="false" customHeight="true" outlineLevel="0" collapsed="false">
      <c r="A18" s="49"/>
      <c r="B18" s="49"/>
      <c r="C18" s="49"/>
      <c r="D18" s="49"/>
      <c r="E18" s="61" t="s">
        <v>20</v>
      </c>
      <c r="F18" s="69"/>
      <c r="G18" s="69"/>
      <c r="H18" s="69"/>
      <c r="I18" s="69"/>
      <c r="J18" s="69"/>
      <c r="K18" s="69"/>
      <c r="L18" s="69"/>
      <c r="M18" s="69"/>
      <c r="N18" s="69"/>
      <c r="O18" s="69"/>
      <c r="P18" s="69"/>
      <c r="Q18" s="69"/>
      <c r="R18" s="69"/>
      <c r="S18" s="69"/>
      <c r="T18" s="69"/>
      <c r="U18" s="69"/>
      <c r="V18" s="50"/>
      <c r="W18" s="50"/>
      <c r="X18" s="50"/>
    </row>
    <row r="19" s="51" customFormat="true" ht="11.25" hidden="false" customHeight="true" outlineLevel="0" collapsed="false">
      <c r="A19" s="49"/>
      <c r="B19" s="49"/>
      <c r="C19" s="49"/>
      <c r="D19" s="49"/>
      <c r="E19" s="53"/>
      <c r="F19" s="53"/>
      <c r="G19" s="53"/>
      <c r="H19" s="70"/>
      <c r="I19" s="70"/>
      <c r="J19" s="68"/>
      <c r="K19" s="68"/>
      <c r="L19" s="68"/>
      <c r="M19" s="68"/>
      <c r="N19" s="71"/>
      <c r="O19" s="71"/>
      <c r="P19" s="62"/>
      <c r="Q19" s="62"/>
      <c r="R19" s="72"/>
      <c r="S19" s="73" t="s">
        <v>21</v>
      </c>
      <c r="T19" s="73"/>
      <c r="U19" s="73"/>
      <c r="V19" s="74"/>
      <c r="W19" s="50"/>
      <c r="X19" s="50"/>
    </row>
    <row r="20" s="51" customFormat="true" ht="21" hidden="false" customHeight="true" outlineLevel="0" collapsed="false">
      <c r="A20" s="49"/>
      <c r="B20" s="49"/>
      <c r="C20" s="49"/>
      <c r="D20" s="49"/>
      <c r="E20" s="52" t="s">
        <v>22</v>
      </c>
      <c r="F20" s="52"/>
      <c r="G20" s="52"/>
      <c r="H20" s="52"/>
      <c r="I20" s="52"/>
      <c r="J20" s="52"/>
      <c r="K20" s="52"/>
      <c r="L20" s="52"/>
      <c r="M20" s="52"/>
      <c r="N20" s="52"/>
      <c r="O20" s="52"/>
      <c r="P20" s="52"/>
      <c r="Q20" s="52"/>
      <c r="R20" s="52"/>
      <c r="S20" s="52"/>
      <c r="T20" s="52"/>
      <c r="U20" s="52"/>
      <c r="V20" s="50"/>
      <c r="W20" s="50"/>
      <c r="X20" s="50"/>
    </row>
    <row r="21" s="51" customFormat="true" ht="26.25" hidden="false" customHeight="true" outlineLevel="0" collapsed="false">
      <c r="A21" s="49"/>
      <c r="B21" s="49"/>
      <c r="C21" s="49"/>
      <c r="D21" s="49"/>
      <c r="E21" s="75" t="s">
        <v>23</v>
      </c>
      <c r="F21" s="75"/>
      <c r="G21" s="75"/>
      <c r="H21" s="75"/>
      <c r="I21" s="75"/>
      <c r="J21" s="75"/>
      <c r="K21" s="75"/>
      <c r="L21" s="75"/>
      <c r="M21" s="76" t="s">
        <v>24</v>
      </c>
      <c r="N21" s="56" t="s">
        <v>25</v>
      </c>
      <c r="O21" s="56"/>
      <c r="P21" s="77" t="s">
        <v>13</v>
      </c>
      <c r="Q21" s="77"/>
      <c r="R21" s="78" t="s">
        <v>26</v>
      </c>
      <c r="S21" s="78"/>
      <c r="T21" s="78"/>
      <c r="U21" s="78"/>
      <c r="V21" s="50"/>
      <c r="W21" s="50"/>
      <c r="X21" s="50"/>
    </row>
    <row r="22" s="51" customFormat="true" ht="21" hidden="false" customHeight="true" outlineLevel="0" collapsed="false">
      <c r="A22" s="49"/>
      <c r="B22" s="49"/>
      <c r="C22" s="49"/>
      <c r="D22" s="49"/>
      <c r="E22" s="79"/>
      <c r="F22" s="79"/>
      <c r="G22" s="79"/>
      <c r="H22" s="79"/>
      <c r="I22" s="79"/>
      <c r="J22" s="79"/>
      <c r="K22" s="79"/>
      <c r="L22" s="79"/>
      <c r="M22" s="80"/>
      <c r="N22" s="81" t="n">
        <v>2025</v>
      </c>
      <c r="O22" s="81"/>
      <c r="P22" s="82" t="s">
        <v>27</v>
      </c>
      <c r="Q22" s="82"/>
      <c r="R22" s="83"/>
      <c r="S22" s="83"/>
      <c r="T22" s="83"/>
      <c r="U22" s="83"/>
      <c r="V22" s="50"/>
      <c r="W22" s="50"/>
      <c r="X22" s="50"/>
    </row>
    <row r="23" s="51" customFormat="true" ht="21" hidden="false" customHeight="true" outlineLevel="0" collapsed="false">
      <c r="A23" s="49"/>
      <c r="B23" s="49"/>
      <c r="C23" s="49"/>
      <c r="D23" s="49"/>
      <c r="E23" s="84"/>
      <c r="F23" s="84"/>
      <c r="G23" s="84"/>
      <c r="H23" s="84"/>
      <c r="I23" s="84"/>
      <c r="J23" s="84"/>
      <c r="K23" s="84"/>
      <c r="L23" s="84"/>
      <c r="M23" s="85"/>
      <c r="N23" s="65" t="s">
        <v>17</v>
      </c>
      <c r="O23" s="65"/>
      <c r="P23" s="86" t="s">
        <v>17</v>
      </c>
      <c r="Q23" s="86"/>
      <c r="R23" s="83"/>
      <c r="S23" s="83"/>
      <c r="T23" s="83"/>
      <c r="U23" s="83"/>
      <c r="V23" s="50"/>
      <c r="W23" s="50"/>
      <c r="X23" s="50"/>
    </row>
    <row r="24" s="51" customFormat="true" ht="21" hidden="false" customHeight="true" outlineLevel="0" collapsed="false">
      <c r="A24" s="49"/>
      <c r="B24" s="49"/>
      <c r="C24" s="49"/>
      <c r="D24" s="49"/>
      <c r="E24" s="61" t="s">
        <v>28</v>
      </c>
      <c r="F24" s="69"/>
      <c r="G24" s="69"/>
      <c r="H24" s="69"/>
      <c r="I24" s="69"/>
      <c r="J24" s="69"/>
      <c r="K24" s="69"/>
      <c r="L24" s="69"/>
      <c r="M24" s="69"/>
      <c r="N24" s="69"/>
      <c r="O24" s="69"/>
      <c r="P24" s="69"/>
      <c r="Q24" s="69"/>
      <c r="R24" s="87"/>
      <c r="S24" s="88"/>
      <c r="T24" s="88"/>
      <c r="U24" s="89"/>
      <c r="V24" s="50"/>
      <c r="W24" s="50"/>
      <c r="X24" s="50"/>
    </row>
    <row r="25" s="51" customFormat="true" ht="21" hidden="false" customHeight="true" outlineLevel="0" collapsed="false">
      <c r="A25" s="49"/>
      <c r="B25" s="49"/>
      <c r="C25" s="49"/>
      <c r="D25" s="49"/>
      <c r="E25" s="49"/>
      <c r="F25" s="49"/>
      <c r="G25" s="49"/>
      <c r="H25" s="49"/>
      <c r="I25" s="49"/>
      <c r="J25" s="49"/>
      <c r="K25" s="49"/>
      <c r="L25" s="49"/>
      <c r="M25" s="49"/>
      <c r="N25" s="49"/>
      <c r="O25" s="49"/>
      <c r="P25" s="49"/>
      <c r="Q25" s="49"/>
      <c r="R25" s="49"/>
      <c r="S25" s="50"/>
      <c r="T25" s="50"/>
      <c r="U25" s="50"/>
      <c r="V25" s="50"/>
      <c r="W25" s="50"/>
      <c r="X25" s="50"/>
    </row>
    <row r="26" s="92" customFormat="true" ht="18" hidden="false" customHeight="true" outlineLevel="0" collapsed="false">
      <c r="A26" s="90"/>
      <c r="B26" s="91"/>
      <c r="C26" s="91"/>
      <c r="D26" s="91"/>
      <c r="E26" s="38"/>
      <c r="G26" s="38"/>
      <c r="H26" s="93"/>
      <c r="I26" s="93"/>
      <c r="J26" s="93"/>
      <c r="K26" s="93"/>
      <c r="L26" s="93"/>
      <c r="M26" s="93"/>
      <c r="N26" s="93"/>
      <c r="O26" s="93"/>
      <c r="P26" s="93"/>
      <c r="R26" s="38"/>
      <c r="S26" s="93"/>
      <c r="T26" s="93"/>
      <c r="U26" s="93"/>
      <c r="V26" s="94"/>
      <c r="W26" s="94"/>
      <c r="X26" s="94"/>
    </row>
    <row r="27" s="92" customFormat="true" ht="18" hidden="false" customHeight="true" outlineLevel="0" collapsed="false">
      <c r="A27" s="41" t="s">
        <v>29</v>
      </c>
      <c r="B27" s="95" t="s">
        <v>30</v>
      </c>
      <c r="C27" s="95"/>
      <c r="D27" s="91"/>
      <c r="E27" s="38"/>
      <c r="H27" s="96" t="s">
        <v>31</v>
      </c>
      <c r="I27" s="96"/>
      <c r="J27" s="96"/>
      <c r="K27" s="96"/>
      <c r="L27" s="96"/>
      <c r="M27" s="96"/>
      <c r="N27" s="96"/>
      <c r="O27" s="96"/>
      <c r="P27" s="96"/>
      <c r="Q27" s="96"/>
      <c r="R27" s="38"/>
      <c r="S27" s="93"/>
      <c r="T27" s="93"/>
      <c r="U27" s="93"/>
      <c r="V27" s="94"/>
      <c r="W27" s="94"/>
      <c r="X27" s="94"/>
    </row>
    <row r="28" s="92" customFormat="true" ht="18" hidden="false" customHeight="true" outlineLevel="0" collapsed="false">
      <c r="A28" s="41"/>
      <c r="B28" s="95"/>
      <c r="C28" s="95"/>
      <c r="D28" s="97"/>
      <c r="E28" s="38"/>
      <c r="H28" s="98" t="s">
        <v>32</v>
      </c>
      <c r="I28" s="98"/>
      <c r="J28" s="98"/>
      <c r="K28" s="98"/>
      <c r="L28" s="98"/>
      <c r="M28" s="98"/>
      <c r="N28" s="98"/>
      <c r="O28" s="98"/>
      <c r="P28" s="98"/>
      <c r="Q28" s="98"/>
      <c r="R28" s="38"/>
      <c r="S28" s="93"/>
      <c r="T28" s="93"/>
      <c r="U28" s="93"/>
      <c r="V28" s="94"/>
      <c r="W28" s="94"/>
      <c r="X28" s="94"/>
    </row>
    <row r="29" s="92" customFormat="true" ht="18" hidden="false" customHeight="true" outlineLevel="0" collapsed="false">
      <c r="A29" s="41"/>
      <c r="B29" s="38"/>
      <c r="C29" s="38"/>
      <c r="D29" s="38"/>
      <c r="E29" s="38"/>
      <c r="H29" s="98" t="s">
        <v>33</v>
      </c>
      <c r="I29" s="98"/>
      <c r="J29" s="98"/>
      <c r="K29" s="98"/>
      <c r="L29" s="98"/>
      <c r="M29" s="98"/>
      <c r="N29" s="98"/>
      <c r="O29" s="98"/>
      <c r="P29" s="98"/>
      <c r="Q29" s="98"/>
      <c r="R29" s="38"/>
      <c r="S29" s="93"/>
      <c r="T29" s="93"/>
      <c r="U29" s="93"/>
      <c r="V29" s="94"/>
      <c r="W29" s="94"/>
      <c r="X29" s="94"/>
    </row>
    <row r="30" s="92" customFormat="true" ht="18" hidden="false" customHeight="true" outlineLevel="0" collapsed="false">
      <c r="A30" s="45"/>
      <c r="B30" s="38"/>
      <c r="C30" s="38"/>
      <c r="D30" s="38"/>
      <c r="E30" s="38"/>
      <c r="H30" s="98" t="s">
        <v>34</v>
      </c>
      <c r="I30" s="98"/>
      <c r="J30" s="98"/>
      <c r="K30" s="98"/>
      <c r="L30" s="98"/>
      <c r="M30" s="98"/>
      <c r="N30" s="98"/>
      <c r="O30" s="98"/>
      <c r="P30" s="98"/>
      <c r="Q30" s="98"/>
      <c r="R30" s="38"/>
      <c r="S30" s="93"/>
      <c r="T30" s="93"/>
      <c r="U30" s="93"/>
      <c r="V30" s="46"/>
      <c r="W30" s="94"/>
      <c r="X30" s="94"/>
    </row>
    <row r="31" s="92" customFormat="true" ht="18" hidden="false" customHeight="true" outlineLevel="0" collapsed="false">
      <c r="A31" s="45"/>
      <c r="B31" s="38"/>
      <c r="C31" s="38"/>
      <c r="D31" s="38"/>
      <c r="E31" s="38"/>
      <c r="G31" s="99"/>
      <c r="H31" s="99"/>
      <c r="I31" s="99"/>
      <c r="J31" s="99"/>
      <c r="K31" s="99"/>
      <c r="L31" s="99"/>
      <c r="M31" s="99"/>
      <c r="N31" s="99"/>
      <c r="O31" s="99"/>
      <c r="P31" s="99"/>
      <c r="R31" s="38"/>
      <c r="S31" s="93"/>
      <c r="T31" s="93"/>
      <c r="U31" s="93"/>
      <c r="V31" s="46"/>
      <c r="W31" s="94"/>
      <c r="X31" s="94"/>
    </row>
    <row r="32" s="92" customFormat="true" ht="18" hidden="false" customHeight="true" outlineLevel="0" collapsed="false">
      <c r="A32" s="45"/>
      <c r="B32" s="38"/>
      <c r="C32" s="38"/>
      <c r="D32" s="38"/>
      <c r="E32" s="38"/>
      <c r="G32" s="100" t="s">
        <v>35</v>
      </c>
      <c r="H32" s="99"/>
      <c r="I32" s="101" t="s">
        <v>36</v>
      </c>
      <c r="J32" s="102"/>
      <c r="K32" s="102"/>
      <c r="L32" s="99"/>
      <c r="M32" s="99"/>
      <c r="N32" s="99"/>
      <c r="O32" s="99"/>
      <c r="P32" s="99"/>
      <c r="R32" s="38"/>
      <c r="S32" s="93"/>
      <c r="T32" s="93"/>
      <c r="U32" s="93"/>
      <c r="V32" s="46"/>
      <c r="W32" s="94"/>
      <c r="X32" s="94"/>
    </row>
    <row r="33" s="92" customFormat="true" ht="18" hidden="false" customHeight="true" outlineLevel="1" collapsed="false">
      <c r="A33" s="45"/>
      <c r="B33" s="38"/>
      <c r="C33" s="38"/>
      <c r="D33" s="38"/>
      <c r="E33" s="38"/>
      <c r="G33" s="44"/>
      <c r="H33" s="44"/>
      <c r="I33" s="44"/>
      <c r="J33" s="44"/>
      <c r="K33" s="44"/>
      <c r="L33" s="44"/>
      <c r="M33" s="44"/>
      <c r="N33" s="44"/>
      <c r="O33" s="44"/>
      <c r="P33" s="44"/>
      <c r="Q33" s="44"/>
      <c r="R33" s="44"/>
      <c r="S33" s="44"/>
      <c r="T33" s="44"/>
      <c r="U33" s="44"/>
      <c r="V33" s="44"/>
      <c r="W33" s="44"/>
      <c r="X33" s="38"/>
    </row>
    <row r="34" s="92" customFormat="true" ht="18" hidden="false" customHeight="true" outlineLevel="1" collapsed="false">
      <c r="A34" s="45"/>
      <c r="B34" s="38"/>
      <c r="C34" s="38"/>
      <c r="D34" s="38"/>
      <c r="E34" s="38"/>
      <c r="G34" s="44"/>
      <c r="H34" s="44"/>
      <c r="I34" s="44"/>
      <c r="J34" s="44"/>
      <c r="K34" s="44"/>
      <c r="L34" s="44"/>
      <c r="M34" s="44"/>
      <c r="N34" s="44"/>
      <c r="O34" s="44"/>
      <c r="P34" s="44"/>
      <c r="Q34" s="44"/>
      <c r="R34" s="44"/>
      <c r="S34" s="44"/>
      <c r="T34" s="44"/>
      <c r="U34" s="44"/>
      <c r="V34" s="44"/>
      <c r="W34" s="44"/>
      <c r="X34" s="38"/>
    </row>
    <row r="35" s="92" customFormat="true" ht="18" hidden="false" customHeight="true" outlineLevel="1" collapsed="false">
      <c r="A35" s="45"/>
      <c r="B35" s="38"/>
      <c r="C35" s="38"/>
      <c r="D35" s="38"/>
      <c r="E35" s="38"/>
      <c r="G35" s="44"/>
      <c r="H35" s="44"/>
      <c r="I35" s="44"/>
      <c r="J35" s="44"/>
      <c r="K35" s="44"/>
      <c r="L35" s="44"/>
      <c r="M35" s="44"/>
      <c r="N35" s="44"/>
      <c r="O35" s="44"/>
      <c r="P35" s="44"/>
      <c r="Q35" s="44"/>
      <c r="R35" s="44"/>
      <c r="S35" s="44"/>
      <c r="T35" s="44"/>
      <c r="U35" s="44"/>
      <c r="V35" s="44"/>
      <c r="W35" s="44"/>
      <c r="X35" s="46" t="str">
        <f aca="false">CONCATENATE(TEXT(1000-LEN(G33), "#")," chars left")</f>
        <v>1000 chars left</v>
      </c>
    </row>
    <row r="36" s="92" customFormat="true" ht="18" hidden="false" customHeight="true" outlineLevel="0" collapsed="false">
      <c r="A36" s="45"/>
      <c r="B36" s="38"/>
      <c r="C36" s="38"/>
      <c r="D36" s="38"/>
      <c r="E36" s="38"/>
      <c r="G36" s="99"/>
      <c r="H36" s="43"/>
      <c r="I36" s="43"/>
      <c r="J36" s="43"/>
      <c r="K36" s="43"/>
      <c r="L36" s="43"/>
      <c r="M36" s="43"/>
      <c r="N36" s="43"/>
      <c r="O36" s="43"/>
      <c r="P36" s="93"/>
      <c r="R36" s="38"/>
      <c r="S36" s="93"/>
      <c r="T36" s="93"/>
      <c r="U36" s="93"/>
      <c r="V36" s="46"/>
      <c r="W36" s="94"/>
      <c r="X36" s="94"/>
    </row>
    <row r="37" s="106" customFormat="true" ht="18" hidden="false" customHeight="true" outlineLevel="0" collapsed="false">
      <c r="A37" s="103"/>
      <c r="B37" s="49"/>
      <c r="C37" s="49"/>
      <c r="D37" s="104"/>
      <c r="E37" s="105"/>
      <c r="H37" s="107"/>
      <c r="I37" s="107"/>
      <c r="J37" s="107"/>
      <c r="K37" s="107"/>
      <c r="L37" s="108"/>
      <c r="M37" s="108"/>
      <c r="N37" s="109"/>
      <c r="O37" s="109"/>
      <c r="P37" s="109"/>
      <c r="S37" s="110"/>
      <c r="T37" s="110"/>
      <c r="U37" s="110"/>
      <c r="V37" s="110"/>
      <c r="W37" s="110"/>
      <c r="X37" s="110"/>
    </row>
    <row r="38" s="106" customFormat="true" ht="18" hidden="false" customHeight="true" outlineLevel="0" collapsed="false">
      <c r="A38" s="111" t="s">
        <v>37</v>
      </c>
      <c r="B38" s="112" t="s">
        <v>38</v>
      </c>
      <c r="C38" s="112"/>
      <c r="D38" s="104"/>
      <c r="E38" s="105"/>
      <c r="G38" s="107"/>
      <c r="H38" s="107"/>
      <c r="I38" s="107"/>
      <c r="J38" s="107"/>
      <c r="L38" s="113"/>
      <c r="M38" s="114"/>
      <c r="N38" s="114"/>
      <c r="O38" s="114"/>
      <c r="P38" s="115" t="s">
        <v>21</v>
      </c>
      <c r="Q38" s="115"/>
      <c r="R38" s="110"/>
    </row>
    <row r="39" s="106" customFormat="true" ht="18" hidden="false" customHeight="true" outlineLevel="0" collapsed="false">
      <c r="A39" s="111"/>
      <c r="B39" s="116"/>
      <c r="C39" s="116"/>
      <c r="D39" s="104"/>
      <c r="E39" s="96" t="s">
        <v>39</v>
      </c>
      <c r="F39" s="96"/>
      <c r="G39" s="96"/>
      <c r="H39" s="117" t="s">
        <v>40</v>
      </c>
      <c r="I39" s="117"/>
      <c r="J39" s="117"/>
      <c r="K39" s="117"/>
      <c r="L39" s="118" t="s">
        <v>41</v>
      </c>
      <c r="M39" s="118"/>
      <c r="N39" s="118"/>
      <c r="O39" s="118"/>
      <c r="P39" s="118"/>
      <c r="Q39" s="118"/>
      <c r="R39" s="110"/>
    </row>
    <row r="40" s="106" customFormat="true" ht="26.1" hidden="false" customHeight="true" outlineLevel="0" collapsed="false">
      <c r="A40" s="103"/>
      <c r="B40" s="49"/>
      <c r="C40" s="49"/>
      <c r="D40" s="104"/>
      <c r="E40" s="96"/>
      <c r="F40" s="96"/>
      <c r="G40" s="96"/>
      <c r="H40" s="119" t="s">
        <v>42</v>
      </c>
      <c r="I40" s="119" t="s">
        <v>43</v>
      </c>
      <c r="J40" s="117" t="s">
        <v>44</v>
      </c>
      <c r="K40" s="117"/>
      <c r="L40" s="120" t="s">
        <v>42</v>
      </c>
      <c r="M40" s="120"/>
      <c r="N40" s="119" t="s">
        <v>43</v>
      </c>
      <c r="O40" s="119"/>
      <c r="P40" s="121" t="s">
        <v>44</v>
      </c>
      <c r="Q40" s="121"/>
      <c r="R40" s="110"/>
    </row>
    <row r="41" s="106" customFormat="true" ht="23.1" hidden="false" customHeight="true" outlineLevel="0" collapsed="false">
      <c r="A41" s="103"/>
      <c r="B41" s="49"/>
      <c r="C41" s="49"/>
      <c r="D41" s="104"/>
      <c r="E41" s="98" t="s">
        <v>45</v>
      </c>
      <c r="F41" s="98"/>
      <c r="G41" s="98"/>
      <c r="H41" s="58"/>
      <c r="I41" s="58"/>
      <c r="J41" s="122"/>
      <c r="K41" s="122"/>
      <c r="L41" s="123"/>
      <c r="M41" s="123"/>
      <c r="N41" s="124"/>
      <c r="O41" s="124"/>
      <c r="P41" s="125"/>
      <c r="Q41" s="125"/>
      <c r="R41" s="110"/>
    </row>
    <row r="42" s="106" customFormat="true" ht="47.1" hidden="false" customHeight="true" outlineLevel="0" collapsed="false">
      <c r="A42" s="103"/>
      <c r="B42" s="49"/>
      <c r="C42" s="49"/>
      <c r="D42" s="104"/>
      <c r="E42" s="75" t="s">
        <v>46</v>
      </c>
      <c r="F42" s="75"/>
      <c r="G42" s="75"/>
      <c r="H42" s="58"/>
      <c r="I42" s="58"/>
      <c r="J42" s="122"/>
      <c r="K42" s="122"/>
      <c r="L42" s="123"/>
      <c r="M42" s="123"/>
      <c r="N42" s="124"/>
      <c r="O42" s="124"/>
      <c r="P42" s="125"/>
      <c r="Q42" s="125"/>
      <c r="R42" s="110"/>
    </row>
    <row r="43" s="106" customFormat="true" ht="20.25" hidden="false" customHeight="true" outlineLevel="0" collapsed="false">
      <c r="A43" s="103"/>
      <c r="B43" s="49"/>
      <c r="C43" s="49"/>
      <c r="D43" s="104"/>
      <c r="E43" s="98" t="s">
        <v>47</v>
      </c>
      <c r="F43" s="98"/>
      <c r="G43" s="98"/>
      <c r="H43" s="58"/>
      <c r="I43" s="58"/>
      <c r="J43" s="122"/>
      <c r="K43" s="122"/>
      <c r="L43" s="123"/>
      <c r="M43" s="123"/>
      <c r="N43" s="124"/>
      <c r="O43" s="124"/>
      <c r="P43" s="125"/>
      <c r="Q43" s="125"/>
      <c r="R43" s="110"/>
    </row>
    <row r="44" s="106" customFormat="true" ht="20.25" hidden="false" customHeight="true" outlineLevel="0" collapsed="false">
      <c r="A44" s="103"/>
      <c r="B44" s="49"/>
      <c r="C44" s="49"/>
      <c r="D44" s="104"/>
      <c r="E44" s="98" t="s">
        <v>48</v>
      </c>
      <c r="F44" s="98"/>
      <c r="G44" s="98"/>
      <c r="H44" s="58"/>
      <c r="I44" s="58"/>
      <c r="J44" s="122"/>
      <c r="K44" s="122"/>
      <c r="L44" s="123"/>
      <c r="M44" s="123"/>
      <c r="N44" s="124"/>
      <c r="O44" s="124"/>
      <c r="P44" s="125"/>
      <c r="Q44" s="125"/>
      <c r="R44" s="110"/>
    </row>
    <row r="45" s="106" customFormat="true" ht="18" hidden="false" customHeight="true" outlineLevel="0" collapsed="false">
      <c r="A45" s="103"/>
      <c r="B45" s="49"/>
      <c r="C45" s="49"/>
      <c r="D45" s="104"/>
      <c r="E45" s="126" t="s">
        <v>49</v>
      </c>
      <c r="F45" s="126"/>
      <c r="G45" s="126"/>
      <c r="H45" s="126"/>
      <c r="I45" s="126"/>
      <c r="J45" s="127" t="n">
        <f aca="false">SUM(J41:K44)</f>
        <v>0</v>
      </c>
      <c r="K45" s="127"/>
      <c r="L45" s="128" t="s">
        <v>49</v>
      </c>
      <c r="M45" s="128"/>
      <c r="N45" s="128"/>
      <c r="O45" s="128"/>
      <c r="P45" s="129" t="n">
        <f aca="false">SUM(P41:P44)</f>
        <v>0</v>
      </c>
      <c r="Q45" s="129"/>
      <c r="R45" s="110"/>
    </row>
    <row r="46" s="106" customFormat="true" ht="18" hidden="false" customHeight="true" outlineLevel="0" collapsed="false">
      <c r="A46" s="103"/>
      <c r="B46" s="49"/>
      <c r="C46" s="49"/>
      <c r="D46" s="104"/>
      <c r="E46" s="105"/>
      <c r="F46" s="107"/>
      <c r="G46" s="107"/>
      <c r="L46" s="130"/>
      <c r="M46" s="131"/>
      <c r="N46" s="131"/>
      <c r="O46" s="131"/>
      <c r="P46" s="131"/>
      <c r="Q46" s="132"/>
    </row>
    <row r="47" s="106" customFormat="true" ht="18" hidden="false" customHeight="true" outlineLevel="0" collapsed="false">
      <c r="A47" s="103"/>
      <c r="B47" s="49"/>
      <c r="C47" s="49"/>
      <c r="D47" s="104"/>
      <c r="E47" s="133" t="s">
        <v>35</v>
      </c>
      <c r="F47" s="107"/>
      <c r="G47" s="61" t="s">
        <v>36</v>
      </c>
      <c r="H47" s="61"/>
      <c r="I47" s="61"/>
      <c r="J47" s="107"/>
      <c r="K47" s="107"/>
      <c r="N47" s="109"/>
      <c r="O47" s="109"/>
      <c r="P47" s="109"/>
      <c r="Q47" s="109"/>
      <c r="R47" s="109"/>
      <c r="S47" s="110"/>
      <c r="T47" s="110"/>
      <c r="U47" s="110"/>
      <c r="V47" s="110"/>
      <c r="W47" s="110"/>
      <c r="X47" s="110"/>
    </row>
    <row r="48" s="106" customFormat="true" ht="18" hidden="false" customHeight="true" outlineLevel="1" collapsed="false">
      <c r="A48" s="134"/>
      <c r="B48" s="135"/>
      <c r="C48" s="135"/>
      <c r="D48" s="136"/>
      <c r="E48" s="44"/>
      <c r="F48" s="44"/>
      <c r="G48" s="44"/>
      <c r="H48" s="44"/>
      <c r="I48" s="44"/>
      <c r="J48" s="44"/>
      <c r="K48" s="44"/>
      <c r="L48" s="44"/>
      <c r="M48" s="44"/>
      <c r="N48" s="44"/>
      <c r="O48" s="44"/>
      <c r="P48" s="44"/>
      <c r="Q48" s="44"/>
      <c r="R48" s="44"/>
      <c r="S48" s="44"/>
      <c r="T48" s="44"/>
      <c r="U48" s="44"/>
      <c r="V48" s="110"/>
      <c r="W48" s="110"/>
      <c r="X48" s="110"/>
    </row>
    <row r="49" s="106" customFormat="true" ht="18" hidden="false" customHeight="true" outlineLevel="1" collapsed="false">
      <c r="A49" s="134"/>
      <c r="B49" s="135"/>
      <c r="C49" s="135"/>
      <c r="D49" s="136"/>
      <c r="E49" s="44"/>
      <c r="F49" s="44"/>
      <c r="G49" s="44"/>
      <c r="H49" s="44"/>
      <c r="I49" s="44"/>
      <c r="J49" s="44"/>
      <c r="K49" s="44"/>
      <c r="L49" s="44"/>
      <c r="M49" s="44"/>
      <c r="N49" s="44"/>
      <c r="O49" s="44"/>
      <c r="P49" s="44"/>
      <c r="Q49" s="44"/>
      <c r="R49" s="44"/>
      <c r="S49" s="44"/>
      <c r="T49" s="44"/>
      <c r="U49" s="44"/>
      <c r="V49" s="137" t="str">
        <f aca="false">CONCATENATE(TEXT(1000-LEN(E48), "#")," chars left")</f>
        <v>1000 chars left</v>
      </c>
      <c r="W49" s="110"/>
      <c r="X49" s="110"/>
    </row>
    <row r="50" s="106" customFormat="true" ht="18" hidden="false" customHeight="true" outlineLevel="0" collapsed="false">
      <c r="A50" s="138"/>
      <c r="B50" s="139"/>
      <c r="C50" s="139"/>
      <c r="D50" s="139"/>
      <c r="E50" s="139"/>
      <c r="F50" s="139"/>
      <c r="G50" s="140"/>
      <c r="H50" s="110"/>
      <c r="I50" s="141"/>
      <c r="J50" s="110"/>
      <c r="K50" s="110"/>
      <c r="L50" s="110"/>
      <c r="M50" s="140"/>
      <c r="N50" s="110"/>
      <c r="O50" s="110"/>
      <c r="P50" s="110"/>
      <c r="Q50" s="142"/>
      <c r="R50" s="143"/>
      <c r="S50" s="143"/>
      <c r="T50" s="110"/>
      <c r="U50" s="110"/>
      <c r="V50" s="110"/>
      <c r="W50" s="110"/>
      <c r="X50" s="110"/>
    </row>
    <row r="51" s="106" customFormat="true" ht="18" hidden="false" customHeight="true" outlineLevel="0" collapsed="false">
      <c r="A51" s="144"/>
      <c r="B51" s="145"/>
      <c r="C51" s="145"/>
      <c r="D51" s="145"/>
      <c r="E51" s="145"/>
      <c r="F51" s="145"/>
      <c r="G51" s="146"/>
      <c r="H51" s="94"/>
      <c r="I51" s="147"/>
      <c r="J51" s="94"/>
      <c r="K51" s="94"/>
      <c r="L51" s="94"/>
      <c r="M51" s="146"/>
      <c r="N51" s="94"/>
      <c r="O51" s="94"/>
      <c r="P51" s="94"/>
      <c r="Q51" s="148"/>
      <c r="R51" s="149"/>
      <c r="S51" s="149"/>
      <c r="T51" s="94"/>
      <c r="U51" s="94"/>
      <c r="V51" s="94"/>
      <c r="W51" s="94"/>
      <c r="X51" s="94"/>
      <c r="Y51" s="92"/>
      <c r="Z51" s="92"/>
      <c r="AA51" s="92"/>
    </row>
    <row r="52" s="92" customFormat="true" ht="18" hidden="false" customHeight="true" outlineLevel="0" collapsed="false">
      <c r="A52" s="45"/>
      <c r="B52" s="43"/>
      <c r="C52" s="43"/>
      <c r="D52" s="145"/>
      <c r="E52" s="94"/>
      <c r="F52" s="150"/>
      <c r="G52" s="150"/>
      <c r="H52" s="94"/>
      <c r="I52" s="151" t="s">
        <v>50</v>
      </c>
      <c r="J52" s="152"/>
      <c r="K52" s="153"/>
      <c r="L52" s="94"/>
      <c r="M52" s="146"/>
      <c r="N52" s="94"/>
      <c r="O52" s="94"/>
      <c r="P52" s="94"/>
      <c r="Q52" s="148"/>
      <c r="R52" s="149"/>
      <c r="S52" s="149"/>
      <c r="T52" s="94"/>
      <c r="U52" s="151" t="s">
        <v>50</v>
      </c>
      <c r="V52" s="94"/>
      <c r="W52" s="94"/>
      <c r="X52" s="94"/>
      <c r="Y52" s="151" t="s">
        <v>50</v>
      </c>
    </row>
    <row r="53" s="92" customFormat="true" ht="18" hidden="false" customHeight="true" outlineLevel="0" collapsed="false">
      <c r="A53" s="45" t="s">
        <v>51</v>
      </c>
      <c r="B53" s="154" t="s">
        <v>52</v>
      </c>
      <c r="C53" s="154"/>
      <c r="D53" s="155"/>
      <c r="E53" s="96" t="s">
        <v>53</v>
      </c>
      <c r="F53" s="96"/>
      <c r="G53" s="96"/>
      <c r="H53" s="156"/>
      <c r="I53" s="157" t="s">
        <v>54</v>
      </c>
      <c r="J53" s="157"/>
      <c r="K53" s="157"/>
      <c r="L53" s="157"/>
      <c r="M53" s="157"/>
      <c r="N53" s="157"/>
      <c r="O53" s="157"/>
      <c r="P53" s="157"/>
      <c r="Q53" s="157"/>
      <c r="R53" s="158" t="s">
        <v>55</v>
      </c>
      <c r="S53" s="158"/>
      <c r="T53" s="158"/>
      <c r="U53" s="159" t="s">
        <v>56</v>
      </c>
      <c r="V53" s="159"/>
      <c r="W53" s="159"/>
      <c r="X53" s="159"/>
      <c r="Y53" s="160" t="s">
        <v>57</v>
      </c>
      <c r="Z53" s="160"/>
    </row>
    <row r="54" s="92" customFormat="true" ht="24.75" hidden="false" customHeight="true" outlineLevel="0" collapsed="false">
      <c r="A54" s="45"/>
      <c r="B54" s="154"/>
      <c r="C54" s="154"/>
      <c r="D54" s="155"/>
      <c r="E54" s="98" t="s">
        <v>58</v>
      </c>
      <c r="F54" s="98" t="s">
        <v>59</v>
      </c>
      <c r="G54" s="98"/>
      <c r="H54" s="161"/>
      <c r="I54" s="162"/>
      <c r="J54" s="162"/>
      <c r="K54" s="162"/>
      <c r="L54" s="162"/>
      <c r="M54" s="162"/>
      <c r="N54" s="162"/>
      <c r="O54" s="162"/>
      <c r="P54" s="162"/>
      <c r="Q54" s="162"/>
      <c r="R54" s="163" t="s">
        <v>60</v>
      </c>
      <c r="S54" s="163"/>
      <c r="T54" s="163"/>
      <c r="U54" s="164" t="s">
        <v>61</v>
      </c>
      <c r="V54" s="164"/>
      <c r="W54" s="164"/>
      <c r="X54" s="164"/>
      <c r="Y54" s="164" t="s">
        <v>62</v>
      </c>
      <c r="Z54" s="164"/>
    </row>
    <row r="55" s="92" customFormat="true" ht="24.75" hidden="false" customHeight="true" outlineLevel="0" collapsed="false">
      <c r="A55" s="45"/>
      <c r="B55" s="154"/>
      <c r="C55" s="154"/>
      <c r="D55" s="155"/>
      <c r="E55" s="98" t="s">
        <v>63</v>
      </c>
      <c r="F55" s="98" t="s">
        <v>64</v>
      </c>
      <c r="G55" s="98"/>
      <c r="H55" s="161"/>
      <c r="I55" s="162" t="s">
        <v>65</v>
      </c>
      <c r="J55" s="162"/>
      <c r="K55" s="162"/>
      <c r="L55" s="162"/>
      <c r="M55" s="162"/>
      <c r="N55" s="162"/>
      <c r="O55" s="162"/>
      <c r="P55" s="162"/>
      <c r="Q55" s="162"/>
      <c r="R55" s="163" t="s">
        <v>60</v>
      </c>
      <c r="S55" s="163"/>
      <c r="T55" s="163"/>
      <c r="U55" s="164" t="s">
        <v>61</v>
      </c>
      <c r="V55" s="164"/>
      <c r="W55" s="164"/>
      <c r="X55" s="164"/>
      <c r="Y55" s="164" t="s">
        <v>62</v>
      </c>
      <c r="Z55" s="164"/>
    </row>
    <row r="56" s="92" customFormat="true" ht="24.75" hidden="false" customHeight="true" outlineLevel="0" collapsed="false">
      <c r="A56" s="45"/>
      <c r="B56" s="154"/>
      <c r="C56" s="154"/>
      <c r="D56" s="155"/>
      <c r="E56" s="98" t="s">
        <v>66</v>
      </c>
      <c r="F56" s="98" t="s">
        <v>67</v>
      </c>
      <c r="G56" s="98"/>
      <c r="H56" s="161"/>
      <c r="I56" s="165" t="s">
        <v>68</v>
      </c>
      <c r="J56" s="165"/>
      <c r="K56" s="165"/>
      <c r="L56" s="165"/>
      <c r="M56" s="165"/>
      <c r="N56" s="165"/>
      <c r="O56" s="165"/>
      <c r="P56" s="165"/>
      <c r="Q56" s="165"/>
      <c r="R56" s="163" t="s">
        <v>60</v>
      </c>
      <c r="S56" s="163"/>
      <c r="T56" s="163"/>
      <c r="U56" s="164" t="s">
        <v>61</v>
      </c>
      <c r="V56" s="164"/>
      <c r="W56" s="164"/>
      <c r="X56" s="164"/>
      <c r="Y56" s="164" t="s">
        <v>62</v>
      </c>
      <c r="Z56" s="164"/>
    </row>
    <row r="57" s="92" customFormat="true" ht="24.75" hidden="false" customHeight="true" outlineLevel="0" collapsed="false">
      <c r="A57" s="45"/>
      <c r="B57" s="154"/>
      <c r="C57" s="154"/>
      <c r="D57" s="155"/>
      <c r="E57" s="166"/>
      <c r="F57" s="166"/>
      <c r="G57" s="166"/>
      <c r="H57" s="101" t="s">
        <v>69</v>
      </c>
      <c r="I57" s="166"/>
      <c r="J57" s="166"/>
      <c r="K57" s="166"/>
      <c r="L57" s="166"/>
      <c r="M57" s="166"/>
      <c r="N57" s="166"/>
      <c r="O57" s="166"/>
      <c r="P57" s="166"/>
      <c r="Q57" s="166"/>
      <c r="R57" s="166"/>
      <c r="S57" s="166"/>
      <c r="T57" s="166"/>
      <c r="U57" s="166"/>
      <c r="V57" s="166"/>
      <c r="W57" s="166"/>
      <c r="X57" s="166"/>
      <c r="Y57" s="166"/>
      <c r="Z57" s="166"/>
    </row>
    <row r="58" s="92" customFormat="true" ht="18" hidden="false" customHeight="true" outlineLevel="0" collapsed="false">
      <c r="A58" s="45"/>
      <c r="B58" s="154"/>
      <c r="C58" s="154"/>
      <c r="D58" s="155"/>
      <c r="E58" s="167" t="s">
        <v>35</v>
      </c>
      <c r="F58" s="167"/>
      <c r="G58" s="101" t="s">
        <v>36</v>
      </c>
      <c r="J58" s="166"/>
      <c r="K58" s="166"/>
      <c r="L58" s="166"/>
      <c r="M58" s="166"/>
      <c r="N58" s="166"/>
      <c r="O58" s="166"/>
      <c r="P58" s="166"/>
      <c r="Q58" s="166"/>
      <c r="R58" s="166"/>
      <c r="S58" s="166"/>
      <c r="T58" s="166"/>
      <c r="U58" s="166"/>
      <c r="V58" s="94"/>
      <c r="W58" s="94"/>
      <c r="X58" s="94"/>
    </row>
    <row r="59" s="92" customFormat="true" ht="18" hidden="false" customHeight="true" outlineLevel="1" collapsed="false">
      <c r="A59" s="45"/>
      <c r="B59" s="154"/>
      <c r="C59" s="154"/>
      <c r="D59" s="155"/>
      <c r="E59" s="168"/>
      <c r="F59" s="168"/>
      <c r="G59" s="168"/>
      <c r="H59" s="168"/>
      <c r="I59" s="168"/>
      <c r="J59" s="168"/>
      <c r="K59" s="168"/>
      <c r="L59" s="168"/>
      <c r="M59" s="168"/>
      <c r="N59" s="168"/>
      <c r="O59" s="168"/>
      <c r="P59" s="168"/>
      <c r="Q59" s="168"/>
      <c r="R59" s="168"/>
      <c r="S59" s="168"/>
      <c r="T59" s="168"/>
      <c r="U59" s="168"/>
      <c r="V59" s="94"/>
      <c r="W59" s="94"/>
      <c r="X59" s="94"/>
    </row>
    <row r="60" s="92" customFormat="true" ht="18" hidden="false" customHeight="true" outlineLevel="1" collapsed="false">
      <c r="A60" s="169"/>
      <c r="B60" s="154"/>
      <c r="C60" s="154"/>
      <c r="D60" s="155"/>
      <c r="E60" s="168"/>
      <c r="F60" s="168"/>
      <c r="G60" s="168"/>
      <c r="H60" s="168"/>
      <c r="I60" s="168"/>
      <c r="J60" s="168"/>
      <c r="K60" s="168"/>
      <c r="L60" s="168"/>
      <c r="M60" s="168"/>
      <c r="N60" s="168"/>
      <c r="O60" s="168"/>
      <c r="P60" s="168"/>
      <c r="Q60" s="168"/>
      <c r="R60" s="168"/>
      <c r="S60" s="168"/>
      <c r="T60" s="168"/>
      <c r="U60" s="168"/>
      <c r="V60" s="46" t="str">
        <f aca="false">CONCATENATE(TEXT(700-LEN(E59), "#")," chars left")</f>
        <v>700 chars left</v>
      </c>
      <c r="W60" s="94"/>
      <c r="X60" s="94"/>
    </row>
    <row r="61" s="92" customFormat="true" ht="18" hidden="false" customHeight="true" outlineLevel="0" collapsed="false">
      <c r="A61" s="169"/>
      <c r="B61" s="170"/>
      <c r="C61" s="170"/>
      <c r="D61" s="155"/>
      <c r="E61" s="154"/>
      <c r="F61" s="154"/>
      <c r="G61" s="154"/>
      <c r="H61" s="154"/>
      <c r="I61" s="154"/>
      <c r="J61" s="154"/>
      <c r="K61" s="154"/>
      <c r="L61" s="154"/>
      <c r="M61" s="154"/>
      <c r="N61" s="154"/>
      <c r="O61" s="154"/>
      <c r="P61" s="154"/>
      <c r="Q61" s="154"/>
      <c r="R61" s="154"/>
      <c r="S61" s="154"/>
      <c r="T61" s="94"/>
      <c r="U61" s="94"/>
      <c r="V61" s="94"/>
      <c r="W61" s="94"/>
      <c r="X61" s="94"/>
    </row>
    <row r="62" s="106" customFormat="true" ht="18" hidden="false" customHeight="true" outlineLevel="0" collapsed="false">
      <c r="A62" s="134"/>
      <c r="B62" s="171"/>
      <c r="C62" s="171"/>
      <c r="D62" s="136"/>
      <c r="E62" s="116"/>
      <c r="F62" s="116"/>
      <c r="G62" s="116"/>
      <c r="H62" s="116"/>
      <c r="J62" s="116"/>
      <c r="K62" s="172"/>
      <c r="L62" s="173"/>
      <c r="M62" s="173"/>
      <c r="N62" s="173"/>
      <c r="O62" s="115" t="s">
        <v>21</v>
      </c>
      <c r="P62" s="115"/>
      <c r="Q62" s="116"/>
      <c r="R62" s="116"/>
      <c r="S62" s="116"/>
      <c r="T62" s="116"/>
      <c r="U62" s="116"/>
      <c r="V62" s="116"/>
      <c r="W62" s="116"/>
      <c r="X62" s="116"/>
      <c r="Y62" s="116"/>
      <c r="Z62" s="116"/>
      <c r="AA62" s="174"/>
      <c r="AB62" s="174"/>
      <c r="AC62" s="174"/>
      <c r="AD62" s="174"/>
      <c r="AE62" s="174"/>
      <c r="AF62" s="174"/>
      <c r="AG62" s="174"/>
      <c r="AH62" s="174"/>
      <c r="AI62" s="174"/>
    </row>
    <row r="63" s="106" customFormat="true" ht="18" hidden="false" customHeight="true" outlineLevel="0" collapsed="false">
      <c r="A63" s="134"/>
      <c r="B63" s="171"/>
      <c r="C63" s="171"/>
      <c r="D63" s="136"/>
      <c r="E63" s="175" t="s">
        <v>70</v>
      </c>
      <c r="F63" s="175"/>
      <c r="G63" s="175"/>
      <c r="H63" s="175"/>
      <c r="I63" s="175"/>
      <c r="J63" s="175"/>
      <c r="K63" s="176" t="s">
        <v>71</v>
      </c>
      <c r="L63" s="176"/>
      <c r="M63" s="176"/>
      <c r="N63" s="176"/>
      <c r="O63" s="176"/>
      <c r="P63" s="176"/>
      <c r="Q63" s="116"/>
      <c r="R63" s="116"/>
      <c r="S63" s="116"/>
      <c r="T63" s="116"/>
      <c r="U63" s="116"/>
      <c r="V63" s="116"/>
      <c r="W63" s="116"/>
      <c r="X63" s="116"/>
      <c r="Y63" s="116"/>
      <c r="Z63" s="116"/>
    </row>
    <row r="64" s="106" customFormat="true" ht="18" hidden="false" customHeight="true" outlineLevel="0" collapsed="false">
      <c r="A64" s="177" t="s">
        <v>72</v>
      </c>
      <c r="B64" s="116" t="s">
        <v>73</v>
      </c>
      <c r="C64" s="116"/>
      <c r="D64" s="136"/>
      <c r="E64" s="178" t="s">
        <v>74</v>
      </c>
      <c r="F64" s="178"/>
      <c r="G64" s="179" t="s">
        <v>75</v>
      </c>
      <c r="H64" s="179"/>
      <c r="I64" s="180" t="n">
        <f aca="false">100-I65</f>
        <v>88</v>
      </c>
      <c r="J64" s="180"/>
      <c r="K64" s="181" t="s">
        <v>74</v>
      </c>
      <c r="L64" s="181"/>
      <c r="M64" s="179" t="s">
        <v>75</v>
      </c>
      <c r="N64" s="179"/>
      <c r="O64" s="182"/>
      <c r="P64" s="182"/>
      <c r="Q64" s="183" t="s">
        <v>76</v>
      </c>
      <c r="R64" s="183"/>
      <c r="S64" s="183"/>
      <c r="T64" s="183"/>
      <c r="U64" s="116"/>
      <c r="V64" s="116"/>
      <c r="W64" s="116"/>
      <c r="X64" s="116"/>
      <c r="Y64" s="116"/>
      <c r="Z64" s="116"/>
    </row>
    <row r="65" s="106" customFormat="true" ht="18" hidden="false" customHeight="true" outlineLevel="0" collapsed="false">
      <c r="B65" s="116"/>
      <c r="C65" s="116"/>
      <c r="D65" s="136"/>
      <c r="E65" s="184" t="n">
        <v>630748.32</v>
      </c>
      <c r="F65" s="184"/>
      <c r="G65" s="179" t="s">
        <v>77</v>
      </c>
      <c r="H65" s="179"/>
      <c r="I65" s="180" t="n">
        <v>12</v>
      </c>
      <c r="J65" s="180"/>
      <c r="K65" s="185"/>
      <c r="L65" s="185"/>
      <c r="M65" s="179" t="s">
        <v>77</v>
      </c>
      <c r="N65" s="179"/>
      <c r="O65" s="182"/>
      <c r="P65" s="182"/>
      <c r="Q65" s="183"/>
      <c r="R65" s="183"/>
      <c r="S65" s="183"/>
      <c r="T65" s="183"/>
      <c r="U65" s="116"/>
      <c r="V65" s="116"/>
      <c r="W65" s="116"/>
      <c r="X65" s="116"/>
      <c r="Y65" s="116"/>
      <c r="Z65" s="116"/>
    </row>
    <row r="66" s="106" customFormat="true" ht="18" hidden="false" customHeight="true" outlineLevel="0" collapsed="false">
      <c r="B66" s="116"/>
      <c r="C66" s="116"/>
      <c r="D66" s="136"/>
      <c r="E66" s="175" t="s">
        <v>78</v>
      </c>
      <c r="F66" s="175"/>
      <c r="G66" s="175"/>
      <c r="H66" s="175"/>
      <c r="I66" s="175"/>
      <c r="J66" s="175"/>
      <c r="K66" s="186"/>
      <c r="L66" s="187"/>
      <c r="M66" s="188"/>
      <c r="N66" s="188"/>
      <c r="O66" s="188"/>
      <c r="P66" s="189"/>
      <c r="Q66" s="190"/>
      <c r="R66" s="116"/>
      <c r="S66" s="116"/>
      <c r="T66" s="116"/>
      <c r="U66" s="116"/>
      <c r="V66" s="116"/>
      <c r="W66" s="116"/>
      <c r="X66" s="116"/>
      <c r="Y66" s="116"/>
      <c r="Z66" s="116"/>
    </row>
    <row r="67" s="106" customFormat="true" ht="18" hidden="false" customHeight="true" outlineLevel="0" collapsed="false">
      <c r="B67" s="116"/>
      <c r="C67" s="116"/>
      <c r="D67" s="136"/>
      <c r="E67" s="191" t="s">
        <v>79</v>
      </c>
      <c r="F67" s="191"/>
      <c r="G67" s="191"/>
      <c r="H67" s="191"/>
      <c r="I67" s="192" t="n">
        <v>2005</v>
      </c>
      <c r="J67" s="192"/>
      <c r="K67" s="116"/>
      <c r="L67" s="116"/>
      <c r="Q67" s="116"/>
      <c r="R67" s="116"/>
      <c r="S67" s="116"/>
      <c r="T67" s="116"/>
      <c r="U67" s="116"/>
      <c r="V67" s="116"/>
      <c r="W67" s="116"/>
      <c r="X67" s="116"/>
      <c r="Y67" s="116"/>
      <c r="Z67" s="116"/>
    </row>
    <row r="68" s="106" customFormat="true" ht="18" hidden="false" customHeight="true" outlineLevel="0" collapsed="false">
      <c r="B68" s="116"/>
      <c r="C68" s="116"/>
      <c r="D68" s="136"/>
      <c r="E68" s="191" t="s">
        <v>80</v>
      </c>
      <c r="F68" s="191"/>
      <c r="G68" s="191"/>
      <c r="H68" s="191"/>
      <c r="I68" s="193" t="n">
        <v>2030</v>
      </c>
      <c r="J68" s="193"/>
      <c r="K68" s="194" t="s">
        <v>81</v>
      </c>
      <c r="L68" s="194"/>
      <c r="M68" s="116"/>
      <c r="N68" s="116"/>
      <c r="O68" s="195"/>
      <c r="P68" s="116"/>
      <c r="Q68" s="116"/>
      <c r="R68" s="116"/>
      <c r="S68" s="116"/>
      <c r="T68" s="116"/>
      <c r="U68" s="116"/>
      <c r="V68" s="116"/>
      <c r="W68" s="116"/>
      <c r="X68" s="116"/>
      <c r="Y68" s="116"/>
      <c r="Z68" s="116"/>
    </row>
    <row r="69" s="106" customFormat="true" ht="18" hidden="false" customHeight="true" outlineLevel="0" collapsed="false">
      <c r="B69" s="116"/>
      <c r="C69" s="116"/>
      <c r="D69" s="136"/>
      <c r="E69" s="196"/>
      <c r="F69" s="196"/>
      <c r="G69" s="196"/>
      <c r="H69" s="116"/>
      <c r="I69" s="116"/>
      <c r="J69" s="116"/>
      <c r="K69" s="194"/>
      <c r="L69" s="194"/>
      <c r="M69" s="116"/>
      <c r="N69" s="116"/>
      <c r="O69" s="195"/>
      <c r="P69" s="116"/>
      <c r="Q69" s="116"/>
      <c r="R69" s="116"/>
      <c r="S69" s="116"/>
      <c r="T69" s="116"/>
      <c r="U69" s="116"/>
      <c r="V69" s="116"/>
      <c r="W69" s="116"/>
      <c r="X69" s="116"/>
      <c r="Y69" s="116"/>
      <c r="Z69" s="116"/>
    </row>
    <row r="70" s="106" customFormat="true" ht="18" hidden="true" customHeight="true" outlineLevel="0" collapsed="false">
      <c r="B70" s="116"/>
      <c r="C70" s="116"/>
      <c r="D70" s="136"/>
      <c r="E70" s="196"/>
      <c r="F70" s="196"/>
      <c r="G70" s="196"/>
      <c r="H70" s="196"/>
      <c r="I70" s="197" t="n">
        <f aca="false">+I68-I67+1</f>
        <v>26</v>
      </c>
      <c r="J70" s="197"/>
      <c r="K70" s="195" t="s">
        <v>82</v>
      </c>
      <c r="L70" s="116"/>
      <c r="M70" s="116"/>
      <c r="N70" s="116"/>
      <c r="O70" s="195"/>
      <c r="P70" s="116"/>
      <c r="Q70" s="116"/>
      <c r="R70" s="116"/>
      <c r="S70" s="116"/>
      <c r="T70" s="116"/>
      <c r="U70" s="116"/>
      <c r="V70" s="116"/>
      <c r="W70" s="116"/>
      <c r="X70" s="116"/>
      <c r="Y70" s="116"/>
      <c r="Z70" s="116"/>
    </row>
    <row r="71" s="106" customFormat="true" ht="18" hidden="true" customHeight="true" outlineLevel="0" collapsed="false">
      <c r="B71" s="116"/>
      <c r="C71" s="116"/>
      <c r="D71" s="136"/>
      <c r="E71" s="196"/>
      <c r="F71" s="196"/>
      <c r="G71" s="196"/>
      <c r="H71" s="196"/>
      <c r="I71" s="196"/>
      <c r="J71" s="196"/>
      <c r="K71" s="196"/>
      <c r="L71" s="116"/>
      <c r="M71" s="116"/>
      <c r="N71" s="116"/>
      <c r="O71" s="116"/>
      <c r="P71" s="116"/>
      <c r="Q71" s="116"/>
      <c r="R71" s="116"/>
      <c r="S71" s="116"/>
      <c r="T71" s="116"/>
      <c r="U71" s="116"/>
      <c r="V71" s="116"/>
      <c r="W71" s="116"/>
      <c r="X71" s="116"/>
      <c r="Y71" s="116"/>
      <c r="Z71" s="116"/>
    </row>
    <row r="72" s="106" customFormat="true" ht="18" hidden="false" customHeight="true" outlineLevel="0" collapsed="false">
      <c r="A72" s="134"/>
      <c r="B72" s="171"/>
      <c r="C72" s="171"/>
      <c r="D72" s="136"/>
      <c r="E72" s="96" t="s">
        <v>83</v>
      </c>
      <c r="F72" s="96"/>
      <c r="G72" s="96"/>
      <c r="H72" s="96"/>
      <c r="I72" s="96"/>
      <c r="J72" s="96"/>
      <c r="K72" s="96" t="s">
        <v>84</v>
      </c>
      <c r="L72" s="96"/>
      <c r="M72" s="116"/>
      <c r="N72" s="116"/>
      <c r="O72" s="116"/>
      <c r="P72" s="116"/>
      <c r="Q72" s="116"/>
      <c r="R72" s="116"/>
      <c r="S72" s="116"/>
      <c r="T72" s="116"/>
      <c r="U72" s="116"/>
      <c r="V72" s="116"/>
      <c r="W72" s="116"/>
      <c r="X72" s="116"/>
      <c r="Y72" s="116"/>
      <c r="Z72" s="116"/>
    </row>
    <row r="73" s="106" customFormat="true" ht="20.45" hidden="false" customHeight="true" outlineLevel="0" collapsed="false">
      <c r="A73" s="134"/>
      <c r="B73" s="171"/>
      <c r="C73" s="171"/>
      <c r="D73" s="136"/>
      <c r="E73" s="198" t="s">
        <v>85</v>
      </c>
      <c r="F73" s="198"/>
      <c r="G73" s="198"/>
      <c r="H73" s="198"/>
      <c r="I73" s="192"/>
      <c r="J73" s="192"/>
      <c r="K73" s="199"/>
      <c r="L73" s="199"/>
      <c r="M73" s="116"/>
      <c r="N73" s="116"/>
      <c r="O73" s="200"/>
      <c r="P73" s="116"/>
      <c r="Q73" s="200"/>
      <c r="R73" s="116"/>
      <c r="S73" s="116"/>
      <c r="T73" s="116"/>
      <c r="U73" s="116"/>
      <c r="V73" s="116"/>
      <c r="W73" s="116"/>
      <c r="X73" s="116"/>
      <c r="Y73" s="116"/>
      <c r="Z73" s="116"/>
    </row>
    <row r="74" s="106" customFormat="true" ht="18" hidden="false" customHeight="true" outlineLevel="0" collapsed="false">
      <c r="A74" s="134"/>
      <c r="B74" s="171"/>
      <c r="C74" s="171"/>
      <c r="D74" s="136"/>
      <c r="E74" s="198" t="s">
        <v>86</v>
      </c>
      <c r="F74" s="198"/>
      <c r="G74" s="198"/>
      <c r="H74" s="198"/>
      <c r="I74" s="198"/>
      <c r="J74" s="198"/>
      <c r="K74" s="198"/>
      <c r="L74" s="198"/>
      <c r="M74" s="116"/>
      <c r="N74" s="116"/>
      <c r="O74" s="116"/>
      <c r="P74" s="116"/>
      <c r="Q74" s="116"/>
      <c r="R74" s="116"/>
      <c r="S74" s="116"/>
      <c r="T74" s="116"/>
      <c r="U74" s="116"/>
      <c r="V74" s="116"/>
      <c r="W74" s="116"/>
      <c r="X74" s="116"/>
      <c r="Y74" s="116"/>
      <c r="Z74" s="116"/>
    </row>
    <row r="75" s="106" customFormat="true" ht="20.45" hidden="false" customHeight="true" outlineLevel="0" collapsed="false">
      <c r="A75" s="134"/>
      <c r="B75" s="171"/>
      <c r="C75" s="171"/>
      <c r="D75" s="136"/>
      <c r="E75" s="201" t="s">
        <v>87</v>
      </c>
      <c r="F75" s="201"/>
      <c r="G75" s="201"/>
      <c r="H75" s="201"/>
      <c r="I75" s="192"/>
      <c r="J75" s="192"/>
      <c r="K75" s="199"/>
      <c r="L75" s="199"/>
      <c r="M75" s="116"/>
      <c r="N75" s="116"/>
      <c r="O75" s="116"/>
      <c r="P75" s="116"/>
      <c r="Q75" s="116"/>
      <c r="R75" s="116"/>
      <c r="S75" s="116"/>
      <c r="T75" s="116"/>
      <c r="U75" s="116"/>
      <c r="V75" s="116"/>
      <c r="W75" s="116"/>
      <c r="X75" s="116"/>
      <c r="Y75" s="116"/>
      <c r="Z75" s="116"/>
    </row>
    <row r="76" s="106" customFormat="true" ht="20.45" hidden="false" customHeight="true" outlineLevel="0" collapsed="false">
      <c r="A76" s="134"/>
      <c r="B76" s="171"/>
      <c r="C76" s="171"/>
      <c r="D76" s="136"/>
      <c r="E76" s="201" t="s">
        <v>88</v>
      </c>
      <c r="F76" s="201"/>
      <c r="G76" s="201"/>
      <c r="H76" s="201"/>
      <c r="I76" s="192"/>
      <c r="J76" s="192"/>
      <c r="K76" s="199"/>
      <c r="L76" s="199"/>
      <c r="M76" s="116"/>
      <c r="N76" s="116"/>
      <c r="O76" s="116"/>
      <c r="P76" s="116"/>
      <c r="Q76" s="116"/>
      <c r="R76" s="116"/>
      <c r="S76" s="116"/>
      <c r="T76" s="116"/>
      <c r="U76" s="116"/>
      <c r="V76" s="116"/>
      <c r="W76" s="116"/>
      <c r="X76" s="116"/>
      <c r="Y76" s="116"/>
      <c r="Z76" s="116"/>
    </row>
    <row r="77" s="106" customFormat="true" ht="18" hidden="false" customHeight="true" outlineLevel="0" collapsed="false">
      <c r="A77" s="134"/>
      <c r="B77" s="171"/>
      <c r="C77" s="171"/>
      <c r="D77" s="139"/>
      <c r="E77" s="198" t="s">
        <v>89</v>
      </c>
      <c r="F77" s="198"/>
      <c r="G77" s="198"/>
      <c r="H77" s="198"/>
      <c r="I77" s="198"/>
      <c r="J77" s="198"/>
      <c r="K77" s="199"/>
      <c r="L77" s="199"/>
      <c r="M77" s="116"/>
      <c r="N77" s="116"/>
      <c r="O77" s="116"/>
      <c r="P77" s="116"/>
      <c r="Q77" s="116"/>
      <c r="R77" s="116"/>
      <c r="S77" s="116"/>
      <c r="T77" s="116"/>
      <c r="U77" s="116"/>
      <c r="V77" s="116"/>
      <c r="W77" s="116"/>
      <c r="X77" s="116"/>
      <c r="Y77" s="116"/>
      <c r="Z77" s="116"/>
    </row>
    <row r="78" s="106" customFormat="true" ht="9" hidden="false" customHeight="true" outlineLevel="0" collapsed="false">
      <c r="A78" s="134"/>
      <c r="B78" s="171"/>
      <c r="C78" s="171"/>
      <c r="D78" s="136"/>
      <c r="E78" s="202"/>
      <c r="F78" s="203"/>
      <c r="G78" s="116"/>
      <c r="H78" s="204"/>
      <c r="I78" s="116"/>
      <c r="J78" s="205"/>
      <c r="K78" s="116"/>
      <c r="L78" s="205"/>
      <c r="M78" s="116"/>
      <c r="N78" s="116"/>
      <c r="O78" s="116"/>
      <c r="P78" s="116"/>
      <c r="Q78" s="116"/>
      <c r="R78" s="116"/>
      <c r="S78" s="116"/>
      <c r="T78" s="116"/>
      <c r="U78" s="116"/>
      <c r="V78" s="116"/>
      <c r="W78" s="116"/>
      <c r="X78" s="116"/>
      <c r="Y78" s="116"/>
      <c r="Z78" s="116"/>
      <c r="AA78" s="174"/>
      <c r="AB78" s="174"/>
      <c r="AC78" s="174"/>
      <c r="AD78" s="174"/>
      <c r="AE78" s="174"/>
      <c r="AF78" s="174"/>
      <c r="AG78" s="174"/>
      <c r="AH78" s="174"/>
      <c r="AI78" s="174"/>
    </row>
    <row r="79" s="106" customFormat="true" ht="18" hidden="false" customHeight="true" outlineLevel="0" collapsed="false">
      <c r="A79" s="134"/>
      <c r="B79" s="171"/>
      <c r="C79" s="171"/>
      <c r="D79" s="136"/>
      <c r="E79" s="206" t="s">
        <v>35</v>
      </c>
      <c r="F79" s="206"/>
      <c r="G79" s="61" t="s">
        <v>36</v>
      </c>
      <c r="H79" s="116"/>
      <c r="I79" s="207"/>
      <c r="J79" s="116"/>
      <c r="K79" s="116"/>
      <c r="L79" s="116"/>
      <c r="M79" s="116"/>
      <c r="N79" s="116"/>
      <c r="O79" s="116"/>
      <c r="P79" s="116"/>
      <c r="Q79" s="116"/>
      <c r="R79" s="116"/>
      <c r="S79" s="116"/>
      <c r="T79" s="116"/>
      <c r="U79" s="116"/>
      <c r="V79" s="116"/>
      <c r="W79" s="116"/>
      <c r="X79" s="116"/>
      <c r="Y79" s="116"/>
      <c r="Z79" s="174"/>
      <c r="AA79" s="174"/>
      <c r="AB79" s="174"/>
      <c r="AC79" s="174"/>
      <c r="AD79" s="174"/>
      <c r="AE79" s="174"/>
      <c r="AF79" s="174"/>
      <c r="AG79" s="174"/>
      <c r="AH79" s="174"/>
      <c r="AI79" s="174"/>
    </row>
    <row r="80" s="106" customFormat="true" ht="18" hidden="false" customHeight="true" outlineLevel="1" collapsed="false">
      <c r="A80" s="134"/>
      <c r="B80" s="116"/>
      <c r="C80" s="116"/>
      <c r="D80" s="136"/>
      <c r="E80" s="44"/>
      <c r="F80" s="44"/>
      <c r="G80" s="44"/>
      <c r="H80" s="44"/>
      <c r="I80" s="44"/>
      <c r="J80" s="44"/>
      <c r="K80" s="44"/>
      <c r="L80" s="44"/>
      <c r="M80" s="44"/>
      <c r="N80" s="44"/>
      <c r="O80" s="44"/>
      <c r="P80" s="44"/>
      <c r="Q80" s="44"/>
      <c r="R80" s="44"/>
      <c r="S80" s="44"/>
      <c r="T80" s="44"/>
      <c r="U80" s="44"/>
      <c r="V80" s="110"/>
      <c r="W80" s="110"/>
      <c r="X80" s="110"/>
      <c r="Z80" s="174"/>
      <c r="AA80" s="174"/>
      <c r="AB80" s="174"/>
      <c r="AC80" s="174"/>
      <c r="AD80" s="174"/>
      <c r="AE80" s="174"/>
      <c r="AF80" s="174"/>
      <c r="AG80" s="174"/>
      <c r="AH80" s="174"/>
      <c r="AI80" s="174"/>
    </row>
    <row r="81" s="106" customFormat="true" ht="18" hidden="false" customHeight="true" outlineLevel="1" collapsed="false">
      <c r="A81" s="134"/>
      <c r="B81" s="116"/>
      <c r="C81" s="116"/>
      <c r="D81" s="136"/>
      <c r="E81" s="44"/>
      <c r="F81" s="44"/>
      <c r="G81" s="44"/>
      <c r="H81" s="44"/>
      <c r="I81" s="44"/>
      <c r="J81" s="44"/>
      <c r="K81" s="44"/>
      <c r="L81" s="44"/>
      <c r="M81" s="44"/>
      <c r="N81" s="44"/>
      <c r="O81" s="44"/>
      <c r="P81" s="44"/>
      <c r="Q81" s="44"/>
      <c r="R81" s="44"/>
      <c r="S81" s="44"/>
      <c r="T81" s="44"/>
      <c r="U81" s="44"/>
      <c r="V81" s="137" t="str">
        <f aca="false">CONCATENATE(TEXT(700-LEN(E80), "#")," chars left")</f>
        <v>700 chars left</v>
      </c>
      <c r="W81" s="110"/>
      <c r="X81" s="110"/>
      <c r="Z81" s="174"/>
      <c r="AA81" s="174"/>
      <c r="AB81" s="174"/>
      <c r="AC81" s="174"/>
      <c r="AD81" s="174"/>
      <c r="AE81" s="174"/>
      <c r="AF81" s="174"/>
      <c r="AG81" s="174"/>
      <c r="AH81" s="174"/>
      <c r="AI81" s="174"/>
    </row>
    <row r="82" s="106" customFormat="true" ht="18" hidden="false" customHeight="true" outlineLevel="0" collapsed="false">
      <c r="A82" s="134"/>
      <c r="B82" s="171"/>
      <c r="C82" s="171"/>
      <c r="D82" s="136"/>
      <c r="E82" s="116"/>
      <c r="F82" s="116"/>
      <c r="G82" s="116"/>
      <c r="H82" s="116"/>
      <c r="I82" s="116"/>
      <c r="J82" s="116"/>
      <c r="K82" s="116"/>
      <c r="L82" s="116"/>
      <c r="M82" s="116"/>
      <c r="N82" s="116"/>
      <c r="O82" s="116"/>
      <c r="P82" s="116"/>
      <c r="Q82" s="116"/>
      <c r="R82" s="116"/>
      <c r="S82" s="116"/>
      <c r="T82" s="110"/>
      <c r="U82" s="110"/>
      <c r="V82" s="110"/>
      <c r="W82" s="110"/>
      <c r="X82" s="110"/>
      <c r="Z82" s="174"/>
      <c r="AA82" s="174"/>
      <c r="AB82" s="174"/>
      <c r="AC82" s="174"/>
      <c r="AD82" s="174"/>
      <c r="AE82" s="174"/>
      <c r="AF82" s="174"/>
      <c r="AG82" s="174"/>
      <c r="AH82" s="174"/>
      <c r="AI82" s="174"/>
    </row>
    <row r="83" s="92" customFormat="true" ht="18" hidden="false" customHeight="true" outlineLevel="0" collapsed="false">
      <c r="A83" s="90"/>
      <c r="B83" s="91"/>
      <c r="C83" s="91"/>
      <c r="D83" s="91"/>
      <c r="E83" s="38"/>
      <c r="F83" s="93"/>
      <c r="G83" s="93"/>
      <c r="H83" s="93"/>
      <c r="I83" s="93"/>
      <c r="J83" s="93"/>
      <c r="K83" s="93"/>
      <c r="L83" s="93"/>
      <c r="M83" s="93"/>
      <c r="N83" s="93"/>
      <c r="O83" s="208"/>
      <c r="P83" s="208"/>
      <c r="Q83" s="208"/>
      <c r="R83" s="208"/>
      <c r="S83" s="208"/>
      <c r="T83" s="94"/>
      <c r="U83" s="94"/>
      <c r="V83" s="94"/>
      <c r="W83" s="94"/>
      <c r="X83" s="94"/>
    </row>
    <row r="84" s="92" customFormat="true" ht="18" hidden="false" customHeight="true" outlineLevel="0" collapsed="false">
      <c r="A84" s="209" t="s">
        <v>90</v>
      </c>
      <c r="B84" s="209" t="s">
        <v>91</v>
      </c>
      <c r="C84" s="209"/>
      <c r="D84" s="210"/>
      <c r="E84" s="44"/>
      <c r="F84" s="44"/>
      <c r="G84" s="44"/>
      <c r="H84" s="44"/>
      <c r="I84" s="44"/>
      <c r="J84" s="44"/>
      <c r="K84" s="44"/>
      <c r="L84" s="44"/>
      <c r="M84" s="44"/>
      <c r="N84" s="44"/>
      <c r="O84" s="44"/>
      <c r="P84" s="44"/>
      <c r="Q84" s="44"/>
      <c r="R84" s="44"/>
      <c r="S84" s="44"/>
      <c r="T84" s="44"/>
      <c r="U84" s="44"/>
      <c r="V84" s="94"/>
      <c r="W84" s="94"/>
      <c r="X84" s="94"/>
    </row>
    <row r="85" s="92" customFormat="true" ht="18" hidden="false" customHeight="true" outlineLevel="0" collapsed="false">
      <c r="A85" s="169"/>
      <c r="B85" s="209"/>
      <c r="C85" s="209"/>
      <c r="D85" s="211"/>
      <c r="E85" s="44"/>
      <c r="F85" s="44"/>
      <c r="G85" s="44"/>
      <c r="H85" s="44"/>
      <c r="I85" s="44"/>
      <c r="J85" s="44"/>
      <c r="K85" s="44"/>
      <c r="L85" s="44"/>
      <c r="M85" s="44"/>
      <c r="N85" s="44"/>
      <c r="O85" s="44"/>
      <c r="P85" s="44"/>
      <c r="Q85" s="44"/>
      <c r="R85" s="44"/>
      <c r="S85" s="44"/>
      <c r="T85" s="44"/>
      <c r="U85" s="44"/>
      <c r="V85" s="46" t="str">
        <f aca="false">CONCATENATE(TEXT(1000-LEN(E84), "#")," chars left")</f>
        <v>1000 chars left</v>
      </c>
      <c r="W85" s="94"/>
      <c r="X85" s="94"/>
    </row>
    <row r="86" s="92" customFormat="true" ht="18.75" hidden="false" customHeight="true" outlineLevel="0" collapsed="false">
      <c r="A86" s="212"/>
    </row>
    <row r="87" s="33" customFormat="true" ht="24.75" hidden="false" customHeight="true" outlineLevel="0" collapsed="false">
      <c r="A87" s="29"/>
      <c r="B87" s="29"/>
      <c r="C87" s="29"/>
      <c r="D87" s="29"/>
      <c r="E87" s="29"/>
      <c r="F87" s="29"/>
      <c r="G87" s="29"/>
      <c r="H87" s="29"/>
      <c r="I87" s="29"/>
      <c r="J87" s="29"/>
      <c r="K87" s="29"/>
      <c r="L87" s="29"/>
      <c r="M87" s="29"/>
      <c r="N87" s="29"/>
      <c r="O87" s="29"/>
      <c r="P87" s="29"/>
      <c r="Q87" s="29"/>
      <c r="R87" s="30"/>
      <c r="S87" s="30"/>
      <c r="T87" s="31"/>
      <c r="U87" s="213"/>
      <c r="V87" s="31"/>
      <c r="W87" s="31"/>
      <c r="X87" s="213"/>
    </row>
    <row r="88" s="215" customFormat="true" ht="12.75" hidden="true" customHeight="false" outlineLevel="0" collapsed="false">
      <c r="A88" s="214"/>
    </row>
    <row r="89" s="215" customFormat="true" ht="12.75" hidden="true" customHeight="false" outlineLevel="0" collapsed="false">
      <c r="A89" s="214"/>
    </row>
    <row r="90" s="215" customFormat="true" ht="12.75" hidden="true" customHeight="false" outlineLevel="0" collapsed="false">
      <c r="A90" s="214"/>
    </row>
    <row r="91" s="215" customFormat="true" ht="12.75" hidden="true" customHeight="false" outlineLevel="0" collapsed="false">
      <c r="A91" s="214"/>
    </row>
    <row r="92" s="215" customFormat="true" ht="12.75" hidden="true" customHeight="false" outlineLevel="0" collapsed="false">
      <c r="A92" s="214"/>
    </row>
    <row r="93" s="215" customFormat="true" ht="12.75" hidden="true" customHeight="false" outlineLevel="0" collapsed="false">
      <c r="A93" s="214"/>
    </row>
    <row r="94" s="215" customFormat="true" ht="12.75" hidden="true" customHeight="false" outlineLevel="0" collapsed="false">
      <c r="A94" s="214"/>
    </row>
    <row r="95" s="215" customFormat="true" ht="12.75" hidden="true" customHeight="false" outlineLevel="0" collapsed="false">
      <c r="A95" s="214"/>
    </row>
    <row r="96" s="215" customFormat="true" ht="12.75" hidden="true" customHeight="false" outlineLevel="0" collapsed="false">
      <c r="A96" s="214"/>
    </row>
    <row r="97" s="215" customFormat="true" ht="12.75" hidden="true" customHeight="false" outlineLevel="0" collapsed="false">
      <c r="A97" s="214"/>
    </row>
    <row r="98" s="215" customFormat="true" ht="12.75" hidden="true" customHeight="false" outlineLevel="0" collapsed="false">
      <c r="A98" s="214"/>
    </row>
    <row r="99" s="215" customFormat="true" ht="12.75" hidden="true" customHeight="false" outlineLevel="0" collapsed="false">
      <c r="A99" s="214"/>
    </row>
    <row r="100" s="215" customFormat="true" ht="12.75" hidden="true" customHeight="false" outlineLevel="0" collapsed="false">
      <c r="A100" s="214"/>
    </row>
    <row r="101" s="215" customFormat="true" ht="12.75" hidden="true" customHeight="false" outlineLevel="0" collapsed="false">
      <c r="A101" s="214"/>
    </row>
    <row r="102" s="215" customFormat="true" ht="12.75" hidden="true" customHeight="false" outlineLevel="0" collapsed="false">
      <c r="A102" s="214"/>
    </row>
    <row r="103" s="215" customFormat="true" ht="12.75" hidden="true" customHeight="false" outlineLevel="0" collapsed="false">
      <c r="A103" s="214"/>
    </row>
    <row r="104" s="215" customFormat="true" ht="12.75" hidden="true" customHeight="false" outlineLevel="0" collapsed="false">
      <c r="A104" s="214"/>
    </row>
    <row r="105" s="215" customFormat="true" ht="12.75" hidden="true" customHeight="false" outlineLevel="0" collapsed="false">
      <c r="A105" s="214"/>
    </row>
    <row r="106" s="215" customFormat="true" ht="12.75" hidden="true" customHeight="false" outlineLevel="0" collapsed="false">
      <c r="A106" s="214"/>
    </row>
    <row r="107" s="215" customFormat="true" ht="12.75" hidden="true" customHeight="false" outlineLevel="0" collapsed="false">
      <c r="A107" s="214"/>
    </row>
    <row r="108" s="215" customFormat="true" ht="12.75" hidden="true" customHeight="false" outlineLevel="0" collapsed="false">
      <c r="A108" s="214"/>
    </row>
    <row r="109" s="215" customFormat="true" ht="12.75" hidden="true" customHeight="false" outlineLevel="0" collapsed="false">
      <c r="A109" s="214"/>
    </row>
    <row r="110" s="215" customFormat="true" ht="12.75" hidden="true" customHeight="false" outlineLevel="0" collapsed="false">
      <c r="A110" s="214"/>
    </row>
    <row r="111" s="215" customFormat="true" ht="12.75" hidden="true" customHeight="false" outlineLevel="0" collapsed="false">
      <c r="A111" s="214"/>
    </row>
    <row r="112" s="215" customFormat="true" ht="12.75" hidden="true" customHeight="false" outlineLevel="0" collapsed="false">
      <c r="A112" s="214"/>
    </row>
    <row r="113" s="215" customFormat="true" ht="12.75" hidden="true" customHeight="false" outlineLevel="0" collapsed="false">
      <c r="A113" s="214"/>
    </row>
    <row r="114" s="215" customFormat="true" ht="12.75" hidden="true" customHeight="false" outlineLevel="0" collapsed="false">
      <c r="A114" s="214"/>
    </row>
    <row r="115" s="215" customFormat="true" ht="12.75" hidden="true" customHeight="false" outlineLevel="0" collapsed="false">
      <c r="A115" s="214"/>
    </row>
    <row r="116" s="215" customFormat="true" ht="12.75" hidden="true" customHeight="false" outlineLevel="0" collapsed="false">
      <c r="A116" s="214"/>
    </row>
    <row r="117" s="215" customFormat="true" ht="12.75" hidden="true" customHeight="false" outlineLevel="0" collapsed="false">
      <c r="A117" s="214"/>
    </row>
    <row r="118" s="215" customFormat="true" ht="12.75" hidden="true" customHeight="false" outlineLevel="0" collapsed="false">
      <c r="A118" s="214"/>
    </row>
    <row r="119" s="215" customFormat="true" ht="12.75" hidden="true" customHeight="false" outlineLevel="0" collapsed="false">
      <c r="A119" s="214"/>
    </row>
    <row r="120" s="215" customFormat="true" ht="12.75" hidden="true" customHeight="false" outlineLevel="0" collapsed="false">
      <c r="A120" s="214"/>
    </row>
    <row r="121" s="215" customFormat="true" ht="12.75" hidden="true" customHeight="false" outlineLevel="0" collapsed="false">
      <c r="A121" s="214"/>
    </row>
    <row r="122" s="215" customFormat="true" ht="12.75" hidden="true" customHeight="false" outlineLevel="0" collapsed="false">
      <c r="A122" s="214"/>
    </row>
    <row r="123" s="215" customFormat="true" ht="12.75" hidden="true" customHeight="false" outlineLevel="0" collapsed="false">
      <c r="A123" s="214"/>
    </row>
    <row r="124" s="215" customFormat="true" ht="12.75" hidden="true" customHeight="false" outlineLevel="0" collapsed="false">
      <c r="A124" s="214"/>
    </row>
    <row r="125" s="215" customFormat="true" ht="12.75" hidden="true" customHeight="false" outlineLevel="0" collapsed="false">
      <c r="A125" s="214"/>
    </row>
    <row r="126" s="215" customFormat="true" ht="12.75" hidden="true" customHeight="false" outlineLevel="0" collapsed="false">
      <c r="A126" s="214"/>
    </row>
    <row r="127" s="215" customFormat="true" ht="12.75" hidden="true" customHeight="false" outlineLevel="0" collapsed="false">
      <c r="A127" s="214"/>
    </row>
    <row r="128" s="215" customFormat="true" ht="12.75" hidden="true" customHeight="false" outlineLevel="0" collapsed="false">
      <c r="A128" s="214"/>
    </row>
    <row r="129" s="215" customFormat="true" ht="12.75" hidden="true" customHeight="false" outlineLevel="0" collapsed="false">
      <c r="A129" s="214"/>
    </row>
    <row r="130" s="215" customFormat="true" ht="12.75" hidden="true" customHeight="false" outlineLevel="0" collapsed="false">
      <c r="A130" s="214"/>
    </row>
    <row r="131" s="215" customFormat="true" ht="12.75" hidden="true" customHeight="false" outlineLevel="0" collapsed="false">
      <c r="A131" s="214"/>
    </row>
    <row r="132" s="215" customFormat="true" ht="12.75" hidden="true" customHeight="false" outlineLevel="0" collapsed="false">
      <c r="A132" s="214"/>
    </row>
    <row r="133" s="215" customFormat="true" ht="12.75" hidden="true" customHeight="false" outlineLevel="0" collapsed="false">
      <c r="A133" s="214"/>
    </row>
    <row r="134" s="215" customFormat="true" ht="12.75" hidden="true" customHeight="false" outlineLevel="0" collapsed="false">
      <c r="A134" s="214"/>
    </row>
    <row r="135" s="215" customFormat="true" ht="12.75" hidden="true" customHeight="false" outlineLevel="0" collapsed="false">
      <c r="A135" s="214"/>
    </row>
    <row r="136" s="215" customFormat="true" ht="12.75" hidden="true" customHeight="false" outlineLevel="0" collapsed="false">
      <c r="A136" s="214"/>
    </row>
    <row r="137" s="215" customFormat="true" ht="12.75" hidden="true" customHeight="false" outlineLevel="0" collapsed="false">
      <c r="A137" s="214"/>
    </row>
    <row r="138" s="215" customFormat="true" ht="12.75" hidden="true" customHeight="false" outlineLevel="0" collapsed="false">
      <c r="A138" s="214"/>
    </row>
    <row r="139" s="215" customFormat="true" ht="12.75" hidden="true" customHeight="false" outlineLevel="0" collapsed="false">
      <c r="A139" s="214"/>
    </row>
    <row r="140" s="215" customFormat="true" ht="12.75" hidden="true" customHeight="false" outlineLevel="0" collapsed="false">
      <c r="A140" s="214"/>
    </row>
    <row r="141" s="215" customFormat="true" ht="12.75" hidden="true" customHeight="false" outlineLevel="0" collapsed="false">
      <c r="A141" s="214"/>
    </row>
    <row r="142" s="215" customFormat="true" ht="12.75" hidden="true" customHeight="false" outlineLevel="0" collapsed="false">
      <c r="A142" s="214"/>
    </row>
    <row r="143" s="215" customFormat="true" ht="12.75" hidden="true" customHeight="false" outlineLevel="0" collapsed="false">
      <c r="A143" s="214"/>
    </row>
    <row r="144" s="215" customFormat="true" ht="12.75" hidden="true" customHeight="false" outlineLevel="0" collapsed="false">
      <c r="A144" s="214"/>
    </row>
    <row r="145" s="215" customFormat="true" ht="12.75" hidden="true" customHeight="false" outlineLevel="0" collapsed="false">
      <c r="A145" s="214"/>
    </row>
    <row r="146" s="215" customFormat="true" ht="12.75" hidden="true" customHeight="false" outlineLevel="0" collapsed="false">
      <c r="A146" s="214"/>
    </row>
    <row r="147" s="215" customFormat="true" ht="12.75" hidden="true" customHeight="false" outlineLevel="0" collapsed="false">
      <c r="A147" s="214"/>
    </row>
    <row r="148" s="215" customFormat="true" ht="12.75" hidden="true" customHeight="false" outlineLevel="0" collapsed="false">
      <c r="A148" s="214"/>
    </row>
    <row r="149" s="215" customFormat="true" ht="12.75" hidden="true" customHeight="false" outlineLevel="0" collapsed="false">
      <c r="A149" s="214"/>
    </row>
    <row r="150" s="215" customFormat="true" ht="12.75" hidden="true" customHeight="false" outlineLevel="0" collapsed="false">
      <c r="A150" s="214"/>
    </row>
    <row r="151" s="215" customFormat="true" ht="12.75" hidden="true" customHeight="false" outlineLevel="0" collapsed="false">
      <c r="A151" s="214"/>
    </row>
    <row r="152" s="215" customFormat="true" ht="12.75" hidden="true" customHeight="false" outlineLevel="0" collapsed="false">
      <c r="A152" s="214"/>
    </row>
    <row r="153" s="215" customFormat="true" ht="12.75" hidden="true" customHeight="false" outlineLevel="0" collapsed="false">
      <c r="A153" s="214"/>
    </row>
    <row r="154" s="215" customFormat="true" ht="12.75" hidden="true" customHeight="false" outlineLevel="0" collapsed="false">
      <c r="A154" s="214"/>
    </row>
    <row r="155" s="215" customFormat="true" ht="12.75" hidden="true" customHeight="false" outlineLevel="0" collapsed="false">
      <c r="A155" s="214"/>
    </row>
    <row r="156" s="215" customFormat="true" ht="12.75" hidden="true" customHeight="false" outlineLevel="0" collapsed="false">
      <c r="A156" s="214"/>
    </row>
    <row r="157" s="215" customFormat="true" ht="12.75" hidden="true" customHeight="false" outlineLevel="0" collapsed="false">
      <c r="A157" s="214"/>
    </row>
    <row r="158" s="215" customFormat="true" ht="12.75" hidden="true" customHeight="false" outlineLevel="0" collapsed="false">
      <c r="A158" s="214"/>
    </row>
    <row r="159" s="215" customFormat="true" ht="12.75" hidden="true" customHeight="false" outlineLevel="0" collapsed="false">
      <c r="A159" s="214"/>
    </row>
    <row r="160" s="215" customFormat="true" ht="12.75" hidden="true" customHeight="false" outlineLevel="0" collapsed="false">
      <c r="A160" s="214"/>
    </row>
    <row r="161" s="215" customFormat="true" ht="12.75" hidden="true" customHeight="false" outlineLevel="0" collapsed="false">
      <c r="A161" s="214"/>
    </row>
    <row r="162" s="215" customFormat="true" ht="12.75" hidden="true" customHeight="false" outlineLevel="0" collapsed="false">
      <c r="A162" s="214"/>
    </row>
    <row r="163" s="215" customFormat="true" ht="12.75" hidden="true" customHeight="false" outlineLevel="0" collapsed="false">
      <c r="A163" s="214"/>
    </row>
    <row r="164" s="215" customFormat="true" ht="12.75" hidden="true" customHeight="false" outlineLevel="0" collapsed="false">
      <c r="A164" s="214"/>
    </row>
    <row r="165" s="215" customFormat="true" ht="12.75" hidden="true" customHeight="false" outlineLevel="0" collapsed="false">
      <c r="A165" s="214"/>
    </row>
    <row r="166" s="215" customFormat="true" ht="12.75" hidden="true" customHeight="false" outlineLevel="0" collapsed="false">
      <c r="A166" s="214"/>
    </row>
    <row r="167" s="215" customFormat="true" ht="12.75" hidden="true" customHeight="false" outlineLevel="0" collapsed="false">
      <c r="A167" s="214"/>
    </row>
    <row r="168" s="215" customFormat="true" ht="12.75" hidden="true" customHeight="false" outlineLevel="0" collapsed="false">
      <c r="A168" s="214"/>
    </row>
    <row r="169" s="215" customFormat="true" ht="12.75" hidden="true" customHeight="false" outlineLevel="0" collapsed="false">
      <c r="A169" s="214"/>
    </row>
    <row r="170" s="215" customFormat="true" ht="12.75" hidden="true" customHeight="false" outlineLevel="0" collapsed="false">
      <c r="A170" s="214"/>
    </row>
    <row r="171" s="215" customFormat="true" ht="12.75" hidden="true" customHeight="false" outlineLevel="0" collapsed="false">
      <c r="A171" s="214"/>
    </row>
    <row r="172" s="215" customFormat="true" ht="12.75" hidden="true" customHeight="false" outlineLevel="0" collapsed="false">
      <c r="A172" s="214"/>
    </row>
    <row r="173" s="215" customFormat="true" ht="12.75" hidden="true" customHeight="false" outlineLevel="0" collapsed="false">
      <c r="A173" s="214"/>
    </row>
    <row r="174" s="215" customFormat="true" ht="12.75" hidden="true" customHeight="false" outlineLevel="0" collapsed="false">
      <c r="A174" s="214"/>
    </row>
    <row r="175" s="215" customFormat="true" ht="12.75" hidden="true" customHeight="false" outlineLevel="0" collapsed="false">
      <c r="A175" s="214"/>
    </row>
    <row r="176" s="215" customFormat="true" ht="12.75" hidden="true" customHeight="false" outlineLevel="0" collapsed="false">
      <c r="A176" s="214"/>
    </row>
    <row r="177" s="215" customFormat="true" ht="12.75" hidden="true" customHeight="false" outlineLevel="0" collapsed="false">
      <c r="A177" s="214"/>
    </row>
    <row r="178" s="215" customFormat="true" ht="12.75" hidden="true" customHeight="false" outlineLevel="0" collapsed="false">
      <c r="A178" s="214"/>
    </row>
    <row r="179" s="215" customFormat="true" ht="12.75" hidden="true" customHeight="false" outlineLevel="0" collapsed="false">
      <c r="A179" s="214"/>
    </row>
  </sheetData>
  <mergeCells count="130">
    <mergeCell ref="A1:Q1"/>
    <mergeCell ref="B8:C10"/>
    <mergeCell ref="E8:U10"/>
    <mergeCell ref="E13:L13"/>
    <mergeCell ref="I14:J14"/>
    <mergeCell ref="K14:L14"/>
    <mergeCell ref="I15:J15"/>
    <mergeCell ref="K15:L15"/>
    <mergeCell ref="I16:J16"/>
    <mergeCell ref="K16:L16"/>
    <mergeCell ref="I17:J17"/>
    <mergeCell ref="K17:L17"/>
    <mergeCell ref="S19:U19"/>
    <mergeCell ref="E20:U20"/>
    <mergeCell ref="E21:L21"/>
    <mergeCell ref="N21:O21"/>
    <mergeCell ref="P21:Q21"/>
    <mergeCell ref="R21:U21"/>
    <mergeCell ref="E22:L22"/>
    <mergeCell ref="N22:O22"/>
    <mergeCell ref="P22:Q22"/>
    <mergeCell ref="R22:U22"/>
    <mergeCell ref="E23:L23"/>
    <mergeCell ref="N23:O23"/>
    <mergeCell ref="P23:Q23"/>
    <mergeCell ref="R23:U23"/>
    <mergeCell ref="B27:C27"/>
    <mergeCell ref="H27:Q27"/>
    <mergeCell ref="B28:C28"/>
    <mergeCell ref="H28:Q28"/>
    <mergeCell ref="H29:Q29"/>
    <mergeCell ref="H30:Q30"/>
    <mergeCell ref="G33:W35"/>
    <mergeCell ref="B38:C38"/>
    <mergeCell ref="P38:Q38"/>
    <mergeCell ref="E39:G40"/>
    <mergeCell ref="H39:K39"/>
    <mergeCell ref="L39:Q39"/>
    <mergeCell ref="J40:K40"/>
    <mergeCell ref="L40:M40"/>
    <mergeCell ref="N40:O40"/>
    <mergeCell ref="P40:Q40"/>
    <mergeCell ref="E41:G41"/>
    <mergeCell ref="J41:K41"/>
    <mergeCell ref="L41:M41"/>
    <mergeCell ref="N41:O41"/>
    <mergeCell ref="P41:Q41"/>
    <mergeCell ref="E42:G42"/>
    <mergeCell ref="J42:K42"/>
    <mergeCell ref="L42:M42"/>
    <mergeCell ref="N42:O42"/>
    <mergeCell ref="P42:Q42"/>
    <mergeCell ref="E43:G43"/>
    <mergeCell ref="J43:K43"/>
    <mergeCell ref="L43:M43"/>
    <mergeCell ref="N43:O43"/>
    <mergeCell ref="P43:Q43"/>
    <mergeCell ref="E44:G44"/>
    <mergeCell ref="J44:K44"/>
    <mergeCell ref="L44:M44"/>
    <mergeCell ref="N44:O44"/>
    <mergeCell ref="P44:Q44"/>
    <mergeCell ref="E45:I45"/>
    <mergeCell ref="J45:K45"/>
    <mergeCell ref="L45:O45"/>
    <mergeCell ref="P45:Q45"/>
    <mergeCell ref="E48:U49"/>
    <mergeCell ref="B53:C60"/>
    <mergeCell ref="E53:G53"/>
    <mergeCell ref="I53:Q53"/>
    <mergeCell ref="R53:T53"/>
    <mergeCell ref="U53:X53"/>
    <mergeCell ref="Y53:Z53"/>
    <mergeCell ref="E54:G54"/>
    <mergeCell ref="I54:Q54"/>
    <mergeCell ref="R54:T54"/>
    <mergeCell ref="U54:X54"/>
    <mergeCell ref="Y54:Z54"/>
    <mergeCell ref="E55:G55"/>
    <mergeCell ref="I55:Q55"/>
    <mergeCell ref="R55:T55"/>
    <mergeCell ref="U55:X55"/>
    <mergeCell ref="Y55:Z55"/>
    <mergeCell ref="E56:G56"/>
    <mergeCell ref="R56:T56"/>
    <mergeCell ref="U56:X56"/>
    <mergeCell ref="Y56:Z56"/>
    <mergeCell ref="E58:F58"/>
    <mergeCell ref="E59:U60"/>
    <mergeCell ref="O62:P62"/>
    <mergeCell ref="E63:J63"/>
    <mergeCell ref="K63:P63"/>
    <mergeCell ref="B64:C71"/>
    <mergeCell ref="E64:F64"/>
    <mergeCell ref="G64:H64"/>
    <mergeCell ref="I64:J64"/>
    <mergeCell ref="K64:L64"/>
    <mergeCell ref="M64:N64"/>
    <mergeCell ref="O64:P64"/>
    <mergeCell ref="Q64:T65"/>
    <mergeCell ref="E65:F65"/>
    <mergeCell ref="G65:H65"/>
    <mergeCell ref="I65:J65"/>
    <mergeCell ref="K65:L65"/>
    <mergeCell ref="M65:N65"/>
    <mergeCell ref="O65:P65"/>
    <mergeCell ref="E66:J66"/>
    <mergeCell ref="E67:H67"/>
    <mergeCell ref="I67:J67"/>
    <mergeCell ref="E68:H68"/>
    <mergeCell ref="I68:J68"/>
    <mergeCell ref="I70:J70"/>
    <mergeCell ref="E72:J72"/>
    <mergeCell ref="K72:L72"/>
    <mergeCell ref="E73:H73"/>
    <mergeCell ref="I73:J73"/>
    <mergeCell ref="K73:L73"/>
    <mergeCell ref="E74:L74"/>
    <mergeCell ref="E75:H75"/>
    <mergeCell ref="I75:J75"/>
    <mergeCell ref="K75:L75"/>
    <mergeCell ref="E76:H76"/>
    <mergeCell ref="I76:J76"/>
    <mergeCell ref="K76:L76"/>
    <mergeCell ref="E77:J77"/>
    <mergeCell ref="K77:L77"/>
    <mergeCell ref="E80:U81"/>
    <mergeCell ref="B84:C85"/>
    <mergeCell ref="E84:U85"/>
    <mergeCell ref="A87:Q87"/>
  </mergeCells>
  <dataValidations count="29">
    <dataValidation allowBlank="true" operator="between" showDropDown="false" showErrorMessage="true" showInputMessage="true" sqref="H41:I44 H54:H56" type="none">
      <formula1>0</formula1>
      <formula2>0</formula2>
    </dataValidation>
    <dataValidation allowBlank="true" operator="between" showDropDown="false" showErrorMessage="true" showInputMessage="false" sqref="E8 G33" type="none">
      <formula1>0</formula1>
      <formula2>0</formula2>
    </dataValidation>
    <dataValidation allowBlank="true" operator="between" prompt="The base year is the reference year against which your target is compared to. If you have set more than one target in your action plan, it is highly recommended to keep the same base year and reduction type. " showDropDown="false" showErrorMessage="true" showInputMessage="true" sqref="H14" type="none">
      <formula1>0</formula1>
      <formula2>0</formula2>
    </dataValidation>
    <dataValidation allowBlank="true" operator="between" prompt="Covenant coordinators and/or supporters, such as regions, provinces,  agencies, city networks etc &#10;" showDropDown="false" showErrorMessage="true" showInputMessage="true" sqref="E42:G42" type="none">
      <formula1>0</formula1>
      <formula2>0</formula2>
    </dataValidation>
    <dataValidation allowBlank="true" operator="between" prompt="Your CO2 or greenhouse gas emissions reduction target expressed in %." showDropDown="false" showErrorMessage="true" showInputMessage="true" sqref="E14:F14" type="none">
      <formula1>0</formula1>
      <formula2>0</formula2>
    </dataValidation>
    <dataValidation allowBlank="true" operator="between" prompt="Refers to the projection of the population by the target year. It is particularly relevant if you have set a per capita reduction target." showDropDown="false" showErrorMessage="true" showInputMessage="true" sqref="K14" type="none">
      <formula1>0</formula1>
      <formula2>0</formula2>
    </dataValidation>
    <dataValidation allowBlank="true" operator="between" prompt="Absolute reduction: If the target is calculated based on the total amount of CO2 emissions in the base year.&#10;Per capita reduction:If the target is calculated based on the total amount of CO2 emissions divided by the number of inhabitants in the base year." showDropDown="false" showErrorMessage="true" showInputMessage="true" sqref="I14" type="none">
      <formula1>0</formula1>
      <formula2>0</formula2>
    </dataValidation>
    <dataValidation allowBlank="true" operator="between" prompt="Depending on the commitments adopted by your Council, you can indicate here a target for 2020, 2030 and/or a longer-term target (i.e. beyond 2030).&#10;EU Signatories commit with a minimum 20% CO2 reduction by 2020 or/and minimum 40% CO2 reduction by 2030." showDropDown="false" showErrorMessage="true" showInputMessage="true" sqref="G14" type="none">
      <formula1>0</formula1>
      <formula2>0</formula2>
    </dataValidation>
    <dataValidation allowBlank="true" operator="between" prompt="The long-term vision that will shape the climate and sustainable energy future of your municipality (incl. key milestones, priority sectors, desired outcomes and potential benefits)." promptTitle="Vision" showDropDown="false" showErrorMessage="true" showInputMessage="true" sqref="B8:C10" type="none">
      <formula1>0</formula1>
      <formula2>0</formula2>
    </dataValidation>
    <dataValidation allowBlank="true" operator="between" prompt="Total hours worked divided by average annual hours worked in full-time jobs. Ex: An FTE of 1.0 means that the person is equivalent to a full-time worker, while an FTE of 0.5 signals that the worker is only half-time." promptTitle="Full-time equivalent (FTE) jobs" showDropDown="false" showErrorMessage="true" showInputMessage="true" sqref="J40 P40" type="none">
      <formula1>0</formula1>
      <formula2>0</formula2>
    </dataValidation>
    <dataValidation allowBlank="true" operator="between" showDropDown="false" showErrorMessage="true" showInputMessage="true" sqref="H15 P22:P23" type="list">
      <formula1>Base2020</formula1>
      <formula2>0</formula2>
    </dataValidation>
    <dataValidation allowBlank="true" operator="between" prompt="If you have set more than one target in your action plan, it is highly recommended to keep the same base year." showDropDown="false" showErrorMessage="true" showInputMessage="true" sqref="H16" type="list">
      <formula1>Base2030</formula1>
      <formula2>0</formula2>
    </dataValidation>
    <dataValidation allowBlank="true" operator="between" prompt="If you have set more than one target in your action plan, it is highly recommended to keep the same base year." showDropDown="false" showErrorMessage="true" showInputMessage="true" sqref="H17" type="list">
      <formula1>Baselong</formula1>
      <formula2>0</formula2>
    </dataValidation>
    <dataValidation allowBlank="true" operator="between" showDropDown="false" showErrorMessage="true" showInputMessage="true" sqref="I15" type="list">
      <formula1>redtype</formula1>
      <formula2>0</formula2>
    </dataValidation>
    <dataValidation allowBlank="true" operator="between" showDropDown="false" showErrorMessage="true" showInputMessage="true" sqref="I73 I75:I76" type="list">
      <formula1>selectx</formula1>
      <formula2>0</formula2>
    </dataValidation>
    <dataValidation allowBlank="true" operator="between" showDropDown="false" showErrorMessage="true" showInputMessage="true" sqref="I67" type="list">
      <formula1>timestart</formula1>
      <formula2>0</formula2>
    </dataValidation>
    <dataValidation allowBlank="true" operator="between" showDropDown="false" showErrorMessage="true" showInputMessage="true" sqref="I68 H69:J69" type="list">
      <formula1>timefinal</formula1>
      <formula2>0</formula2>
    </dataValidation>
    <dataValidation allowBlank="true" operator="between" prompt="Describe your adaptation goal(s) and its(their) timescale, if any, either in descriptive terms or/and in quantitative terms. Specify the target and base years (if applicable)." promptTitle="Adaptation Goal" showDropDown="false" showErrorMessage="true" showInputMessage="true" sqref="E21:L21" type="none">
      <formula1>0</formula1>
      <formula2>0</formula2>
    </dataValidation>
    <dataValidation allowBlank="true" operator="between" prompt="The base year is the reference year against which your target is compared to." showDropDown="false" showErrorMessage="true" showInputMessage="true" sqref="P21" type="none">
      <formula1>0</formula1>
      <formula2>0</formula2>
    </dataValidation>
    <dataValidation allowBlank="true" operator="between" prompt="Add comments, e.g. specify the main funding mechanisms foreseen and how they are secure on the short-, mid- and long-terms." showDropDown="false" showErrorMessage="true" showInputMessage="true" sqref="E80:U81" type="none">
      <formula1>0</formula1>
      <formula2>0</formula2>
    </dataValidation>
    <dataValidation allowBlank="true" operator="between" prompt="Describe here how you are planning to monitor your SECAP implementation (e.g. number of revisions foreseen, corresponding timeframe, etc.)." showDropDown="false" showErrorMessage="true" showInputMessage="true" sqref="E84:U85" type="none">
      <formula1>0</formula1>
      <formula2>0</formula2>
    </dataValidation>
    <dataValidation allowBlank="true" operator="between" prompt="Specify here how stakeholders and citizens were engaged in the preparation of your action plan (i.e. which participation methods, how many people were involved) and how you plan to involve them in the ensuing implementation." showDropDown="false" showErrorMessage="true" showInputMessage="true" sqref="E59:U60" type="none">
      <formula1>0</formula1>
      <formula2>0</formula2>
    </dataValidation>
    <dataValidation allowBlank="true" operator="between" prompt="Select here which institution(s) allocate(s) staff to the preparation (and implementation) of your action plan. Specify the number of full-time equivalent (FTE) jobs (optional). " showDropDown="false" showErrorMessage="true" showInputMessage="true" sqref="B38:C38" type="none">
      <formula1>0</formula1>
      <formula2>0</formula2>
    </dataValidation>
    <dataValidation allowBlank="true" operator="between" prompt="f you have set more than one target in your action plan, it is highly recommended to keep the same reduction type. " showDropDown="false" showErrorMessage="true" showInputMessage="true" sqref="I16:I17" type="list">
      <formula1>redtype</formula1>
      <formula2>0</formula2>
    </dataValidation>
    <dataValidation allowBlank="true" operator="between" showDropDown="false" showErrorMessage="true" showInputMessage="true" sqref="G17" type="list">
      <formula1>Long_term_target_year</formula1>
      <formula2>0</formula2>
    </dataValidation>
    <dataValidation allowBlank="true" operator="between" showDropDown="false" showErrorMessage="true" showInputMessage="true" sqref="N22:N23" type="list">
      <formula1>TargetYear</formula1>
      <formula2>0</formula2>
    </dataValidation>
    <dataValidation allowBlank="true" operator="between" prompt="Specific administrative structures your local authority has created or assigned to implement your action plan in the framework of the Covenant of Mayors initiative." showDropDown="false" showErrorMessage="true" showInputMessage="true" sqref="B27:B28" type="none">
      <formula1>0</formula1>
      <formula2>0</formula2>
    </dataValidation>
    <dataValidation allowBlank="true" operator="between" prompt="Questionnaire / online survey / in-depth interview" showDropDown="false" showErrorMessage="true" showInputMessage="false" sqref="U54:Y56" type="none">
      <formula1>0</formula1>
      <formula2>0</formula2>
    </dataValidation>
    <dataValidation allowBlank="true" operator="between" showDropDown="false" showErrorMessage="true" showInputMessage="true" sqref="R54:R56" type="list">
      <formula1>level_inv</formula1>
      <formula2>0</formula2>
    </dataValidation>
  </dataValidations>
  <hyperlinks>
    <hyperlink ref="Z1" location="Home!A1" display="y HOME"/>
  </hyperlinks>
  <printOptions headings="false" gridLines="false" gridLinesSet="true" horizontalCentered="true" verticalCentered="false"/>
  <pageMargins left="0.196527777777778" right="0.196527777777778" top="0.196527777777778" bottom="0.196527777777778" header="0.511805555555555" footer="0.511805555555555"/>
  <pageSetup paperSize="8" scale="100" firstPageNumber="0" fitToWidth="1" fitToHeight="1" pageOrder="downThenOver" orientation="landscape" blackAndWhite="false" draft="false" cellComments="atEnd" useFirstPageNumber="false" horizontalDpi="300" verticalDpi="300" copies="1"/>
  <headerFooter differentFirst="false" differentOddEven="false">
    <oddHeader/>
    <oddFooter/>
  </headerFooter>
  <rowBreaks count="1" manualBreakCount="1">
    <brk id="51" man="true" max="16383" min="0"/>
  </rowBreaks>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20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120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120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120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6" name="">
              <controlPr defaultSize="0" locked="1" autoFill="0" autoLine="0" autoPict="0" print="true" altText="Check Box 120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6" r:id="rId7" name="">
              <controlPr defaultSize="0" locked="1" autoFill="0" autoLine="0" autoPict="0" print="true" altText="Check Box 120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7" r:id="rId8" name="">
              <controlPr defaultSize="0" locked="1" autoFill="0" autoLine="0" autoPict="0" print="true" altText="Check Box 120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8" r:id="rId9" name="">
              <controlPr defaultSize="0" locked="1" autoFill="0" autoLine="0" autoPict="0" print="true" altText="Check Box 121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9" r:id="rId10" name="">
              <controlPr defaultSize="0" locked="1" autoFill="0" autoLine="0" autoPict="0" print="true" altText="Check Box 121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0" r:id="rId11" name="">
              <controlPr defaultSize="0" locked="1" autoFill="0" autoLine="0" autoPict="0" print="true" altText="Check Box 121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1" r:id="rId12" name="">
              <controlPr defaultSize="0" locked="1" autoFill="0" autoLine="0" autoPict="0" print="true" altText="Check Box 121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2" r:id="rId13" name="">
              <controlPr defaultSize="0" locked="1" autoFill="0" autoLine="0" autoPict="0" print="true" altText="Check Box 121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3" r:id="rId14" name="">
              <controlPr defaultSize="0" locked="1" autoFill="0" autoLine="0" autoPict="0" print="true" altText="Check Box 1215">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4" r:id="rId15" name="">
              <controlPr defaultSize="0" locked="1" autoFill="0" autoLine="0" autoPict="0" print="true" altText="Check Box 121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5" r:id="rId16" name="">
              <controlPr defaultSize="0" locked="1" autoFill="0" autoLine="0" autoPict="0" print="true" altText="Check Box 121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6" r:id="rId17" name="">
              <controlPr defaultSize="0" locked="1" autoFill="0" autoLine="0" autoPict="0" print="true" altText="Check Box 121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7" r:id="rId18" name="">
              <controlPr defaultSize="0" locked="1" autoFill="0" autoLine="0" autoPict="0" print="true" altText="Check Box 121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8" r:id="rId19" name="">
              <controlPr defaultSize="0" locked="1" autoFill="0" autoLine="0" autoPict="0" print="true" altText="Check Box 122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9" r:id="rId20" name="">
              <controlPr defaultSize="0" locked="1" autoFill="0" autoLine="0" autoPict="0" print="true" altText="Check Box 122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0" r:id="rId21" name="">
              <controlPr defaultSize="0" locked="1" autoFill="0" autoLine="0" autoPict="0" print="true" altText="Check Box 122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1" r:id="rId22" name="">
              <controlPr defaultSize="0" locked="1" autoFill="0" autoLine="0" autoPict="0" print="true" altText="Check Box 123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2" r:id="rId23" name="">
              <controlPr defaultSize="0" locked="1" autoFill="0" autoLine="0" autoPict="0" print="true" altText="Check Box 123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3" r:id="rId24" name="">
              <controlPr defaultSize="0" locked="1" autoFill="0" autoLine="0" autoPict="0" print="true" altText="Check Box 122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4" r:id="rId25" name="">
              <controlPr defaultSize="0" locked="1" autoFill="0" autoLine="0" autoPict="0" print="true" altText="Check Box 122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5" r:id="rId26" name="">
              <controlPr defaultSize="0" locked="1" autoFill="0" autoLine="0" autoPict="0" print="true" altText="Check Box 1224">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74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9" activeCellId="0" sqref="B9"/>
    </sheetView>
  </sheetViews>
  <sheetFormatPr defaultColWidth="10.9921875" defaultRowHeight="14.25" zeroHeight="false" outlineLevelRow="0" outlineLevelCol="0"/>
  <cols>
    <col collapsed="false" customWidth="true" hidden="false" outlineLevel="0" max="1" min="1" style="1239" width="32.37"/>
    <col collapsed="false" customWidth="false" hidden="false" outlineLevel="0" max="2" min="2" style="1239" width="11"/>
    <col collapsed="false" customWidth="true" hidden="false" outlineLevel="0" max="3" min="3" style="1239" width="11.5"/>
    <col collapsed="false" customWidth="false" hidden="false" outlineLevel="0" max="17" min="4" style="1239" width="11"/>
    <col collapsed="false" customWidth="true" hidden="false" outlineLevel="0" max="18" min="18" style="1239" width="11.13"/>
    <col collapsed="false" customWidth="false" hidden="false" outlineLevel="0" max="1024" min="19" style="1239" width="11"/>
  </cols>
  <sheetData>
    <row r="1" s="604" customFormat="true" ht="54.75" hidden="false" customHeight="true" outlineLevel="0" collapsed="false">
      <c r="A1" s="1240" t="s">
        <v>1133</v>
      </c>
      <c r="B1" s="1240"/>
      <c r="C1" s="1240"/>
      <c r="D1" s="1240"/>
      <c r="E1" s="1241"/>
      <c r="F1" s="1241"/>
      <c r="G1" s="1241"/>
      <c r="H1" s="1241"/>
      <c r="I1" s="1241"/>
      <c r="J1" s="1241"/>
      <c r="K1" s="1240"/>
      <c r="L1" s="1240"/>
      <c r="M1" s="1240"/>
      <c r="N1" s="1240"/>
      <c r="O1" s="1240"/>
      <c r="P1" s="1240"/>
      <c r="Q1" s="1240"/>
      <c r="S1" s="1242" t="s">
        <v>4</v>
      </c>
      <c r="T1" s="1240"/>
      <c r="U1" s="1240"/>
      <c r="W1" s="1240"/>
      <c r="X1" s="1240"/>
      <c r="Y1" s="1243"/>
      <c r="AA1" s="1243"/>
      <c r="AB1" s="1243"/>
      <c r="AC1" s="1243"/>
      <c r="AD1" s="1243"/>
      <c r="AE1" s="1243"/>
      <c r="AF1" s="1243"/>
      <c r="AG1" s="1243"/>
      <c r="AH1" s="1240"/>
      <c r="AI1" s="1240"/>
      <c r="AK1" s="4"/>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625" customFormat="true" ht="21" hidden="false" customHeight="true" outlineLevel="0" collapsed="false">
      <c r="A6" s="620" t="s">
        <v>1134</v>
      </c>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5"/>
      <c r="AK6" s="1246"/>
    </row>
    <row r="7" s="99" customFormat="true" ht="21" hidden="false" customHeight="true" outlineLevel="0" collapsed="false">
      <c r="A7" s="369" t="s">
        <v>1135</v>
      </c>
      <c r="B7" s="370"/>
      <c r="C7" s="370"/>
      <c r="D7" s="370"/>
    </row>
    <row r="8" s="99" customFormat="true" ht="7.5" hidden="false" customHeight="true" outlineLevel="0" collapsed="false"/>
    <row r="9" s="99" customFormat="true" ht="14.25" hidden="false" customHeight="false" outlineLevel="0" collapsed="false">
      <c r="A9" s="1247" t="s">
        <v>1136</v>
      </c>
      <c r="B9" s="1248"/>
      <c r="C9" s="1248"/>
      <c r="D9" s="1248"/>
      <c r="E9" s="1248"/>
      <c r="F9" s="1248"/>
      <c r="G9" s="1248"/>
    </row>
    <row r="10" s="99" customFormat="true" ht="7.5" hidden="false" customHeight="true" outlineLevel="0" collapsed="false">
      <c r="A10" s="1249"/>
    </row>
    <row r="11" s="919" customFormat="true" ht="7.5" hidden="false" customHeight="true" outlineLevel="0" collapsed="false">
      <c r="A11" s="1250"/>
    </row>
    <row r="12" s="919" customFormat="true" ht="14.25" hidden="false" customHeight="false" outlineLevel="0" collapsed="false">
      <c r="A12" s="642" t="s">
        <v>1137</v>
      </c>
      <c r="B12" s="1251"/>
      <c r="C12" s="1251"/>
      <c r="D12" s="1251"/>
      <c r="E12" s="1251"/>
      <c r="F12" s="1251"/>
      <c r="G12" s="1251"/>
    </row>
    <row r="13" s="919" customFormat="true" ht="7.5" hidden="false" customHeight="true" outlineLevel="0" collapsed="false">
      <c r="A13" s="642"/>
    </row>
    <row r="14" s="99" customFormat="true" ht="7.5" hidden="false" customHeight="true" outlineLevel="0" collapsed="false">
      <c r="A14" s="628"/>
    </row>
    <row r="15" s="99" customFormat="true" ht="14.25" hidden="false" customHeight="false" outlineLevel="0" collapsed="false">
      <c r="A15" s="708" t="s">
        <v>365</v>
      </c>
      <c r="B15" s="1251"/>
      <c r="C15" s="1251"/>
      <c r="D15" s="1252"/>
      <c r="E15" s="1252"/>
      <c r="F15" s="1252"/>
      <c r="G15" s="1252"/>
      <c r="H15" s="1253"/>
    </row>
    <row r="16" s="99" customFormat="true" ht="7.5" hidden="false" customHeight="true" outlineLevel="0" collapsed="false">
      <c r="A16" s="708"/>
    </row>
    <row r="17" s="919" customFormat="true" ht="7.5" hidden="false" customHeight="true" outlineLevel="0" collapsed="false">
      <c r="A17" s="660"/>
    </row>
    <row r="18" s="919" customFormat="true" ht="14.25" hidden="false" customHeight="false" outlineLevel="0" collapsed="false">
      <c r="A18" s="1254" t="s">
        <v>113</v>
      </c>
      <c r="B18" s="1248"/>
      <c r="C18" s="1248"/>
      <c r="D18" s="1248"/>
      <c r="E18" s="1248"/>
      <c r="F18" s="1248"/>
      <c r="G18" s="1248"/>
    </row>
    <row r="19" s="919" customFormat="true" ht="7.5" hidden="false" customHeight="true" outlineLevel="0" collapsed="false">
      <c r="A19" s="660"/>
    </row>
    <row r="20" s="99" customFormat="true" ht="7.5" hidden="false" customHeight="true" outlineLevel="0" collapsed="false">
      <c r="A20" s="708"/>
    </row>
    <row r="21" s="99" customFormat="true" ht="14.25" hidden="false" customHeight="false" outlineLevel="0" collapsed="false">
      <c r="A21" s="1255" t="s">
        <v>1138</v>
      </c>
      <c r="B21" s="1248"/>
      <c r="C21" s="1248"/>
      <c r="D21" s="1248"/>
      <c r="E21" s="1248"/>
      <c r="F21" s="1248"/>
      <c r="G21" s="1248"/>
    </row>
    <row r="22" s="99" customFormat="true" ht="7.5" hidden="false" customHeight="true" outlineLevel="0" collapsed="false">
      <c r="A22" s="708"/>
    </row>
    <row r="23" s="919" customFormat="true" ht="7.5" hidden="false" customHeight="true" outlineLevel="0" collapsed="false">
      <c r="A23" s="660"/>
    </row>
    <row r="24" s="919" customFormat="true" ht="14.25" hidden="false" customHeight="false" outlineLevel="0" collapsed="false">
      <c r="A24" s="1254" t="s">
        <v>1139</v>
      </c>
      <c r="B24" s="1248"/>
      <c r="C24" s="1248"/>
      <c r="D24" s="1248"/>
      <c r="E24" s="1248"/>
      <c r="F24" s="1248"/>
      <c r="G24" s="1248"/>
    </row>
    <row r="25" s="919" customFormat="true" ht="7.5" hidden="false" customHeight="true" outlineLevel="0" collapsed="false">
      <c r="A25" s="660"/>
    </row>
    <row r="26" s="99" customFormat="true" ht="7.5" hidden="false" customHeight="true" outlineLevel="0" collapsed="false">
      <c r="A26" s="708"/>
    </row>
    <row r="27" s="99" customFormat="true" ht="14.25" hidden="false" customHeight="false" outlineLevel="0" collapsed="false">
      <c r="A27" s="1255" t="s">
        <v>415</v>
      </c>
      <c r="B27" s="1248"/>
      <c r="C27" s="1248"/>
      <c r="D27" s="1248"/>
      <c r="E27" s="1248"/>
      <c r="F27" s="1248"/>
      <c r="G27" s="1248"/>
    </row>
    <row r="28" s="99" customFormat="true" ht="7.5" hidden="false" customHeight="true" outlineLevel="0" collapsed="false">
      <c r="A28" s="708"/>
    </row>
    <row r="29" s="919" customFormat="true" ht="7.5" hidden="false" customHeight="true" outlineLevel="0" collapsed="false">
      <c r="A29" s="660"/>
    </row>
    <row r="30" s="919" customFormat="true" ht="75.75" hidden="false" customHeight="true" outlineLevel="0" collapsed="false">
      <c r="A30" s="642" t="s">
        <v>1140</v>
      </c>
      <c r="B30" s="1256"/>
      <c r="C30" s="1256"/>
      <c r="D30" s="1256"/>
      <c r="E30" s="1256"/>
      <c r="F30" s="1256"/>
      <c r="G30" s="1256"/>
      <c r="H30" s="1256"/>
      <c r="I30" s="1256"/>
      <c r="J30" s="1256"/>
      <c r="K30" s="1256"/>
      <c r="L30" s="1256"/>
      <c r="M30" s="1256"/>
      <c r="N30" s="1256"/>
      <c r="O30" s="1256"/>
      <c r="P30" s="1257" t="str">
        <f aca="false">CONCATENATE(TEXT(900-LEN(B30), "#")," chars left")</f>
        <v>900 chars left</v>
      </c>
    </row>
    <row r="31" s="919" customFormat="true" ht="7.5" hidden="false" customHeight="true" outlineLevel="0" collapsed="false">
      <c r="A31" s="660"/>
    </row>
    <row r="32" s="99" customFormat="true" ht="7.5" hidden="false" customHeight="true" outlineLevel="0" collapsed="false">
      <c r="A32" s="708"/>
    </row>
    <row r="33" s="99" customFormat="true" ht="15" hidden="false" customHeight="false" outlineLevel="0" collapsed="false">
      <c r="A33" s="708" t="s">
        <v>419</v>
      </c>
      <c r="B33" s="1248"/>
      <c r="C33" s="1252"/>
      <c r="D33" s="1248"/>
      <c r="E33" s="1252"/>
      <c r="F33" s="1252"/>
      <c r="G33" s="1252"/>
      <c r="H33" s="1258"/>
    </row>
    <row r="34" s="99" customFormat="true" ht="7.5" hidden="false" customHeight="true" outlineLevel="0" collapsed="false">
      <c r="A34" s="708"/>
      <c r="C34" s="1253"/>
      <c r="D34" s="1253"/>
      <c r="E34" s="1253"/>
      <c r="F34" s="1253"/>
      <c r="G34" s="1253"/>
      <c r="H34" s="1253"/>
    </row>
    <row r="35" s="919" customFormat="true" ht="7.5" hidden="false" customHeight="true" outlineLevel="0" collapsed="false">
      <c r="A35" s="660"/>
      <c r="C35" s="1259"/>
      <c r="D35" s="1259"/>
      <c r="E35" s="1259"/>
      <c r="F35" s="1259"/>
      <c r="G35" s="1259"/>
      <c r="H35" s="1259"/>
    </row>
    <row r="36" s="919" customFormat="true" ht="15" hidden="false" customHeight="false" outlineLevel="0" collapsed="false">
      <c r="A36" s="660" t="s">
        <v>83</v>
      </c>
      <c r="B36" s="649" t="s">
        <v>1141</v>
      </c>
      <c r="E36" s="1260" t="s">
        <v>1142</v>
      </c>
      <c r="H36" s="1261"/>
    </row>
    <row r="37" s="919" customFormat="true" ht="14.25" hidden="false" customHeight="false" outlineLevel="0" collapsed="false">
      <c r="A37" s="660"/>
      <c r="B37" s="649" t="s">
        <v>1143</v>
      </c>
      <c r="E37" s="1260" t="s">
        <v>1142</v>
      </c>
    </row>
    <row r="38" s="919" customFormat="true" ht="14.25" hidden="false" customHeight="false" outlineLevel="0" collapsed="false">
      <c r="A38" s="660"/>
      <c r="B38" s="649" t="s">
        <v>1144</v>
      </c>
      <c r="E38" s="1260" t="s">
        <v>1142</v>
      </c>
    </row>
    <row r="39" s="919" customFormat="true" ht="14.25" hidden="false" customHeight="false" outlineLevel="0" collapsed="false">
      <c r="A39" s="660"/>
      <c r="B39" s="649" t="s">
        <v>1145</v>
      </c>
      <c r="E39" s="1260" t="s">
        <v>1142</v>
      </c>
    </row>
    <row r="40" s="919" customFormat="true" ht="14.25" hidden="false" customHeight="false" outlineLevel="0" collapsed="false">
      <c r="A40" s="660"/>
      <c r="B40" s="649" t="s">
        <v>48</v>
      </c>
      <c r="E40" s="1260" t="s">
        <v>1142</v>
      </c>
    </row>
    <row r="41" s="919" customFormat="true" ht="14.25" hidden="false" customHeight="false" outlineLevel="0" collapsed="false">
      <c r="A41" s="660"/>
      <c r="B41" s="649" t="s">
        <v>1146</v>
      </c>
      <c r="E41" s="1260" t="s">
        <v>1142</v>
      </c>
    </row>
    <row r="42" s="919" customFormat="true" ht="15.75" hidden="false" customHeight="false" outlineLevel="0" collapsed="false">
      <c r="A42" s="660"/>
      <c r="B42" s="649"/>
      <c r="E42" s="61" t="s">
        <v>69</v>
      </c>
      <c r="F42" s="1262"/>
      <c r="G42" s="1262"/>
    </row>
    <row r="43" s="919" customFormat="true" ht="7.5" hidden="false" customHeight="true" outlineLevel="0" collapsed="false">
      <c r="A43" s="660"/>
      <c r="B43" s="649"/>
    </row>
    <row r="44" s="99" customFormat="true" ht="7.5" hidden="false" customHeight="true" outlineLevel="0" collapsed="false">
      <c r="A44" s="708"/>
      <c r="B44" s="705"/>
    </row>
    <row r="45" s="99" customFormat="true" ht="14.25" hidden="false" customHeight="false" outlineLevel="0" collapsed="false">
      <c r="A45" s="708" t="s">
        <v>1147</v>
      </c>
      <c r="B45" s="1263"/>
      <c r="C45" s="1263"/>
      <c r="D45" s="1263"/>
      <c r="E45" s="1263"/>
      <c r="F45" s="1263"/>
      <c r="G45" s="1263"/>
    </row>
    <row r="46" s="99" customFormat="true" ht="7.5" hidden="false" customHeight="true" outlineLevel="0" collapsed="false">
      <c r="A46" s="708"/>
    </row>
    <row r="47" s="636" customFormat="true" ht="7.5" hidden="false" customHeight="true" outlineLevel="0" collapsed="false">
      <c r="A47" s="660"/>
    </row>
    <row r="48" s="636" customFormat="true" ht="14.25" hidden="false" customHeight="false" outlineLevel="0" collapsed="false">
      <c r="A48" s="660" t="s">
        <v>496</v>
      </c>
      <c r="B48" s="1263"/>
      <c r="C48" s="1263"/>
      <c r="D48" s="1263"/>
      <c r="E48" s="1263"/>
      <c r="F48" s="1263"/>
      <c r="G48" s="1263"/>
    </row>
    <row r="49" s="636" customFormat="true" ht="14.25" hidden="false" customHeight="true" outlineLevel="0" collapsed="false"/>
    <row r="50" s="625" customFormat="true" ht="21" hidden="false" customHeight="true" outlineLevel="0" collapsed="false">
      <c r="A50" s="1244" t="s">
        <v>1148</v>
      </c>
      <c r="B50" s="1244"/>
      <c r="C50" s="1244"/>
      <c r="D50" s="1244"/>
      <c r="E50" s="1244"/>
      <c r="F50" s="1244"/>
      <c r="G50" s="1244"/>
      <c r="H50" s="1244"/>
      <c r="I50" s="1244"/>
      <c r="J50" s="1244"/>
      <c r="K50" s="1244"/>
      <c r="L50" s="1244"/>
      <c r="M50" s="1244"/>
      <c r="N50" s="1244"/>
      <c r="O50" s="1244"/>
      <c r="P50" s="1244"/>
      <c r="Q50" s="1244"/>
      <c r="R50" s="1244"/>
      <c r="S50" s="1244"/>
      <c r="T50" s="1244"/>
      <c r="U50" s="1244"/>
      <c r="V50" s="1244"/>
      <c r="W50" s="1244"/>
      <c r="X50" s="1244"/>
      <c r="Y50" s="1244"/>
      <c r="Z50" s="1244"/>
      <c r="AA50" s="1244"/>
      <c r="AB50" s="1244"/>
      <c r="AC50" s="1244"/>
      <c r="AD50" s="1244"/>
      <c r="AE50" s="1244"/>
      <c r="AF50" s="1244"/>
      <c r="AG50" s="1244"/>
      <c r="AH50" s="1244"/>
      <c r="AI50" s="1244"/>
      <c r="AJ50" s="1245"/>
      <c r="AK50" s="1246"/>
    </row>
    <row r="51" s="99" customFormat="true" ht="14.25" hidden="false" customHeight="true" outlineLevel="0" collapsed="false">
      <c r="A51" s="665"/>
      <c r="B51" s="689"/>
      <c r="C51" s="477"/>
      <c r="D51" s="477"/>
      <c r="E51" s="477"/>
      <c r="F51" s="477"/>
    </row>
    <row r="52" s="99" customFormat="true" ht="13.5" hidden="false" customHeight="true" outlineLevel="0" collapsed="false">
      <c r="A52" s="1264" t="s">
        <v>1149</v>
      </c>
      <c r="B52" s="1265"/>
      <c r="C52" s="477"/>
      <c r="D52" s="477"/>
      <c r="E52" s="477"/>
      <c r="H52" s="1266"/>
    </row>
    <row r="53" s="99" customFormat="true" ht="7.5" hidden="false" customHeight="true" outlineLevel="0" collapsed="false">
      <c r="A53" s="1264"/>
      <c r="B53" s="687"/>
      <c r="C53" s="477"/>
      <c r="D53" s="477"/>
      <c r="E53" s="477"/>
      <c r="H53" s="1266"/>
    </row>
    <row r="54" s="99" customFormat="true" ht="14.25" hidden="false" customHeight="false" outlineLevel="0" collapsed="false">
      <c r="A54" s="1264" t="s">
        <v>1150</v>
      </c>
      <c r="B54" s="1265"/>
      <c r="C54" s="477"/>
      <c r="D54" s="477"/>
      <c r="E54" s="477"/>
      <c r="H54" s="1266"/>
    </row>
    <row r="55" s="99" customFormat="true" ht="7.5" hidden="false" customHeight="true" outlineLevel="0" collapsed="false">
      <c r="A55" s="1264"/>
      <c r="B55" s="687"/>
      <c r="C55" s="477"/>
      <c r="D55" s="477"/>
      <c r="E55" s="477"/>
      <c r="H55" s="1266"/>
    </row>
    <row r="56" s="99" customFormat="true" ht="14.25" hidden="false" customHeight="false" outlineLevel="0" collapsed="false">
      <c r="A56" s="1264" t="s">
        <v>1151</v>
      </c>
      <c r="B56" s="1265"/>
      <c r="C56" s="477"/>
      <c r="D56" s="477"/>
      <c r="E56" s="477"/>
    </row>
    <row r="57" s="99" customFormat="true" ht="7.5" hidden="false" customHeight="true" outlineLevel="0" collapsed="false">
      <c r="A57" s="1264"/>
      <c r="B57" s="687"/>
      <c r="C57" s="477"/>
      <c r="D57" s="477"/>
      <c r="E57" s="477"/>
    </row>
    <row r="58" s="99" customFormat="true" ht="14.25" hidden="false" customHeight="false" outlineLevel="0" collapsed="false">
      <c r="A58" s="1264" t="s">
        <v>1152</v>
      </c>
      <c r="B58" s="1265"/>
      <c r="C58" s="688"/>
      <c r="D58" s="477"/>
      <c r="E58" s="477"/>
    </row>
    <row r="59" s="99" customFormat="true" ht="7.5" hidden="false" customHeight="true" outlineLevel="0" collapsed="false">
      <c r="A59" s="1264"/>
      <c r="B59" s="687"/>
      <c r="C59" s="688"/>
      <c r="D59" s="477"/>
      <c r="E59" s="477"/>
    </row>
    <row r="60" s="99" customFormat="true" ht="14.25" hidden="false" customHeight="false" outlineLevel="0" collapsed="false">
      <c r="A60" s="693" t="s">
        <v>1153</v>
      </c>
      <c r="B60" s="550"/>
      <c r="C60" s="688"/>
      <c r="D60" s="477"/>
      <c r="E60" s="477"/>
    </row>
    <row r="61" s="99" customFormat="true" ht="7.5" hidden="false" customHeight="true" outlineLevel="0" collapsed="false">
      <c r="A61" s="1267"/>
      <c r="B61" s="687"/>
      <c r="C61" s="688"/>
      <c r="D61" s="477"/>
      <c r="E61" s="477"/>
    </row>
    <row r="62" s="99" customFormat="true" ht="14.25" hidden="false" customHeight="false" outlineLevel="0" collapsed="false">
      <c r="A62" s="693" t="s">
        <v>466</v>
      </c>
      <c r="B62" s="1268" t="s">
        <v>1154</v>
      </c>
      <c r="C62" s="1268"/>
      <c r="D62" s="1269"/>
      <c r="E62" s="1269" t="s">
        <v>11</v>
      </c>
    </row>
    <row r="63" s="99" customFormat="true" ht="15.75" hidden="false" customHeight="true" outlineLevel="0" collapsed="false">
      <c r="A63" s="627"/>
      <c r="B63" s="477"/>
      <c r="C63" s="477"/>
      <c r="D63" s="477"/>
      <c r="E63" s="477"/>
      <c r="F63" s="477"/>
    </row>
    <row r="64" s="99" customFormat="true" ht="27" hidden="false" customHeight="true" outlineLevel="0" collapsed="false">
      <c r="A64" s="1270" t="s">
        <v>1155</v>
      </c>
      <c r="B64" s="477"/>
      <c r="C64" s="477"/>
      <c r="D64" s="477"/>
      <c r="E64" s="477"/>
      <c r="F64" s="477"/>
    </row>
    <row r="65" s="99" customFormat="true" ht="14.25" hidden="false" customHeight="false" outlineLevel="0" collapsed="false">
      <c r="A65" s="693" t="s">
        <v>1156</v>
      </c>
      <c r="B65" s="1271"/>
      <c r="C65" s="1272"/>
      <c r="D65" s="1273"/>
      <c r="E65" s="1274"/>
      <c r="F65" s="1274"/>
      <c r="G65" s="1274"/>
      <c r="H65" s="1274"/>
      <c r="I65" s="1274"/>
      <c r="J65" s="1274"/>
      <c r="K65" s="1274"/>
      <c r="L65" s="1274"/>
      <c r="M65" s="1274"/>
      <c r="N65" s="1274"/>
      <c r="O65" s="1274"/>
      <c r="P65" s="1274"/>
      <c r="Q65" s="1274"/>
      <c r="R65" s="1274"/>
      <c r="S65" s="1274"/>
      <c r="T65" s="1274"/>
      <c r="U65" s="1274"/>
      <c r="V65" s="1274"/>
      <c r="W65" s="1274"/>
      <c r="X65" s="1274"/>
      <c r="Y65" s="1274"/>
      <c r="Z65" s="1274"/>
      <c r="AA65" s="1274"/>
      <c r="AB65" s="1274"/>
      <c r="AC65" s="1274"/>
      <c r="AD65" s="1274"/>
      <c r="AE65" s="1274"/>
      <c r="AF65" s="1274"/>
      <c r="AG65" s="1274"/>
      <c r="AH65" s="1274"/>
      <c r="AI65" s="1274"/>
      <c r="AJ65" s="1274"/>
      <c r="AK65" s="1274"/>
      <c r="AL65" s="1274"/>
      <c r="AM65" s="1274"/>
    </row>
    <row r="66" s="99" customFormat="true" ht="14.25" hidden="false" customHeight="false" outlineLevel="0" collapsed="false">
      <c r="A66" s="693" t="s">
        <v>1157</v>
      </c>
      <c r="B66" s="1271"/>
      <c r="C66" s="1275"/>
      <c r="D66" s="1274"/>
      <c r="E66" s="1274"/>
      <c r="F66" s="1274"/>
      <c r="G66" s="1274"/>
      <c r="H66" s="1274"/>
      <c r="I66" s="1274"/>
      <c r="J66" s="1274"/>
      <c r="K66" s="1274"/>
      <c r="L66" s="1274"/>
      <c r="M66" s="1274"/>
      <c r="N66" s="1274"/>
      <c r="O66" s="1274"/>
      <c r="P66" s="1274"/>
      <c r="Q66" s="1274"/>
      <c r="R66" s="1274"/>
      <c r="S66" s="1274"/>
      <c r="T66" s="1274"/>
      <c r="U66" s="1274"/>
      <c r="V66" s="1274"/>
      <c r="W66" s="1274"/>
      <c r="X66" s="1274"/>
      <c r="Y66" s="1274"/>
      <c r="Z66" s="1274"/>
      <c r="AA66" s="1274"/>
      <c r="AB66" s="1274"/>
      <c r="AC66" s="1274"/>
      <c r="AD66" s="1274"/>
      <c r="AE66" s="1274"/>
      <c r="AF66" s="1274"/>
      <c r="AG66" s="1274"/>
      <c r="AH66" s="1274"/>
      <c r="AI66" s="1274"/>
      <c r="AJ66" s="1274"/>
      <c r="AK66" s="1274"/>
      <c r="AL66" s="1274"/>
      <c r="AM66" s="1274"/>
    </row>
    <row r="67" s="99" customFormat="true" ht="14.25" hidden="false" customHeight="false" outlineLevel="0" collapsed="false">
      <c r="A67" s="693" t="s">
        <v>1158</v>
      </c>
      <c r="B67" s="1271"/>
      <c r="C67" s="1276"/>
      <c r="D67" s="1277" t="n">
        <f aca="false">C67</f>
        <v>0</v>
      </c>
      <c r="E67" s="1278" t="str">
        <f aca="false">IF(D67="-","-",IF(D67-$C$67&lt;$C$65,D67+1,"-"))</f>
        <v>-</v>
      </c>
      <c r="F67" s="1278" t="str">
        <f aca="false">IF(E67="-","-",IF(E67-$C$67&lt;$C$65,E67+1,"-"))</f>
        <v>-</v>
      </c>
      <c r="G67" s="1278" t="str">
        <f aca="false">IF(F67="-","-",IF(F67-$C$67&lt;$C$65,F67+1,"-"))</f>
        <v>-</v>
      </c>
      <c r="H67" s="1278" t="str">
        <f aca="false">IF(G67="-","-",IF(G67-$C$67&lt;$C$65,G67+1,"-"))</f>
        <v>-</v>
      </c>
      <c r="I67" s="1278" t="str">
        <f aca="false">IF(H67="-","-",IF(H67-$C$67&lt;$C$65,H67+1,"-"))</f>
        <v>-</v>
      </c>
      <c r="J67" s="1278" t="str">
        <f aca="false">IF(I67="-","-",IF(I67-$C$67&lt;$C$65,I67+1,"-"))</f>
        <v>-</v>
      </c>
      <c r="K67" s="1278" t="str">
        <f aca="false">IF(J67="-","-",IF(J67-$C$67&lt;$C$65,J67+1,"-"))</f>
        <v>-</v>
      </c>
      <c r="L67" s="1278" t="str">
        <f aca="false">IF(K67="-","-",IF(K67-$C$67&lt;$C$65,K67+1,"-"))</f>
        <v>-</v>
      </c>
      <c r="M67" s="1278" t="str">
        <f aca="false">IF(L67="-","-",IF(L67-$C$67&lt;$C$65,L67+1,"-"))</f>
        <v>-</v>
      </c>
      <c r="N67" s="1278" t="str">
        <f aca="false">IF(M67="-","-",IF(M67-$C$67&lt;$C$65,M67+1,"-"))</f>
        <v>-</v>
      </c>
      <c r="O67" s="1278" t="str">
        <f aca="false">IF(N67="-","-",IF(N67-$C$67&lt;$C$65,N67+1,"-"))</f>
        <v>-</v>
      </c>
      <c r="P67" s="1278" t="str">
        <f aca="false">IF(O67="-","-",IF(O67-$C$67&lt;$C$65,O67+1,"-"))</f>
        <v>-</v>
      </c>
      <c r="Q67" s="1278" t="str">
        <f aca="false">IF(P67="-","-",IF(P67-$C$67&lt;$C$65,P67+1,"-"))</f>
        <v>-</v>
      </c>
      <c r="R67" s="1278" t="str">
        <f aca="false">IF(Q67="-","-",IF(Q67-$C$67&lt;$C$65,Q67+1,"-"))</f>
        <v>-</v>
      </c>
      <c r="S67" s="1278" t="str">
        <f aca="false">IF(R67="-","-",IF(R67-$C$67&lt;$C$65,R67+1,"-"))</f>
        <v>-</v>
      </c>
      <c r="T67" s="1278" t="str">
        <f aca="false">IF(S67="-","-",IF(S67-$C$67&lt;$C$65,S67+1,"-"))</f>
        <v>-</v>
      </c>
      <c r="U67" s="1278" t="str">
        <f aca="false">IF(T67="-","-",IF(T67-$C$67&lt;$C$65,T67+1,"-"))</f>
        <v>-</v>
      </c>
      <c r="V67" s="1278" t="str">
        <f aca="false">IF(U67="-","-",IF(U67-$C$67&lt;$C$65,U67+1,"-"))</f>
        <v>-</v>
      </c>
      <c r="W67" s="1278" t="str">
        <f aca="false">IF(V67="-","-",IF(V67-$C$67&lt;$C$65,V67+1,"-"))</f>
        <v>-</v>
      </c>
      <c r="X67" s="1278" t="str">
        <f aca="false">IF(W67="-","-",IF(W67-$C$67&lt;$C$65,W67+1,"-"))</f>
        <v>-</v>
      </c>
      <c r="Y67" s="1278" t="str">
        <f aca="false">IF(X67="-","-",IF(X67-$C$67&lt;$C$65,X67+1,"-"))</f>
        <v>-</v>
      </c>
      <c r="Z67" s="1278" t="str">
        <f aca="false">IF(Y67="-","-",IF(Y67-$C$67&lt;$C$65,Y67+1,"-"))</f>
        <v>-</v>
      </c>
      <c r="AA67" s="1278" t="str">
        <f aca="false">IF(Z67="-","-",IF(Z67-$C$67&lt;$C$65,Z67+1,"-"))</f>
        <v>-</v>
      </c>
      <c r="AB67" s="1278" t="str">
        <f aca="false">IF(AA67="-","-",IF(AA67-$C$67&lt;$C$65,AA67+1,"-"))</f>
        <v>-</v>
      </c>
      <c r="AC67" s="1278" t="str">
        <f aca="false">IF(AB67="-","-",IF(AB67-$C$67&lt;$C$65,AB67+1,"-"))</f>
        <v>-</v>
      </c>
      <c r="AD67" s="1278" t="str">
        <f aca="false">IF(AC67="-","-",IF(AC67-$C$67&lt;$C$65,AC67+1,"-"))</f>
        <v>-</v>
      </c>
      <c r="AE67" s="1278" t="str">
        <f aca="false">IF(AD67="-","-",IF(AD67-$C$67&lt;$C$65,AD67+1,"-"))</f>
        <v>-</v>
      </c>
      <c r="AF67" s="1278" t="str">
        <f aca="false">IF(AE67="-","-",IF(AE67-$C$67&lt;$C$65,AE67+1,"-"))</f>
        <v>-</v>
      </c>
      <c r="AG67" s="1278" t="str">
        <f aca="false">IF(AF67="-","-",IF(AF67-$C$67&lt;$C$65,AF67+1,"-"))</f>
        <v>-</v>
      </c>
      <c r="AH67" s="1279" t="str">
        <f aca="false">IF(AG67="-","-",IF(AG67-$C$67&lt;$C$65,AG67+1,"-"))</f>
        <v>-</v>
      </c>
      <c r="AI67" s="1279" t="str">
        <f aca="false">IF(AH67="-","-",IF(AH67-$C$67&lt;$C$65,AH67+1,"-"))</f>
        <v>-</v>
      </c>
      <c r="AJ67" s="1279" t="str">
        <f aca="false">IF(AI67="-","-",IF(AI67-$C$67&lt;$C$65,AI67+1,"-"))</f>
        <v>-</v>
      </c>
      <c r="AK67" s="1279" t="str">
        <f aca="false">IF(AJ67="-","-",IF(AJ67-$C$67&lt;$C$65,AJ67+1,"-"))</f>
        <v>-</v>
      </c>
      <c r="AL67" s="1279" t="str">
        <f aca="false">IF(AK67="-","-",IF(AK67-$C$67&lt;$C$65,AK67+1,"-"))</f>
        <v>-</v>
      </c>
      <c r="AM67" s="1280" t="str">
        <f aca="false">IF(AL67="-","-",IF(AL67-$C$67&lt;$C$65,AL67+1,"-"))</f>
        <v>-</v>
      </c>
    </row>
    <row r="68" s="99" customFormat="true" ht="14.25" hidden="false" customHeight="false" outlineLevel="0" collapsed="false">
      <c r="A68" s="704" t="s">
        <v>1159</v>
      </c>
      <c r="C68" s="1281"/>
      <c r="D68" s="1282" t="n">
        <v>0</v>
      </c>
      <c r="E68" s="1283" t="str">
        <f aca="false">IF(E67="-","-",E67-$C$67)</f>
        <v>-</v>
      </c>
      <c r="F68" s="1283" t="str">
        <f aca="false">IF(F67="-","-",F67-$C$67)</f>
        <v>-</v>
      </c>
      <c r="G68" s="1283" t="str">
        <f aca="false">IF(G67="-","-",G67-$C$67)</f>
        <v>-</v>
      </c>
      <c r="H68" s="1283" t="str">
        <f aca="false">IF(H67="-","-",H67-$C$67)</f>
        <v>-</v>
      </c>
      <c r="I68" s="1283" t="str">
        <f aca="false">IF(I67="-","-",I67-$C$67)</f>
        <v>-</v>
      </c>
      <c r="J68" s="1283" t="str">
        <f aca="false">IF(J67="-","-",J67-$C$67)</f>
        <v>-</v>
      </c>
      <c r="K68" s="1283" t="str">
        <f aca="false">IF(K67="-","-",K67-$C$67)</f>
        <v>-</v>
      </c>
      <c r="L68" s="1283" t="str">
        <f aca="false">IF(L67="-","-",L67-$C$67)</f>
        <v>-</v>
      </c>
      <c r="M68" s="1283" t="str">
        <f aca="false">IF(M67="-","-",M67-$C$67)</f>
        <v>-</v>
      </c>
      <c r="N68" s="1283" t="str">
        <f aca="false">IF(N67="-","-",N67-$C$67)</f>
        <v>-</v>
      </c>
      <c r="O68" s="1283" t="str">
        <f aca="false">IF(O67="-","-",O67-$C$67)</f>
        <v>-</v>
      </c>
      <c r="P68" s="1283" t="str">
        <f aca="false">IF(P67="-","-",P67-$C$67)</f>
        <v>-</v>
      </c>
      <c r="Q68" s="1283" t="str">
        <f aca="false">IF(Q67="-","-",Q67-$C$67)</f>
        <v>-</v>
      </c>
      <c r="R68" s="1283" t="str">
        <f aca="false">IF(R67="-","-",R67-$C$67)</f>
        <v>-</v>
      </c>
      <c r="S68" s="1283" t="str">
        <f aca="false">IF(S67="-","-",S67-$C$67)</f>
        <v>-</v>
      </c>
      <c r="T68" s="1283" t="str">
        <f aca="false">IF(T67="-","-",T67-$C$67)</f>
        <v>-</v>
      </c>
      <c r="U68" s="1283" t="str">
        <f aca="false">IF(U67="-","-",U67-$C$67)</f>
        <v>-</v>
      </c>
      <c r="V68" s="1283" t="str">
        <f aca="false">IF(V67="-","-",V67-$C$67)</f>
        <v>-</v>
      </c>
      <c r="W68" s="1283" t="str">
        <f aca="false">IF(W67="-","-",W67-$C$67)</f>
        <v>-</v>
      </c>
      <c r="X68" s="1283" t="str">
        <f aca="false">IF(X67="-","-",X67-$C$67)</f>
        <v>-</v>
      </c>
      <c r="Y68" s="1283" t="str">
        <f aca="false">IF(Y67="-","-",Y67-$C$67)</f>
        <v>-</v>
      </c>
      <c r="Z68" s="1283" t="str">
        <f aca="false">IF(Z67="-","-",Z67-$C$67)</f>
        <v>-</v>
      </c>
      <c r="AA68" s="1283" t="str">
        <f aca="false">IF(AA67="-","-",AA67-$C$67)</f>
        <v>-</v>
      </c>
      <c r="AB68" s="1283" t="str">
        <f aca="false">IF(AB67="-","-",AB67-$C$67)</f>
        <v>-</v>
      </c>
      <c r="AC68" s="1283" t="str">
        <f aca="false">IF(AC67="-","-",AC67-$C$67)</f>
        <v>-</v>
      </c>
      <c r="AD68" s="1283" t="str">
        <f aca="false">IF(AD67="-","-",AD67-$C$67)</f>
        <v>-</v>
      </c>
      <c r="AE68" s="1283" t="str">
        <f aca="false">IF(AE67="-","-",AE67-$C$67)</f>
        <v>-</v>
      </c>
      <c r="AF68" s="1283" t="str">
        <f aca="false">IF(AF67="-","-",AF67-$C$67)</f>
        <v>-</v>
      </c>
      <c r="AG68" s="1283" t="str">
        <f aca="false">IF(AG67="-","-",AG67-$C$67)</f>
        <v>-</v>
      </c>
      <c r="AH68" s="1284" t="str">
        <f aca="false">IF(AH67="-","-",AH67-$C$67)</f>
        <v>-</v>
      </c>
      <c r="AI68" s="1284" t="str">
        <f aca="false">IF(AI67="-","-",AI67-$C$67)</f>
        <v>-</v>
      </c>
      <c r="AJ68" s="1284" t="str">
        <f aca="false">IF(AJ67="-","-",AJ67-$C$67)</f>
        <v>-</v>
      </c>
      <c r="AK68" s="1284" t="str">
        <f aca="false">IF(AK67="-","-",AK67-$C$67)</f>
        <v>-</v>
      </c>
      <c r="AL68" s="1284" t="str">
        <f aca="false">IF(AL67="-","-",AL67-$C$67)</f>
        <v>-</v>
      </c>
      <c r="AM68" s="1285" t="str">
        <f aca="false">IF(AM67="-","-",AM67-$C$67)</f>
        <v>-</v>
      </c>
    </row>
    <row r="69" s="99" customFormat="true" ht="14.25" hidden="false" customHeight="false" outlineLevel="0" collapsed="false">
      <c r="A69" s="680" t="s">
        <v>1160</v>
      </c>
      <c r="B69" s="1286"/>
      <c r="C69" s="1287" t="n">
        <f aca="false">SUM(D69:I69)</f>
        <v>0</v>
      </c>
      <c r="D69" s="1288"/>
      <c r="E69" s="1289"/>
      <c r="F69" s="1289"/>
      <c r="G69" s="1289"/>
      <c r="H69" s="1289"/>
      <c r="I69" s="1289"/>
      <c r="J69" s="1289"/>
      <c r="K69" s="1289"/>
      <c r="L69" s="1289"/>
      <c r="M69" s="1289"/>
      <c r="N69" s="1289"/>
      <c r="O69" s="1289"/>
      <c r="P69" s="1289"/>
      <c r="Q69" s="1289"/>
      <c r="R69" s="1289"/>
      <c r="S69" s="1289"/>
      <c r="T69" s="1289"/>
      <c r="U69" s="1289"/>
      <c r="V69" s="1289"/>
      <c r="W69" s="1289"/>
      <c r="X69" s="1289"/>
      <c r="Y69" s="1289"/>
      <c r="Z69" s="1289"/>
      <c r="AA69" s="1289"/>
      <c r="AB69" s="1289"/>
      <c r="AC69" s="1289"/>
      <c r="AD69" s="1289"/>
      <c r="AE69" s="1289"/>
      <c r="AF69" s="1289"/>
      <c r="AG69" s="1289"/>
      <c r="AH69" s="1290"/>
      <c r="AI69" s="1290"/>
      <c r="AJ69" s="1290"/>
      <c r="AK69" s="1290"/>
      <c r="AL69" s="1290"/>
      <c r="AM69" s="1291"/>
    </row>
    <row r="70" s="99" customFormat="true" ht="14.25" hidden="false" customHeight="false" outlineLevel="0" collapsed="false">
      <c r="A70" s="680" t="s">
        <v>1161</v>
      </c>
      <c r="B70" s="1286"/>
      <c r="C70" s="1287" t="n">
        <f aca="false">SUM(D70:AI70)</f>
        <v>0</v>
      </c>
      <c r="D70" s="1288"/>
      <c r="E70" s="1289"/>
      <c r="F70" s="1289"/>
      <c r="G70" s="1289"/>
      <c r="H70" s="1289"/>
      <c r="I70" s="1289"/>
      <c r="J70" s="1289"/>
      <c r="K70" s="1289"/>
      <c r="L70" s="1289"/>
      <c r="M70" s="1289"/>
      <c r="N70" s="1289"/>
      <c r="O70" s="1289"/>
      <c r="P70" s="1289"/>
      <c r="Q70" s="1289"/>
      <c r="R70" s="1289"/>
      <c r="S70" s="1289"/>
      <c r="T70" s="1289"/>
      <c r="U70" s="1289"/>
      <c r="V70" s="1289"/>
      <c r="W70" s="1289"/>
      <c r="X70" s="1289"/>
      <c r="Y70" s="1289"/>
      <c r="Z70" s="1289"/>
      <c r="AA70" s="1289"/>
      <c r="AB70" s="1289"/>
      <c r="AC70" s="1289"/>
      <c r="AD70" s="1289"/>
      <c r="AE70" s="1289"/>
      <c r="AF70" s="1289"/>
      <c r="AG70" s="1289"/>
      <c r="AH70" s="1290"/>
      <c r="AI70" s="1290"/>
      <c r="AJ70" s="1290"/>
      <c r="AK70" s="1290"/>
      <c r="AL70" s="1290"/>
      <c r="AM70" s="1291"/>
    </row>
    <row r="71" s="99" customFormat="true" ht="14.25" hidden="false" customHeight="false" outlineLevel="0" collapsed="false">
      <c r="A71" s="693" t="s">
        <v>1162</v>
      </c>
      <c r="B71" s="1292"/>
      <c r="C71" s="1287" t="n">
        <f aca="false">SUM(D71:AM71)</f>
        <v>0</v>
      </c>
      <c r="D71" s="1288"/>
      <c r="E71" s="1289"/>
      <c r="F71" s="1289"/>
      <c r="G71" s="1289"/>
      <c r="H71" s="1289"/>
      <c r="I71" s="1289"/>
      <c r="J71" s="1289"/>
      <c r="K71" s="1289"/>
      <c r="L71" s="1289"/>
      <c r="M71" s="1289"/>
      <c r="N71" s="1289"/>
      <c r="O71" s="1289"/>
      <c r="P71" s="1289"/>
      <c r="Q71" s="1289"/>
      <c r="R71" s="1289"/>
      <c r="S71" s="1289"/>
      <c r="T71" s="1289"/>
      <c r="U71" s="1289"/>
      <c r="V71" s="1289"/>
      <c r="W71" s="1289"/>
      <c r="X71" s="1289"/>
      <c r="Y71" s="1289"/>
      <c r="Z71" s="1289"/>
      <c r="AA71" s="1289"/>
      <c r="AB71" s="1289"/>
      <c r="AC71" s="1289"/>
      <c r="AD71" s="1289"/>
      <c r="AE71" s="1289"/>
      <c r="AF71" s="1289"/>
      <c r="AG71" s="1289"/>
      <c r="AH71" s="1290"/>
      <c r="AI71" s="1290"/>
      <c r="AJ71" s="1290"/>
      <c r="AK71" s="1290"/>
      <c r="AL71" s="1290"/>
      <c r="AM71" s="1291"/>
    </row>
    <row r="72" s="99" customFormat="true" ht="14.25" hidden="false" customHeight="false" outlineLevel="0" collapsed="false">
      <c r="A72" s="1293" t="s">
        <v>1163</v>
      </c>
      <c r="B72" s="1294"/>
      <c r="C72" s="1287" t="n">
        <f aca="false">SUM(D72:AH72)</f>
        <v>0</v>
      </c>
      <c r="D72" s="1295" t="n">
        <f aca="false">IF(D68&gt;$C$65,0, SUM(D69:D71))</f>
        <v>0</v>
      </c>
      <c r="E72" s="1283" t="n">
        <f aca="false">IF(E68&gt;$C$65,0, SUM(E69:E71))</f>
        <v>0</v>
      </c>
      <c r="F72" s="1283" t="n">
        <f aca="false">IF(F68&gt;$C$65,0, SUM(F69:F71))</f>
        <v>0</v>
      </c>
      <c r="G72" s="1283" t="n">
        <f aca="false">IF(G68&gt;$C$65,0, SUM(G69:G71))</f>
        <v>0</v>
      </c>
      <c r="H72" s="1283" t="n">
        <f aca="false">IF(H68&gt;$C$65,0, SUM(H69:H71))</f>
        <v>0</v>
      </c>
      <c r="I72" s="1283" t="n">
        <f aca="false">IF(I68&gt;$C$65,0, SUM(I69:I71))</f>
        <v>0</v>
      </c>
      <c r="J72" s="1283" t="n">
        <f aca="false">IF(J68&gt;$C$65,0, SUM(J69:J71))</f>
        <v>0</v>
      </c>
      <c r="K72" s="1283" t="n">
        <f aca="false">IF(K68&gt;$C$65,0, SUM(K69:K71))</f>
        <v>0</v>
      </c>
      <c r="L72" s="1283" t="n">
        <f aca="false">IF(L68&gt;$C$65,0, SUM(L69:L71))</f>
        <v>0</v>
      </c>
      <c r="M72" s="1283" t="n">
        <f aca="false">IF(M68&gt;$C$65,0, SUM(M69:M71))</f>
        <v>0</v>
      </c>
      <c r="N72" s="1283" t="n">
        <f aca="false">IF(N68&gt;$C$65,0, SUM(N69:N71))</f>
        <v>0</v>
      </c>
      <c r="O72" s="1283" t="n">
        <f aca="false">IF(O68&gt;$C$65,0, SUM(O69:O71))</f>
        <v>0</v>
      </c>
      <c r="P72" s="1283" t="n">
        <f aca="false">IF(P68&gt;$C$65,0, SUM(P69:P71))</f>
        <v>0</v>
      </c>
      <c r="Q72" s="1283" t="n">
        <f aca="false">IF(Q68&gt;$C$65,0, SUM(Q69:Q71))</f>
        <v>0</v>
      </c>
      <c r="R72" s="1283" t="n">
        <f aca="false">IF(R68&gt;$C$65,0, SUM(R69:R71))</f>
        <v>0</v>
      </c>
      <c r="S72" s="1283" t="n">
        <f aca="false">IF(S68&gt;$C$65,0, SUM(S69:S71))</f>
        <v>0</v>
      </c>
      <c r="T72" s="1283" t="n">
        <f aca="false">IF(T68&gt;$C$65,0, SUM(T69:T71))</f>
        <v>0</v>
      </c>
      <c r="U72" s="1283" t="n">
        <f aca="false">IF(U68&gt;$C$65,0, SUM(U69:U71))</f>
        <v>0</v>
      </c>
      <c r="V72" s="1283" t="n">
        <f aca="false">IF(V68&gt;$C$65,0, SUM(V69:V71))</f>
        <v>0</v>
      </c>
      <c r="W72" s="1283" t="n">
        <f aca="false">IF(W68&gt;$C$65,0, SUM(W69:W71))</f>
        <v>0</v>
      </c>
      <c r="X72" s="1283" t="n">
        <f aca="false">IF(X68&gt;$C$65,0, SUM(X69:X71))</f>
        <v>0</v>
      </c>
      <c r="Y72" s="1283" t="n">
        <f aca="false">IF(Y68&gt;$C$65,0, SUM(Y69:Y71))</f>
        <v>0</v>
      </c>
      <c r="Z72" s="1283" t="n">
        <f aca="false">IF(Z68&gt;$C$65,0, SUM(Z69:Z71))</f>
        <v>0</v>
      </c>
      <c r="AA72" s="1283" t="n">
        <f aca="false">IF(AA68&gt;$C$65,0, SUM(AA69:AA71))</f>
        <v>0</v>
      </c>
      <c r="AB72" s="1283" t="n">
        <f aca="false">IF(AB68&gt;$C$65,0, SUM(AB69:AB71))</f>
        <v>0</v>
      </c>
      <c r="AC72" s="1283" t="n">
        <f aca="false">IF(AC68&gt;$C$65,0, SUM(AC69:AC71))</f>
        <v>0</v>
      </c>
      <c r="AD72" s="1283" t="n">
        <f aca="false">IF(AD68&gt;$C$65,0, SUM(AD69:AD71))</f>
        <v>0</v>
      </c>
      <c r="AE72" s="1283" t="n">
        <f aca="false">IF(AE68&gt;$C$65,0, SUM(AE69:AE71))</f>
        <v>0</v>
      </c>
      <c r="AF72" s="1283" t="n">
        <f aca="false">IF(AF68&gt;$C$65,0, SUM(AF69:AF71))</f>
        <v>0</v>
      </c>
      <c r="AG72" s="1283" t="n">
        <f aca="false">IF(AG68&gt;$C$65,0, SUM(AG69:AG71))</f>
        <v>0</v>
      </c>
      <c r="AH72" s="1284" t="n">
        <f aca="false">IF(AH68&gt;$C$65,0, SUM(AH69:AH71))</f>
        <v>0</v>
      </c>
      <c r="AI72" s="1284" t="n">
        <f aca="false">IF(AI68&gt;$C$65,0, SUM(AI69:AI71))</f>
        <v>0</v>
      </c>
      <c r="AJ72" s="1284" t="n">
        <f aca="false">IF(AJ68&gt;$C$65,0, SUM(AJ69:AJ71))</f>
        <v>0</v>
      </c>
      <c r="AK72" s="1284" t="n">
        <f aca="false">IF(AK68&gt;$C$65,0, SUM(AK69:AK71))</f>
        <v>0</v>
      </c>
      <c r="AL72" s="1284" t="n">
        <f aca="false">IF(AL68&gt;$C$65,0, SUM(AL69:AL71))</f>
        <v>0</v>
      </c>
      <c r="AM72" s="1285" t="n">
        <f aca="false">IF(AM68&gt;$C$65,0, SUM(AM69:AM71))</f>
        <v>0</v>
      </c>
    </row>
    <row r="73" customFormat="false" ht="14.25" hidden="true" customHeight="false" outlineLevel="0" collapsed="false">
      <c r="A73" s="1296" t="s">
        <v>1164</v>
      </c>
      <c r="B73" s="1297"/>
      <c r="C73" s="1298"/>
      <c r="D73" s="1299" t="n">
        <f aca="false">IF(D68&gt;$C$65, 0, C73+D72)</f>
        <v>0</v>
      </c>
      <c r="E73" s="1299" t="n">
        <f aca="false">IF(E68&gt;$C$65, 0, D73+E72)</f>
        <v>0</v>
      </c>
      <c r="F73" s="1299" t="n">
        <f aca="false">IF(F68&gt;$C$65, 0, E73+F72)</f>
        <v>0</v>
      </c>
      <c r="G73" s="1299" t="n">
        <f aca="false">IF(G68&gt;$C$65, 0, F73+G72)</f>
        <v>0</v>
      </c>
      <c r="H73" s="1299" t="n">
        <f aca="false">IF(H68&gt;$C$65, 0, G73+H72)</f>
        <v>0</v>
      </c>
      <c r="I73" s="1299" t="n">
        <f aca="false">IF(I68&gt;$C$65, 0, H73+I72)</f>
        <v>0</v>
      </c>
      <c r="J73" s="1299" t="n">
        <f aca="false">IF(J68&gt;$C$65, 0, I73+J72)</f>
        <v>0</v>
      </c>
      <c r="K73" s="1299" t="n">
        <f aca="false">IF(K68&gt;$C$65, 0, J73+K72)</f>
        <v>0</v>
      </c>
      <c r="L73" s="1299" t="n">
        <f aca="false">IF(L68&gt;$C$65, 0, K73+L72)</f>
        <v>0</v>
      </c>
      <c r="M73" s="1299" t="n">
        <f aca="false">IF(M68&gt;$C$65, 0, L73+M72)</f>
        <v>0</v>
      </c>
      <c r="N73" s="1299" t="n">
        <f aca="false">IF(N68&gt;$C$65, 0, M73+N72)</f>
        <v>0</v>
      </c>
      <c r="O73" s="1299" t="n">
        <f aca="false">IF(O68&gt;$C$65, 0, N73+O72)</f>
        <v>0</v>
      </c>
      <c r="P73" s="1299" t="n">
        <f aca="false">IF(P68&gt;$C$65, 0, O73+P72)</f>
        <v>0</v>
      </c>
      <c r="Q73" s="1299" t="n">
        <f aca="false">IF(Q68&gt;$C$65, 0, P73+Q72)</f>
        <v>0</v>
      </c>
      <c r="R73" s="1299" t="n">
        <f aca="false">IF(R68&gt;$C$65, 0, Q73+R72)</f>
        <v>0</v>
      </c>
      <c r="S73" s="1299" t="n">
        <f aca="false">IF(S68&gt;$C$65, 0, R73+S72)</f>
        <v>0</v>
      </c>
      <c r="T73" s="1299" t="n">
        <f aca="false">IF(T68&gt;$C$65, 0, S73+T72)</f>
        <v>0</v>
      </c>
      <c r="U73" s="1299" t="n">
        <f aca="false">IF(U68&gt;$C$65, 0, T73+U72)</f>
        <v>0</v>
      </c>
      <c r="V73" s="1299" t="n">
        <f aca="false">IF(V68&gt;$C$65, 0, U73+V72)</f>
        <v>0</v>
      </c>
      <c r="W73" s="1299" t="n">
        <f aca="false">IF(W68&gt;$C$65, 0, V73+W72)</f>
        <v>0</v>
      </c>
      <c r="X73" s="1299" t="n">
        <f aca="false">IF(X68&gt;$C$65, 0, W73+X72)</f>
        <v>0</v>
      </c>
      <c r="Y73" s="1299" t="n">
        <f aca="false">IF(Y68&gt;$C$65, 0, X73+Y72)</f>
        <v>0</v>
      </c>
      <c r="Z73" s="1299" t="n">
        <f aca="false">IF(Z68&gt;$C$65, 0, Y73+Z72)</f>
        <v>0</v>
      </c>
      <c r="AA73" s="1299" t="n">
        <f aca="false">IF(AA68&gt;$C$65, 0, Z73+AA72)</f>
        <v>0</v>
      </c>
      <c r="AB73" s="1299" t="n">
        <f aca="false">IF(AB68&gt;$C$65, 0, AA73+AB72)</f>
        <v>0</v>
      </c>
      <c r="AC73" s="1299" t="n">
        <f aca="false">IF(AC68&gt;$C$65, 0, AB73+AC72)</f>
        <v>0</v>
      </c>
      <c r="AD73" s="1299" t="n">
        <f aca="false">IF(AD68&gt;$C$65, 0, AC73+AD72)</f>
        <v>0</v>
      </c>
      <c r="AE73" s="1299" t="n">
        <f aca="false">IF(AE68&gt;$C$65, 0, AD73+AE72)</f>
        <v>0</v>
      </c>
      <c r="AF73" s="1299" t="n">
        <f aca="false">IF(AF68&gt;$C$65, 0, AE73+AF72)</f>
        <v>0</v>
      </c>
      <c r="AG73" s="1299" t="n">
        <f aca="false">IF(AG68&gt;$C$65, 0, AF73+AG72)</f>
        <v>0</v>
      </c>
      <c r="AH73" s="1300" t="n">
        <f aca="false">IF(AH68&gt;$C$65, 0, AG73+AH72)</f>
        <v>0</v>
      </c>
      <c r="AI73" s="1300" t="n">
        <f aca="false">IF(AI68&gt;$C$65, 0, AH73+AI72)</f>
        <v>0</v>
      </c>
      <c r="AJ73" s="1300" t="n">
        <f aca="false">IF(AJ68&gt;$C$65, 0, AI73+AJ72)</f>
        <v>0</v>
      </c>
      <c r="AK73" s="1300" t="n">
        <f aca="false">IF(AK68&gt;$C$65, 0, AJ73+AK72)</f>
        <v>0</v>
      </c>
      <c r="AL73" s="1300" t="n">
        <f aca="false">IF(AL68&gt;$C$65, 0, AK73+AL72)</f>
        <v>0</v>
      </c>
      <c r="AM73" s="1300" t="n">
        <f aca="false">IF(AM68&gt;$C$65, 0, AL73+AM72)</f>
        <v>0</v>
      </c>
    </row>
    <row r="74" customFormat="false" ht="15" hidden="true" customHeight="false" outlineLevel="0" collapsed="false">
      <c r="A74" s="1301" t="s">
        <v>1165</v>
      </c>
      <c r="B74" s="1302"/>
      <c r="C74" s="1303"/>
      <c r="D74" s="1304" t="n">
        <f aca="false">IF(D68&gt;$C$65, 0, PV($C$66,D68,,-D72))</f>
        <v>-0</v>
      </c>
      <c r="E74" s="1304" t="n">
        <f aca="false">IF(E68&gt;$C$65, 0, PV($C$66,E68,,-E72))</f>
        <v>0</v>
      </c>
      <c r="F74" s="1304" t="n">
        <f aca="false">IF(F68&gt;$C$65, 0, PV($C$66,F68,,-F72))</f>
        <v>0</v>
      </c>
      <c r="G74" s="1304" t="n">
        <f aca="false">IF(G68&gt;$C$65, 0, PV($C$66,G68,,-G72))</f>
        <v>0</v>
      </c>
      <c r="H74" s="1304" t="n">
        <f aca="false">IF(H68&gt;$C$65, 0, PV($C$66,H68,,-H72))</f>
        <v>0</v>
      </c>
      <c r="I74" s="1304" t="n">
        <f aca="false">IF(I68&gt;$C$65, 0, PV($C$66,I68,,-I72))</f>
        <v>0</v>
      </c>
      <c r="J74" s="1304" t="n">
        <f aca="false">IF(J68&gt;$C$65, 0, PV($C$66,J68,,-J72))</f>
        <v>0</v>
      </c>
      <c r="K74" s="1304" t="n">
        <f aca="false">IF(K68&gt;$C$65, 0, PV($C$66,K68,,-K72))</f>
        <v>0</v>
      </c>
      <c r="L74" s="1304" t="n">
        <f aca="false">IF(L68&gt;$C$65, 0, PV($C$66,L68,,-L72))</f>
        <v>0</v>
      </c>
      <c r="M74" s="1304" t="n">
        <f aca="false">IF(M68&gt;$C$65, 0, PV($C$66,M68,,-M72))</f>
        <v>0</v>
      </c>
      <c r="N74" s="1304" t="n">
        <f aca="false">IF(N68&gt;$C$65, 0, PV($C$66,N68,,-N72))</f>
        <v>0</v>
      </c>
      <c r="O74" s="1304" t="n">
        <f aca="false">IF(O68&gt;$C$65, 0, PV($C$66,O68,,-O72))</f>
        <v>0</v>
      </c>
      <c r="P74" s="1304" t="n">
        <f aca="false">IF(P68&gt;$C$65, 0, PV($C$66,P68,,-P72))</f>
        <v>0</v>
      </c>
      <c r="Q74" s="1304" t="n">
        <f aca="false">IF(Q68&gt;$C$65, 0, PV($C$66,Q68,,-Q72))</f>
        <v>0</v>
      </c>
      <c r="R74" s="1304" t="n">
        <f aca="false">IF(R68&gt;$C$65, 0, PV($C$66,R68,,-R72))</f>
        <v>0</v>
      </c>
      <c r="S74" s="1304" t="n">
        <f aca="false">IF(S68&gt;$C$65, 0, PV($C$66,S68,,-S72))</f>
        <v>0</v>
      </c>
      <c r="T74" s="1304" t="n">
        <f aca="false">IF(T68&gt;$C$65, 0, PV($C$66,T68,,-T72))</f>
        <v>0</v>
      </c>
      <c r="U74" s="1304" t="n">
        <f aca="false">IF(U68&gt;$C$65, 0, PV($C$66,U68,,-U72))</f>
        <v>0</v>
      </c>
      <c r="V74" s="1304" t="n">
        <f aca="false">IF(V68&gt;$C$65, 0, PV($C$66,V68,,-V72))</f>
        <v>0</v>
      </c>
      <c r="W74" s="1304" t="n">
        <f aca="false">IF(W68&gt;$C$65, 0, PV($C$66,W68,,-W72))</f>
        <v>0</v>
      </c>
      <c r="X74" s="1304" t="n">
        <f aca="false">IF(X68&gt;$C$65, 0, PV($C$66,X68,,-X72))</f>
        <v>0</v>
      </c>
      <c r="Y74" s="1304" t="n">
        <f aca="false">IF(Y68&gt;$C$65, 0, PV($C$66,Y68,,-Y72))</f>
        <v>0</v>
      </c>
      <c r="Z74" s="1304" t="n">
        <f aca="false">IF(Z68&gt;$C$65, 0, PV($C$66,Z68,,-Z72))</f>
        <v>0</v>
      </c>
      <c r="AA74" s="1304" t="n">
        <f aca="false">IF(AA68&gt;$C$65, 0, PV($C$66,AA68,,-AA72))</f>
        <v>0</v>
      </c>
      <c r="AB74" s="1304" t="n">
        <f aca="false">IF(AB68&gt;$C$65, 0, PV($C$66,AB68,,-AB72))</f>
        <v>0</v>
      </c>
      <c r="AC74" s="1304" t="n">
        <f aca="false">IF(AC68&gt;$C$65, 0, PV($C$66,AC68,,-AC72))</f>
        <v>0</v>
      </c>
      <c r="AD74" s="1304" t="n">
        <f aca="false">IF(AD68&gt;$C$65, 0, PV($C$66,AD68,,-AD72))</f>
        <v>0</v>
      </c>
      <c r="AE74" s="1304" t="n">
        <f aca="false">IF(AE68&gt;$C$65, 0, PV($C$66,AE68,,-AE72))</f>
        <v>0</v>
      </c>
      <c r="AF74" s="1304" t="n">
        <f aca="false">IF(AF68&gt;$C$65, 0, PV($C$66,AF68,,-AF72))</f>
        <v>0</v>
      </c>
      <c r="AG74" s="1304" t="n">
        <f aca="false">IF(AG68&gt;$C$65, 0, PV($C$66,AG68,,-AG72))</f>
        <v>0</v>
      </c>
      <c r="AH74" s="1305" t="n">
        <f aca="false">IF(AH68&gt;$C$65, 0, PV($C$66,AH68,,-AH72))</f>
        <v>0</v>
      </c>
      <c r="AI74" s="1305" t="n">
        <f aca="false">IF(AI68&gt;$C$65, 0, PV($C$66,AI68,,-AI72))</f>
        <v>0</v>
      </c>
      <c r="AJ74" s="1305" t="n">
        <f aca="false">IF(AJ68&gt;$C$65, 0, PV($C$66,AJ68,,-AJ72))</f>
        <v>0</v>
      </c>
      <c r="AK74" s="1305" t="n">
        <f aca="false">IF(AK68&gt;$C$65, 0, PV($C$66,AK68,,-AK72))</f>
        <v>0</v>
      </c>
      <c r="AL74" s="1305" t="n">
        <f aca="false">IF(AL68&gt;$C$65, 0, PV($C$66,AL68,,-AL72))</f>
        <v>0</v>
      </c>
      <c r="AM74" s="1305" t="n">
        <f aca="false">IF(AM68&gt;$C$65, 0, PV($C$66,AM68,,-AM72))</f>
        <v>0</v>
      </c>
    </row>
    <row r="75" customFormat="false" ht="15" hidden="true" customHeight="false" outlineLevel="0" collapsed="false">
      <c r="A75" s="1301" t="s">
        <v>1166</v>
      </c>
      <c r="B75" s="1302"/>
      <c r="C75" s="1303"/>
      <c r="D75" s="1304" t="n">
        <f aca="false">IF(D68&gt;$C$65, 0, C75+D74)</f>
        <v>0</v>
      </c>
      <c r="E75" s="1304" t="n">
        <f aca="false">IF(E68&gt;$C$65, 0, D75+E74)</f>
        <v>0</v>
      </c>
      <c r="F75" s="1304" t="n">
        <f aca="false">IF(F68&gt;$C$65, 0, E75+F74)</f>
        <v>0</v>
      </c>
      <c r="G75" s="1304" t="n">
        <f aca="false">IF(G68&gt;$C$65, 0, F75+G74)</f>
        <v>0</v>
      </c>
      <c r="H75" s="1304" t="n">
        <f aca="false">IF(H68&gt;$C$65, 0, G75+H74)</f>
        <v>0</v>
      </c>
      <c r="I75" s="1304" t="n">
        <f aca="false">IF(I68&gt;$C$65, 0, H75+I74)</f>
        <v>0</v>
      </c>
      <c r="J75" s="1304" t="n">
        <f aca="false">IF(J68&gt;$C$65, 0, I75+J74)</f>
        <v>0</v>
      </c>
      <c r="K75" s="1304" t="n">
        <f aca="false">IF(K68&gt;$C$65, 0, J75+K74)</f>
        <v>0</v>
      </c>
      <c r="L75" s="1304" t="n">
        <f aca="false">IF(L68&gt;$C$65, 0, K75+L74)</f>
        <v>0</v>
      </c>
      <c r="M75" s="1304" t="n">
        <f aca="false">IF(M68&gt;$C$65, 0, L75+M74)</f>
        <v>0</v>
      </c>
      <c r="N75" s="1304" t="n">
        <f aca="false">IF(N68&gt;$C$65, 0, M75+N74)</f>
        <v>0</v>
      </c>
      <c r="O75" s="1304" t="n">
        <f aca="false">IF(O68&gt;$C$65, 0, N75+O74)</f>
        <v>0</v>
      </c>
      <c r="P75" s="1304" t="n">
        <f aca="false">IF(P68&gt;$C$65, 0, O75+P74)</f>
        <v>0</v>
      </c>
      <c r="Q75" s="1304" t="n">
        <f aca="false">IF(Q68&gt;$C$65, 0, P75+Q74)</f>
        <v>0</v>
      </c>
      <c r="R75" s="1304" t="n">
        <f aca="false">IF(R68&gt;$C$65, 0, Q75+R74)</f>
        <v>0</v>
      </c>
      <c r="S75" s="1304" t="n">
        <f aca="false">IF(S68&gt;$C$65, 0, R75+S74)</f>
        <v>0</v>
      </c>
      <c r="T75" s="1304" t="n">
        <f aca="false">IF(T68&gt;$C$65, 0, S75+T74)</f>
        <v>0</v>
      </c>
      <c r="U75" s="1304" t="n">
        <f aca="false">IF(U68&gt;$C$65, 0, T75+U74)</f>
        <v>0</v>
      </c>
      <c r="V75" s="1304" t="n">
        <f aca="false">IF(V68&gt;$C$65, 0, U75+V74)</f>
        <v>0</v>
      </c>
      <c r="W75" s="1304" t="n">
        <f aca="false">IF(W68&gt;$C$65, 0, V75+W74)</f>
        <v>0</v>
      </c>
      <c r="X75" s="1304" t="n">
        <f aca="false">IF(X68&gt;$C$65, 0, W75+X74)</f>
        <v>0</v>
      </c>
      <c r="Y75" s="1304" t="n">
        <f aca="false">IF(Y68&gt;$C$65, 0, X75+Y74)</f>
        <v>0</v>
      </c>
      <c r="Z75" s="1304" t="n">
        <f aca="false">IF(Z68&gt;$C$65, 0, Y75+Z74)</f>
        <v>0</v>
      </c>
      <c r="AA75" s="1304" t="n">
        <f aca="false">IF(AA68&gt;$C$65, 0, Z75+AA74)</f>
        <v>0</v>
      </c>
      <c r="AB75" s="1304" t="n">
        <f aca="false">IF(AB68&gt;$C$65, 0, AA75+AB74)</f>
        <v>0</v>
      </c>
      <c r="AC75" s="1304" t="n">
        <f aca="false">IF(AC68&gt;$C$65, 0, AB75+AC74)</f>
        <v>0</v>
      </c>
      <c r="AD75" s="1304" t="n">
        <f aca="false">IF(AD68&gt;$C$65, 0, AC75+AD74)</f>
        <v>0</v>
      </c>
      <c r="AE75" s="1304" t="n">
        <f aca="false">IF(AE68&gt;$C$65, 0, AD75+AE74)</f>
        <v>0</v>
      </c>
      <c r="AF75" s="1304" t="n">
        <f aca="false">IF(AF68&gt;$C$65, 0, AE75+AF74)</f>
        <v>0</v>
      </c>
      <c r="AG75" s="1304" t="n">
        <f aca="false">IF(AG68&gt;$C$65, 0, AF75+AG74)</f>
        <v>0</v>
      </c>
      <c r="AH75" s="1305" t="n">
        <f aca="false">IF(AH68&gt;$C$65, 0, AG75+AH74)</f>
        <v>0</v>
      </c>
      <c r="AI75" s="1305" t="n">
        <f aca="false">IF(AI68&gt;$C$65, 0, AH75+AI74)</f>
        <v>0</v>
      </c>
      <c r="AJ75" s="1305" t="n">
        <f aca="false">IF(AJ68&gt;$C$65, 0, AI75+AJ74)</f>
        <v>0</v>
      </c>
      <c r="AK75" s="1305" t="n">
        <f aca="false">IF(AK68&gt;$C$65, 0, AJ75+AK74)</f>
        <v>0</v>
      </c>
      <c r="AL75" s="1305" t="n">
        <f aca="false">IF(AL68&gt;$C$65, 0, AK75+AL74)</f>
        <v>0</v>
      </c>
      <c r="AM75" s="1305" t="n">
        <f aca="false">IF(AM68&gt;$C$65, 0, AL75+AM74)</f>
        <v>0</v>
      </c>
    </row>
    <row r="76" customFormat="false" ht="16.5" hidden="true" customHeight="true" outlineLevel="0" collapsed="false">
      <c r="A76" s="1306"/>
      <c r="B76" s="1253"/>
      <c r="C76" s="1307"/>
      <c r="D76" s="1308" t="n">
        <f aca="false">IF(SUM(D70:D71)&lt;&gt;"-",-SUM(D70:D71),"")</f>
        <v>0</v>
      </c>
      <c r="E76" s="1308" t="n">
        <f aca="false">-SUM(E70:E71)</f>
        <v>0</v>
      </c>
      <c r="F76" s="1308" t="n">
        <f aca="false">-SUM(F70:F71)</f>
        <v>0</v>
      </c>
      <c r="G76" s="1308" t="n">
        <f aca="false">-SUM(G70:G71)</f>
        <v>0</v>
      </c>
      <c r="H76" s="1308" t="n">
        <f aca="false">-SUM(H70:H71)</f>
        <v>0</v>
      </c>
      <c r="I76" s="1308" t="n">
        <f aca="false">-SUM(I70:I71)</f>
        <v>0</v>
      </c>
      <c r="J76" s="1308" t="n">
        <f aca="false">-SUM(J70:J71)</f>
        <v>-0</v>
      </c>
      <c r="K76" s="1308" t="n">
        <f aca="false">-SUM(K70:K71)</f>
        <v>-0</v>
      </c>
      <c r="L76" s="1308" t="n">
        <f aca="false">-SUM(L70:L71)</f>
        <v>-0</v>
      </c>
      <c r="M76" s="1308" t="n">
        <f aca="false">-SUM(M70:M71)</f>
        <v>-0</v>
      </c>
      <c r="N76" s="1308" t="n">
        <f aca="false">-SUM(N70:N71)</f>
        <v>-0</v>
      </c>
      <c r="O76" s="1308" t="n">
        <f aca="false">-SUM(O70:O71)</f>
        <v>-0</v>
      </c>
      <c r="P76" s="1308" t="n">
        <f aca="false">-SUM(P70:P71)</f>
        <v>-0</v>
      </c>
      <c r="Q76" s="1308" t="n">
        <f aca="false">-SUM(Q70:Q71)</f>
        <v>-0</v>
      </c>
      <c r="R76" s="1308" t="n">
        <f aca="false">-SUM(R70:R71)</f>
        <v>-0</v>
      </c>
      <c r="S76" s="1308" t="n">
        <f aca="false">-SUM(S70:S71)</f>
        <v>-0</v>
      </c>
      <c r="T76" s="1308" t="n">
        <f aca="false">-SUM(T70:T71)</f>
        <v>-0</v>
      </c>
      <c r="U76" s="1308" t="n">
        <f aca="false">-SUM(U70:U71)</f>
        <v>-0</v>
      </c>
      <c r="V76" s="1308" t="n">
        <f aca="false">-SUM(V70:V71)</f>
        <v>-0</v>
      </c>
      <c r="W76" s="1308" t="n">
        <f aca="false">-SUM(W70:W71)</f>
        <v>-0</v>
      </c>
      <c r="X76" s="1308" t="n">
        <f aca="false">-SUM(X70:X71)</f>
        <v>-0</v>
      </c>
      <c r="Y76" s="1308" t="n">
        <f aca="false">-SUM(Y70:Y71)</f>
        <v>-0</v>
      </c>
      <c r="Z76" s="1308" t="n">
        <f aca="false">-SUM(Z70:Z71)</f>
        <v>-0</v>
      </c>
      <c r="AA76" s="1308" t="n">
        <f aca="false">-SUM(AA70:AA71)</f>
        <v>-0</v>
      </c>
      <c r="AB76" s="1308" t="n">
        <f aca="false">-SUM(AB70:AB71)</f>
        <v>-0</v>
      </c>
      <c r="AC76" s="1308" t="n">
        <f aca="false">-SUM(AC70:AC71)</f>
        <v>-0</v>
      </c>
      <c r="AD76" s="1308" t="n">
        <f aca="false">-SUM(AD70:AD71)</f>
        <v>-0</v>
      </c>
      <c r="AE76" s="1308" t="n">
        <f aca="false">-SUM(AE70:AE71)</f>
        <v>-0</v>
      </c>
      <c r="AF76" s="1308" t="n">
        <f aca="false">-SUM(AF70:AF71)</f>
        <v>-0</v>
      </c>
      <c r="AG76" s="1308" t="n">
        <f aca="false">-SUM(AG70:AG71)</f>
        <v>-0</v>
      </c>
      <c r="AH76" s="1308" t="n">
        <f aca="false">-SUM(AH70:AH71)</f>
        <v>-0</v>
      </c>
      <c r="AI76" s="1308" t="n">
        <f aca="false">-SUM(AI70:AI71)</f>
        <v>0</v>
      </c>
      <c r="AJ76" s="1308" t="n">
        <f aca="false">-SUM(AJ70:AJ71)</f>
        <v>0</v>
      </c>
      <c r="AK76" s="1308" t="n">
        <f aca="false">-SUM(AK70:AK71)</f>
        <v>0</v>
      </c>
      <c r="AL76" s="1308" t="n">
        <f aca="false">-SUM(AL70:AL71)</f>
        <v>0</v>
      </c>
      <c r="AM76" s="1308" t="n">
        <f aca="false">-SUM(AM70:AM71)</f>
        <v>0</v>
      </c>
    </row>
    <row r="77" customFormat="false" ht="16.5" hidden="true" customHeight="true" outlineLevel="0" collapsed="false">
      <c r="A77" s="1309"/>
      <c r="B77" s="99"/>
      <c r="C77" s="1307"/>
      <c r="D77" s="1307"/>
      <c r="E77" s="1307"/>
      <c r="F77" s="1307"/>
      <c r="G77" s="1307"/>
      <c r="H77" s="1307"/>
      <c r="I77" s="1307"/>
    </row>
    <row r="78" customFormat="false" ht="16.5" hidden="true" customHeight="true" outlineLevel="0" collapsed="false">
      <c r="A78" s="1309"/>
      <c r="B78" s="99"/>
      <c r="C78" s="1307"/>
      <c r="D78" s="1307"/>
      <c r="E78" s="1307"/>
      <c r="F78" s="1307"/>
      <c r="G78" s="1307"/>
      <c r="H78" s="1307"/>
      <c r="I78" s="1307"/>
    </row>
    <row r="79" customFormat="false" ht="16.5" hidden="true" customHeight="true" outlineLevel="0" collapsed="false">
      <c r="A79" s="1310"/>
      <c r="B79" s="99"/>
      <c r="C79" s="1307"/>
      <c r="D79" s="1307"/>
      <c r="E79" s="1307"/>
      <c r="F79" s="1307"/>
      <c r="G79" s="1307"/>
      <c r="H79" s="1307"/>
      <c r="I79" s="1307"/>
    </row>
    <row r="80" customFormat="false" ht="14.25" hidden="true" customHeight="false" outlineLevel="0" collapsed="false">
      <c r="A80" s="1309"/>
      <c r="B80" s="99"/>
      <c r="C80" s="1311"/>
      <c r="D80" s="1312"/>
      <c r="E80" s="1313" t="s">
        <v>1167</v>
      </c>
      <c r="F80" s="1312"/>
      <c r="G80" s="1313" t="s">
        <v>1168</v>
      </c>
      <c r="H80" s="1314"/>
      <c r="I80" s="1307"/>
    </row>
    <row r="81" customFormat="false" ht="15" hidden="true" customHeight="false" outlineLevel="0" collapsed="false">
      <c r="A81" s="1309"/>
      <c r="B81" s="99"/>
      <c r="C81" s="1315" t="s">
        <v>1169</v>
      </c>
      <c r="D81" s="1303"/>
      <c r="E81" s="1316" t="n">
        <f aca="false">IF(C72&lt;0,"-",IF(C72=0,COUNTIF(D73:AM73, "&lt;" &amp;0),COUNTIF(D73:AM73, "&lt;" &amp;0)-1))</f>
        <v>0</v>
      </c>
      <c r="F81" s="1317" t="n">
        <f aca="false">IF(C72&lt;0,"-",IF(C72=0,0,IF(E81&lt;=16,CONCATENATE(IF(E81=0,-D73/E72,""),IF(E81=1,-E73/F72,""),IF(E81=2,-F73/G72,""),IF(E81=3,-G73/H72,""),IF(E81=4,-H73/I72,""),IF(E81=5,-I73/J72,""),IF(E81=6,-J73/K72,""),IF(E81=7,-K73/L72,""),IF(E81=8,-L73/M72,""),IF(E81=9,-M73/N72,""),IF(E81=10,-N73/O72,""),IF(E81=11,-O73/P72,""),IF(E81=12,-P73/Q72,""),IF(E81=13,-Q73/R72,""),IF(E81=14,-R73/S72,""),IF(E81=15,-S73/T72,""),IF(E81=16,-T73/U72,"")),IF(E81&lt;=32,CONCATENATE(IF(E81=17,-U73/V72,""),IF(E81=18,-V73/W72,""),IF(E81=19,-W73/X72,""),IF(E81=20,-X73/Y72,""),IF(E81=21,-Y73/Z72,""),IF(E81=22,-Z73/AA72,""),IF(E81=23,-AA73/AB72,""),IF(E81=24,-AB73/AC72,""),IF(E81=25,-AC73/AD72,""),IF(E81=26,-AD73/AE72,""),IF(E81=27,-AE73/AF72,""),IF(E81=28,-AF73/AG72,""),IF(E81=29,-AG73/AH72,""),IF(E81=30,-AH73/AI72,""),IF(E81=31,-AI73/AJ72,""),IF(E81=32,-AJ73/AK72,"")),CONCATENATE(IF(E81=33,-AK73/AL72,""),IF(E81=34,-AL73/AM72,""))))))</f>
        <v>0</v>
      </c>
      <c r="G81" s="1316" t="n">
        <f aca="false">IF(F81&lt;&gt;"-",F81*12,"-")</f>
        <v>0</v>
      </c>
      <c r="H81" s="1318" t="n">
        <f aca="false">IF(E81&lt;&gt;"-",E81+F81,"-")</f>
        <v>0</v>
      </c>
      <c r="I81" s="1307"/>
    </row>
    <row r="82" customFormat="false" ht="14.25" hidden="true" customHeight="false" outlineLevel="0" collapsed="false">
      <c r="A82" s="1309"/>
      <c r="B82" s="1319"/>
      <c r="C82" s="1320"/>
      <c r="D82" s="1303"/>
      <c r="E82" s="1316"/>
      <c r="F82" s="1317"/>
      <c r="G82" s="1316"/>
      <c r="H82" s="1318"/>
      <c r="I82" s="1307"/>
    </row>
    <row r="83" customFormat="false" ht="15.75" hidden="true" customHeight="false" outlineLevel="0" collapsed="false">
      <c r="A83" s="1309"/>
      <c r="B83" s="1319"/>
      <c r="C83" s="1321" t="s">
        <v>1170</v>
      </c>
      <c r="D83" s="1322"/>
      <c r="E83" s="1323" t="n">
        <f aca="false">IF(F72&lt;0,"-",IF(F72=0,COUNTIF(D75:AM75, "&lt;" &amp;0),COUNTIF(D75:AM75, "&lt;" &amp;0)-1))</f>
        <v>0</v>
      </c>
      <c r="F83" s="1324" t="n">
        <f aca="false">IF(F72&lt;0,"-",IF(F72=0,0,IF(E83&lt;=16,CONCATENATE(IF(E83=0,-D75/E74,""),IF(E83=1,-E75/F74,""),IF(E83=2,-F75/G74,""),IF(E83=3,-G75/H74,""),IF(E83=4,-H75/I74,""),IF(E83=5,-I75/J74,""),IF(E83=6,-J75/K74,""),IF(E83=7,-K75/L74,""),IF(E83=8,-L75/M74,""),IF(E83=9,-M75/N74,""),IF(E83=10,-N75/O74,""),IF(E83=11,-O75/P74,""),IF(E83=12,-P75/Q74,""),IF(E83=13,-Q75/R74,""),IF(E83=14,-R75/S74,""),IF(E83=15,-S75/T74,""),IF(E83=16,-T75/U74,"")),IF(E83&lt;=32,CONCATENATE(IF(E83=17,-U75/V74,""),IF(E83=18,-V75/W74,""),IF(E83=19,-W75/X74,""),IF(E83=20,-X75/Y74,""),IF(E83=21,-Y75/Z74,""),IF(E83=22,-Z75/AA74,""),IF(E83=23,-AA75/AB74,""),IF(E83=24,-AB75/AC74,""),IF(E83=25,-AC75/AD74,""),IF(E83=26,-AD75/AE74,""),IF(E83=27,-AE75/AF74,""),IF(E83=28,-AF75/AG74,""),IF(E83=29,-AG75/AH74,""),IF(E83=30,-AH75/AI74,""),IF(E83=31,-AI75/AJ74,""),IF(E83=32,-AJ75/AK74,"")),CONCATENATE(IF(E83=33,-AK75/AL74,""),IF(E83=34,-AL75/AM74,""))))))</f>
        <v>0</v>
      </c>
      <c r="G83" s="1316" t="n">
        <f aca="false">IF(F83&lt;&gt;"-",F83*12,"-")</f>
        <v>0</v>
      </c>
      <c r="H83" s="1318" t="n">
        <f aca="false">IF(E83&lt;&gt;"-",E83+F83,"-")</f>
        <v>0</v>
      </c>
      <c r="I83" s="1307"/>
    </row>
    <row r="84" s="99" customFormat="true" ht="14.25" hidden="false" customHeight="false" outlineLevel="0" collapsed="false">
      <c r="A84" s="1309"/>
      <c r="C84" s="1325"/>
      <c r="D84" s="1325"/>
      <c r="H84" s="1325"/>
      <c r="I84" s="1325"/>
    </row>
    <row r="85" s="99" customFormat="true" ht="14.25" hidden="false" customHeight="false" outlineLevel="0" collapsed="false">
      <c r="A85" s="693" t="s">
        <v>1171</v>
      </c>
      <c r="B85" s="1271"/>
      <c r="C85" s="1326" t="n">
        <f aca="false">NPV($C$66,D69:AM69)</f>
        <v>0</v>
      </c>
      <c r="D85" s="1327"/>
      <c r="E85" s="1327"/>
      <c r="F85" s="1327"/>
    </row>
    <row r="86" s="99" customFormat="true" ht="14.25" hidden="false" customHeight="false" outlineLevel="0" collapsed="false">
      <c r="A86" s="693" t="s">
        <v>1172</v>
      </c>
      <c r="B86" s="1271"/>
      <c r="C86" s="1326" t="n">
        <f aca="false">NPV($C$66,D72:AM72)</f>
        <v>0</v>
      </c>
      <c r="D86" s="1327"/>
      <c r="E86" s="1327"/>
      <c r="F86" s="1327"/>
      <c r="H86" s="1328"/>
    </row>
    <row r="87" s="99" customFormat="true" ht="14.25" hidden="false" customHeight="false" outlineLevel="0" collapsed="false">
      <c r="A87" s="693" t="s">
        <v>1173</v>
      </c>
      <c r="B87" s="1271"/>
      <c r="C87" s="1329" t="str">
        <f aca="false">IF($C$65=E83, "not reached", E83)</f>
        <v>not reached</v>
      </c>
      <c r="D87" s="1327" t="s">
        <v>459</v>
      </c>
      <c r="E87" s="1330" t="n">
        <f aca="false">IF($C$65=E83, 0, G83)</f>
        <v>0</v>
      </c>
      <c r="F87" s="1327" t="s">
        <v>1174</v>
      </c>
    </row>
    <row r="88" s="99" customFormat="true" ht="14.25" hidden="false" customHeight="false" outlineLevel="0" collapsed="false">
      <c r="A88" s="1331" t="s">
        <v>1175</v>
      </c>
      <c r="B88" s="1271"/>
      <c r="C88" s="1332" t="e">
        <f aca="false">C86/NPV($C$66,D76:I76)</f>
        <v>#DIV/0!</v>
      </c>
      <c r="D88" s="1327"/>
      <c r="E88" s="1327"/>
      <c r="F88" s="1327"/>
    </row>
    <row r="89" s="99" customFormat="true" ht="14.25" hidden="false" customHeight="false" outlineLevel="0" collapsed="false">
      <c r="A89" s="462"/>
    </row>
    <row r="90" s="99" customFormat="true" ht="15" hidden="false" customHeight="false" outlineLevel="0" collapsed="false">
      <c r="A90" s="1333" t="s">
        <v>1176</v>
      </c>
      <c r="B90" s="1334" t="s">
        <v>1142</v>
      </c>
      <c r="C90" s="1258"/>
    </row>
    <row r="91" s="99" customFormat="true" ht="14.25" hidden="false" customHeight="false" outlineLevel="0" collapsed="false"/>
    <row r="92" s="99" customFormat="true" ht="14.25" hidden="false" customHeight="false" outlineLevel="0" collapsed="false"/>
    <row r="93" s="33" customFormat="true" ht="24.75" hidden="false" customHeight="true" outlineLevel="0" collapsed="false">
      <c r="A93" s="217"/>
      <c r="B93" s="217"/>
      <c r="C93" s="217"/>
      <c r="D93" s="217"/>
      <c r="E93" s="217"/>
      <c r="F93" s="217"/>
      <c r="G93" s="217"/>
      <c r="H93" s="217"/>
      <c r="I93" s="217"/>
      <c r="J93" s="217"/>
      <c r="K93" s="217"/>
      <c r="L93" s="217"/>
      <c r="M93" s="217"/>
      <c r="N93" s="217"/>
      <c r="O93" s="217"/>
      <c r="P93" s="217"/>
      <c r="Q93" s="366"/>
      <c r="R93" s="1335" t="s">
        <v>245</v>
      </c>
      <c r="S93" s="1336" t="s">
        <v>248</v>
      </c>
      <c r="T93" s="31"/>
      <c r="U93" s="213"/>
      <c r="V93" s="31"/>
      <c r="W93" s="31"/>
      <c r="X93" s="31"/>
    </row>
    <row r="94" s="1337" customFormat="true" ht="14.25" hidden="false" customHeight="false" outlineLevel="0" collapsed="false"/>
    <row r="95" s="1337" customFormat="true" ht="14.25" hidden="false" customHeight="false" outlineLevel="0" collapsed="false"/>
    <row r="96" s="1337" customFormat="true" ht="14.25" hidden="false" customHeight="false" outlineLevel="0" collapsed="false"/>
    <row r="97" s="1337" customFormat="true" ht="14.25" hidden="false" customHeight="false" outlineLevel="0" collapsed="false"/>
    <row r="98" s="1337" customFormat="true" ht="14.25" hidden="false" customHeight="false" outlineLevel="0" collapsed="false"/>
    <row r="99" s="1337" customFormat="true" ht="14.25" hidden="false" customHeight="false" outlineLevel="0" collapsed="false"/>
    <row r="100" s="1337" customFormat="true" ht="14.25" hidden="false" customHeight="false" outlineLevel="0" collapsed="false"/>
    <row r="101" s="1337" customFormat="true" ht="14.25" hidden="false" customHeight="false" outlineLevel="0" collapsed="false"/>
    <row r="102" s="1337" customFormat="true" ht="14.25" hidden="false" customHeight="false" outlineLevel="0" collapsed="false"/>
    <row r="103" s="1337" customFormat="true" ht="14.25" hidden="false" customHeight="false" outlineLevel="0" collapsed="false"/>
    <row r="104" s="1337" customFormat="true" ht="14.25" hidden="false" customHeight="false" outlineLevel="0" collapsed="false"/>
    <row r="105" s="1337" customFormat="true" ht="14.25" hidden="false" customHeight="false" outlineLevel="0" collapsed="false"/>
    <row r="106" s="1337" customFormat="true" ht="14.25" hidden="false" customHeight="false" outlineLevel="0" collapsed="false"/>
    <row r="107" s="1337" customFormat="true" ht="14.25" hidden="false" customHeight="false" outlineLevel="0" collapsed="false"/>
    <row r="108" s="1337" customFormat="true" ht="14.25" hidden="false" customHeight="false" outlineLevel="0" collapsed="false"/>
    <row r="109" s="1337" customFormat="true" ht="14.25" hidden="false" customHeight="false" outlineLevel="0" collapsed="false"/>
    <row r="110" s="1337" customFormat="true" ht="14.25" hidden="false" customHeight="false" outlineLevel="0" collapsed="false"/>
    <row r="111" s="1337" customFormat="true" ht="14.25" hidden="false" customHeight="false" outlineLevel="0" collapsed="false"/>
    <row r="112" s="1337" customFormat="true" ht="14.25" hidden="false" customHeight="false" outlineLevel="0" collapsed="false"/>
    <row r="113" s="1337" customFormat="true" ht="14.25" hidden="false" customHeight="false" outlineLevel="0" collapsed="false"/>
    <row r="114" s="1337" customFormat="true" ht="14.25" hidden="false" customHeight="false" outlineLevel="0" collapsed="false"/>
    <row r="115" s="1337" customFormat="true" ht="14.25" hidden="false" customHeight="false" outlineLevel="0" collapsed="false"/>
    <row r="116" s="1337" customFormat="true" ht="14.25" hidden="false" customHeight="false" outlineLevel="0" collapsed="false"/>
    <row r="117" s="1337" customFormat="true" ht="14.25" hidden="false" customHeight="false" outlineLevel="0" collapsed="false"/>
    <row r="118" s="1337" customFormat="true" ht="14.25" hidden="false" customHeight="false" outlineLevel="0" collapsed="false"/>
    <row r="119" s="1337" customFormat="true" ht="14.25" hidden="false" customHeight="false" outlineLevel="0" collapsed="false"/>
    <row r="120" s="1337" customFormat="true" ht="14.25" hidden="false" customHeight="false" outlineLevel="0" collapsed="false"/>
    <row r="121" s="1337" customFormat="true" ht="14.25" hidden="false" customHeight="false" outlineLevel="0" collapsed="false"/>
    <row r="122" s="1337" customFormat="true" ht="14.25" hidden="false" customHeight="false" outlineLevel="0" collapsed="false"/>
    <row r="123" s="1337" customFormat="true" ht="14.25" hidden="false" customHeight="false" outlineLevel="0" collapsed="false"/>
    <row r="124" s="1337" customFormat="true" ht="14.25" hidden="false" customHeight="false" outlineLevel="0" collapsed="false"/>
    <row r="125" s="1337" customFormat="true" ht="14.25" hidden="false" customHeight="false" outlineLevel="0" collapsed="false"/>
    <row r="126" s="1337" customFormat="true" ht="14.25" hidden="false" customHeight="false" outlineLevel="0" collapsed="false"/>
    <row r="127" s="1337" customFormat="true" ht="14.25" hidden="false" customHeight="false" outlineLevel="0" collapsed="false"/>
    <row r="128" s="1337" customFormat="true" ht="14.25" hidden="false" customHeight="false" outlineLevel="0" collapsed="false"/>
    <row r="129" s="1337" customFormat="true" ht="14.25" hidden="false" customHeight="false" outlineLevel="0" collapsed="false"/>
    <row r="130" s="1337" customFormat="true" ht="14.25" hidden="false" customHeight="false" outlineLevel="0" collapsed="false"/>
    <row r="131" s="1337" customFormat="true" ht="14.25" hidden="false" customHeight="false" outlineLevel="0" collapsed="false"/>
    <row r="132" s="1337" customFormat="true" ht="14.25" hidden="false" customHeight="false" outlineLevel="0" collapsed="false"/>
    <row r="133" s="1337" customFormat="true" ht="14.25" hidden="false" customHeight="false" outlineLevel="0" collapsed="false"/>
    <row r="134" s="1337" customFormat="true" ht="14.25" hidden="false" customHeight="false" outlineLevel="0" collapsed="false"/>
    <row r="135" s="1337" customFormat="true" ht="14.25" hidden="false" customHeight="false" outlineLevel="0" collapsed="false"/>
    <row r="136" s="1337" customFormat="true" ht="14.25" hidden="false" customHeight="false" outlineLevel="0" collapsed="false"/>
    <row r="137" s="1337" customFormat="true" ht="14.25" hidden="false" customHeight="false" outlineLevel="0" collapsed="false"/>
    <row r="138" s="1337" customFormat="true" ht="14.25" hidden="false" customHeight="false" outlineLevel="0" collapsed="false"/>
    <row r="139" s="1337" customFormat="true" ht="14.25" hidden="false" customHeight="false" outlineLevel="0" collapsed="false"/>
    <row r="140" s="1337" customFormat="true" ht="14.25" hidden="false" customHeight="false" outlineLevel="0" collapsed="false"/>
    <row r="141" s="1337" customFormat="true" ht="14.25" hidden="false" customHeight="false" outlineLevel="0" collapsed="false"/>
    <row r="142" s="1337" customFormat="true" ht="14.25" hidden="false" customHeight="false" outlineLevel="0" collapsed="false"/>
    <row r="143" s="1337" customFormat="true" ht="14.25" hidden="false" customHeight="false" outlineLevel="0" collapsed="false"/>
    <row r="144" s="1337" customFormat="true" ht="14.25" hidden="false" customHeight="false" outlineLevel="0" collapsed="false"/>
    <row r="145" s="1337" customFormat="true" ht="14.25" hidden="false" customHeight="false" outlineLevel="0" collapsed="false"/>
    <row r="146" s="1337" customFormat="true" ht="14.25" hidden="false" customHeight="false" outlineLevel="0" collapsed="false"/>
    <row r="147" s="1337" customFormat="true" ht="14.25" hidden="false" customHeight="false" outlineLevel="0" collapsed="false"/>
    <row r="148" s="1337" customFormat="true" ht="14.25" hidden="false" customHeight="false" outlineLevel="0" collapsed="false"/>
    <row r="149" s="1337" customFormat="true" ht="14.25" hidden="false" customHeight="false" outlineLevel="0" collapsed="false"/>
    <row r="150" s="1337" customFormat="true" ht="14.25" hidden="false" customHeight="false" outlineLevel="0" collapsed="false"/>
    <row r="151" s="1337" customFormat="true" ht="14.25" hidden="false" customHeight="false" outlineLevel="0" collapsed="false"/>
    <row r="152" s="1337" customFormat="true" ht="14.25" hidden="false" customHeight="false" outlineLevel="0" collapsed="false"/>
    <row r="153" s="1337" customFormat="true" ht="14.25" hidden="false" customHeight="false" outlineLevel="0" collapsed="false"/>
    <row r="154" s="1337" customFormat="true" ht="14.25" hidden="false" customHeight="false" outlineLevel="0" collapsed="false"/>
    <row r="155" s="1337" customFormat="true" ht="14.25" hidden="false" customHeight="false" outlineLevel="0" collapsed="false"/>
    <row r="156" s="1337" customFormat="true" ht="14.25" hidden="false" customHeight="false" outlineLevel="0" collapsed="false"/>
    <row r="157" s="1337" customFormat="true" ht="14.25" hidden="false" customHeight="false" outlineLevel="0" collapsed="false"/>
    <row r="158" s="1337" customFormat="true" ht="14.25" hidden="false" customHeight="false" outlineLevel="0" collapsed="false"/>
    <row r="159" s="1337" customFormat="true" ht="14.25" hidden="false" customHeight="false" outlineLevel="0" collapsed="false"/>
    <row r="160" s="1337" customFormat="true" ht="14.25" hidden="false" customHeight="false" outlineLevel="0" collapsed="false"/>
    <row r="161" s="1337" customFormat="true" ht="14.25" hidden="false" customHeight="false" outlineLevel="0" collapsed="false"/>
    <row r="162" s="1337" customFormat="true" ht="14.25" hidden="false" customHeight="false" outlineLevel="0" collapsed="false"/>
    <row r="163" s="1337" customFormat="true" ht="14.25" hidden="false" customHeight="false" outlineLevel="0" collapsed="false"/>
    <row r="164" s="1337" customFormat="true" ht="14.25" hidden="false" customHeight="false" outlineLevel="0" collapsed="false"/>
    <row r="165" s="1337" customFormat="true" ht="14.25" hidden="false" customHeight="false" outlineLevel="0" collapsed="false"/>
    <row r="166" s="1337" customFormat="true" ht="14.25" hidden="false" customHeight="false" outlineLevel="0" collapsed="false"/>
    <row r="167" s="1337" customFormat="true" ht="14.25" hidden="false" customHeight="false" outlineLevel="0" collapsed="false"/>
    <row r="168" s="1337" customFormat="true" ht="14.25" hidden="false" customHeight="false" outlineLevel="0" collapsed="false"/>
    <row r="169" s="1337" customFormat="true" ht="14.25" hidden="false" customHeight="false" outlineLevel="0" collapsed="false"/>
    <row r="170" s="1337" customFormat="true" ht="14.25" hidden="false" customHeight="false" outlineLevel="0" collapsed="false"/>
    <row r="171" s="1337" customFormat="true" ht="14.25" hidden="false" customHeight="false" outlineLevel="0" collapsed="false"/>
    <row r="172" s="1337" customFormat="true" ht="14.25" hidden="false" customHeight="false" outlineLevel="0" collapsed="false"/>
    <row r="173" s="1337" customFormat="true" ht="14.25" hidden="false" customHeight="false" outlineLevel="0" collapsed="false"/>
    <row r="174" s="1337" customFormat="true" ht="14.25" hidden="false" customHeight="false" outlineLevel="0" collapsed="false"/>
    <row r="175" s="1337" customFormat="true" ht="14.25" hidden="false" customHeight="false" outlineLevel="0" collapsed="false"/>
    <row r="176" s="1337" customFormat="true" ht="14.25" hidden="false" customHeight="false" outlineLevel="0" collapsed="false"/>
    <row r="177" s="1337" customFormat="true" ht="14.25" hidden="false" customHeight="false" outlineLevel="0" collapsed="false"/>
    <row r="178" s="1337" customFormat="true" ht="14.25" hidden="false" customHeight="false" outlineLevel="0" collapsed="false"/>
    <row r="179" s="1337" customFormat="true" ht="14.25" hidden="false" customHeight="false" outlineLevel="0" collapsed="false"/>
    <row r="180" s="1337" customFormat="true" ht="14.25" hidden="false" customHeight="false" outlineLevel="0" collapsed="false"/>
    <row r="181" s="1337" customFormat="true" ht="14.25" hidden="false" customHeight="false" outlineLevel="0" collapsed="false"/>
    <row r="182" s="1337" customFormat="true" ht="14.25" hidden="false" customHeight="false" outlineLevel="0" collapsed="false"/>
    <row r="183" s="1337" customFormat="true" ht="14.25" hidden="false" customHeight="false" outlineLevel="0" collapsed="false"/>
    <row r="184" s="1337" customFormat="true" ht="14.25" hidden="false" customHeight="false" outlineLevel="0" collapsed="false"/>
    <row r="185" s="1337" customFormat="true" ht="14.25" hidden="false" customHeight="false" outlineLevel="0" collapsed="false"/>
    <row r="186" s="1337" customFormat="true" ht="14.25" hidden="false" customHeight="false" outlineLevel="0" collapsed="false"/>
    <row r="187" s="1337" customFormat="true" ht="14.25" hidden="false" customHeight="false" outlineLevel="0" collapsed="false"/>
    <row r="188" s="1337" customFormat="true" ht="14.25" hidden="false" customHeight="false" outlineLevel="0" collapsed="false"/>
    <row r="189" s="1337" customFormat="true" ht="14.25" hidden="false" customHeight="false" outlineLevel="0" collapsed="false"/>
    <row r="190" s="1337" customFormat="true" ht="14.25" hidden="false" customHeight="false" outlineLevel="0" collapsed="false"/>
    <row r="191" s="1337" customFormat="true" ht="14.25" hidden="false" customHeight="false" outlineLevel="0" collapsed="false"/>
    <row r="192" s="1337" customFormat="true" ht="14.25" hidden="false" customHeight="false" outlineLevel="0" collapsed="false"/>
    <row r="193" s="1337" customFormat="true" ht="14.25" hidden="false" customHeight="false" outlineLevel="0" collapsed="false"/>
    <row r="194" s="1337" customFormat="true" ht="14.25" hidden="false" customHeight="false" outlineLevel="0" collapsed="false"/>
    <row r="195" s="1337" customFormat="true" ht="14.25" hidden="false" customHeight="false" outlineLevel="0" collapsed="false"/>
    <row r="196" s="1337" customFormat="true" ht="14.25" hidden="false" customHeight="false" outlineLevel="0" collapsed="false"/>
    <row r="197" s="1337" customFormat="true" ht="14.25" hidden="false" customHeight="false" outlineLevel="0" collapsed="false"/>
    <row r="198" s="1337" customFormat="true" ht="14.25" hidden="false" customHeight="false" outlineLevel="0" collapsed="false"/>
    <row r="199" s="1337" customFormat="true" ht="14.25" hidden="false" customHeight="false" outlineLevel="0" collapsed="false"/>
    <row r="200" s="1337" customFormat="true" ht="14.25" hidden="false" customHeight="false" outlineLevel="0" collapsed="false"/>
    <row r="201" s="1337" customFormat="true" ht="14.25" hidden="false" customHeight="false" outlineLevel="0" collapsed="false"/>
    <row r="202" s="1337" customFormat="true" ht="14.25" hidden="false" customHeight="false" outlineLevel="0" collapsed="false"/>
    <row r="203" s="1337" customFormat="true" ht="14.25" hidden="false" customHeight="false" outlineLevel="0" collapsed="false"/>
    <row r="204" s="1337" customFormat="true" ht="14.25" hidden="false" customHeight="false" outlineLevel="0" collapsed="false"/>
    <row r="205" s="1337" customFormat="true" ht="14.25" hidden="false" customHeight="false" outlineLevel="0" collapsed="false"/>
    <row r="206" s="1337" customFormat="true" ht="14.25" hidden="false" customHeight="false" outlineLevel="0" collapsed="false"/>
    <row r="207" s="1337" customFormat="true" ht="14.25" hidden="false" customHeight="false" outlineLevel="0" collapsed="false"/>
    <row r="208" s="1337" customFormat="true" ht="14.25" hidden="false" customHeight="false" outlineLevel="0" collapsed="false"/>
    <row r="209" s="1337" customFormat="true" ht="14.25" hidden="false" customHeight="false" outlineLevel="0" collapsed="false"/>
    <row r="210" s="1337" customFormat="true" ht="14.25" hidden="false" customHeight="false" outlineLevel="0" collapsed="false"/>
    <row r="211" s="1337" customFormat="true" ht="14.25" hidden="false" customHeight="false" outlineLevel="0" collapsed="false"/>
    <row r="212" s="1337" customFormat="true" ht="14.25" hidden="false" customHeight="false" outlineLevel="0" collapsed="false"/>
    <row r="213" s="1337" customFormat="true" ht="14.25" hidden="false" customHeight="false" outlineLevel="0" collapsed="false"/>
    <row r="214" s="1337" customFormat="true" ht="14.25" hidden="false" customHeight="false" outlineLevel="0" collapsed="false"/>
    <row r="215" s="1337" customFormat="true" ht="14.25" hidden="false" customHeight="false" outlineLevel="0" collapsed="false"/>
    <row r="216" s="1337" customFormat="true" ht="14.25" hidden="false" customHeight="false" outlineLevel="0" collapsed="false"/>
    <row r="217" s="1337" customFormat="true" ht="14.25" hidden="false" customHeight="false" outlineLevel="0" collapsed="false"/>
    <row r="218" s="1337" customFormat="true" ht="14.25" hidden="false" customHeight="false" outlineLevel="0" collapsed="false"/>
    <row r="219" s="1337" customFormat="true" ht="14.25" hidden="false" customHeight="false" outlineLevel="0" collapsed="false"/>
    <row r="220" s="1337" customFormat="true" ht="14.25" hidden="false" customHeight="false" outlineLevel="0" collapsed="false"/>
    <row r="221" s="1337" customFormat="true" ht="14.25" hidden="false" customHeight="false" outlineLevel="0" collapsed="false"/>
    <row r="222" s="1337" customFormat="true" ht="14.25" hidden="false" customHeight="false" outlineLevel="0" collapsed="false"/>
    <row r="223" s="1337" customFormat="true" ht="14.25" hidden="false" customHeight="false" outlineLevel="0" collapsed="false"/>
    <row r="224" s="1337" customFormat="true" ht="14.25" hidden="false" customHeight="false" outlineLevel="0" collapsed="false"/>
    <row r="225" s="1337" customFormat="true" ht="14.25" hidden="false" customHeight="false" outlineLevel="0" collapsed="false"/>
    <row r="226" s="1337" customFormat="true" ht="14.25" hidden="false" customHeight="false" outlineLevel="0" collapsed="false"/>
    <row r="227" s="1337" customFormat="true" ht="14.25" hidden="false" customHeight="false" outlineLevel="0" collapsed="false"/>
    <row r="228" s="1337" customFormat="true" ht="14.25" hidden="false" customHeight="false" outlineLevel="0" collapsed="false"/>
    <row r="229" s="1337" customFormat="true" ht="14.25" hidden="false" customHeight="false" outlineLevel="0" collapsed="false"/>
    <row r="230" s="1337" customFormat="true" ht="14.25" hidden="false" customHeight="false" outlineLevel="0" collapsed="false"/>
    <row r="231" s="1337" customFormat="true" ht="14.25" hidden="false" customHeight="false" outlineLevel="0" collapsed="false"/>
    <row r="232" s="1337" customFormat="true" ht="14.25" hidden="false" customHeight="false" outlineLevel="0" collapsed="false"/>
    <row r="233" s="1337" customFormat="true" ht="14.25" hidden="false" customHeight="false" outlineLevel="0" collapsed="false"/>
    <row r="234" s="1337" customFormat="true" ht="14.25" hidden="false" customHeight="false" outlineLevel="0" collapsed="false"/>
    <row r="235" s="1337" customFormat="true" ht="14.25" hidden="false" customHeight="false" outlineLevel="0" collapsed="false"/>
    <row r="236" s="1337" customFormat="true" ht="14.25" hidden="false" customHeight="false" outlineLevel="0" collapsed="false"/>
    <row r="237" s="1337" customFormat="true" ht="14.25" hidden="false" customHeight="false" outlineLevel="0" collapsed="false"/>
    <row r="238" s="1337" customFormat="true" ht="14.25" hidden="false" customHeight="false" outlineLevel="0" collapsed="false"/>
    <row r="239" s="1337" customFormat="true" ht="14.25" hidden="false" customHeight="false" outlineLevel="0" collapsed="false"/>
    <row r="240" s="1337" customFormat="true" ht="14.25" hidden="false" customHeight="false" outlineLevel="0" collapsed="false"/>
    <row r="241" s="1337" customFormat="true" ht="14.25" hidden="false" customHeight="false" outlineLevel="0" collapsed="false"/>
    <row r="242" s="1337" customFormat="true" ht="14.25" hidden="false" customHeight="false" outlineLevel="0" collapsed="false"/>
    <row r="243" s="1337" customFormat="true" ht="14.25" hidden="false" customHeight="false" outlineLevel="0" collapsed="false"/>
    <row r="244" s="1337" customFormat="true" ht="14.25" hidden="false" customHeight="false" outlineLevel="0" collapsed="false"/>
    <row r="245" s="1337" customFormat="true" ht="14.25" hidden="false" customHeight="false" outlineLevel="0" collapsed="false"/>
    <row r="246" s="1337" customFormat="true" ht="14.25" hidden="false" customHeight="false" outlineLevel="0" collapsed="false"/>
    <row r="247" s="1337" customFormat="true" ht="14.25" hidden="false" customHeight="false" outlineLevel="0" collapsed="false"/>
    <row r="248" s="1337" customFormat="true" ht="14.25" hidden="false" customHeight="false" outlineLevel="0" collapsed="false"/>
    <row r="249" s="1337" customFormat="true" ht="14.25" hidden="false" customHeight="false" outlineLevel="0" collapsed="false"/>
    <row r="250" s="1337" customFormat="true" ht="14.25" hidden="false" customHeight="false" outlineLevel="0" collapsed="false"/>
    <row r="251" s="1337" customFormat="true" ht="14.25" hidden="false" customHeight="false" outlineLevel="0" collapsed="false"/>
    <row r="252" s="1337" customFormat="true" ht="14.25" hidden="false" customHeight="false" outlineLevel="0" collapsed="false"/>
    <row r="253" s="1337" customFormat="true" ht="14.25" hidden="false" customHeight="false" outlineLevel="0" collapsed="false"/>
    <row r="254" s="1337" customFormat="true" ht="14.25" hidden="false" customHeight="false" outlineLevel="0" collapsed="false"/>
    <row r="255" s="1337" customFormat="true" ht="14.25" hidden="false" customHeight="false" outlineLevel="0" collapsed="false"/>
    <row r="256" s="1337" customFormat="true" ht="14.25" hidden="false" customHeight="false" outlineLevel="0" collapsed="false"/>
    <row r="257" s="1337" customFormat="true" ht="14.25" hidden="false" customHeight="false" outlineLevel="0" collapsed="false"/>
    <row r="258" s="1337" customFormat="true" ht="14.25" hidden="false" customHeight="false" outlineLevel="0" collapsed="false"/>
    <row r="259" s="1337" customFormat="true" ht="14.25" hidden="false" customHeight="false" outlineLevel="0" collapsed="false"/>
    <row r="260" s="1337" customFormat="true" ht="14.25" hidden="false" customHeight="false" outlineLevel="0" collapsed="false"/>
    <row r="261" s="1337" customFormat="true" ht="14.25" hidden="false" customHeight="false" outlineLevel="0" collapsed="false"/>
    <row r="262" s="1337" customFormat="true" ht="14.25" hidden="false" customHeight="false" outlineLevel="0" collapsed="false"/>
    <row r="263" s="1337" customFormat="true" ht="14.25" hidden="false" customHeight="false" outlineLevel="0" collapsed="false"/>
    <row r="264" s="1337" customFormat="true" ht="14.25" hidden="false" customHeight="false" outlineLevel="0" collapsed="false"/>
    <row r="265" s="1337" customFormat="true" ht="14.25" hidden="false" customHeight="false" outlineLevel="0" collapsed="false"/>
    <row r="266" s="1337" customFormat="true" ht="14.25" hidden="false" customHeight="false" outlineLevel="0" collapsed="false"/>
    <row r="267" s="1337" customFormat="true" ht="14.25" hidden="false" customHeight="false" outlineLevel="0" collapsed="false"/>
    <row r="268" s="1337" customFormat="true" ht="14.25" hidden="false" customHeight="false" outlineLevel="0" collapsed="false"/>
    <row r="269" s="1337" customFormat="true" ht="14.25" hidden="false" customHeight="false" outlineLevel="0" collapsed="false"/>
    <row r="270" s="1337" customFormat="true" ht="14.25" hidden="false" customHeight="false" outlineLevel="0" collapsed="false"/>
    <row r="271" s="1337" customFormat="true" ht="14.25" hidden="false" customHeight="false" outlineLevel="0" collapsed="false"/>
    <row r="272" s="1337" customFormat="true" ht="14.25" hidden="false" customHeight="false" outlineLevel="0" collapsed="false"/>
    <row r="273" s="1337" customFormat="true" ht="14.25" hidden="false" customHeight="false" outlineLevel="0" collapsed="false"/>
    <row r="274" s="1337" customFormat="true" ht="14.25" hidden="false" customHeight="false" outlineLevel="0" collapsed="false"/>
    <row r="275" s="1337" customFormat="true" ht="14.25" hidden="false" customHeight="false" outlineLevel="0" collapsed="false"/>
    <row r="276" s="1337" customFormat="true" ht="14.25" hidden="false" customHeight="false" outlineLevel="0" collapsed="false"/>
    <row r="277" s="1337" customFormat="true" ht="14.25" hidden="false" customHeight="false" outlineLevel="0" collapsed="false"/>
    <row r="278" s="1337" customFormat="true" ht="14.25" hidden="false" customHeight="false" outlineLevel="0" collapsed="false"/>
    <row r="279" s="1337" customFormat="true" ht="14.25" hidden="false" customHeight="false" outlineLevel="0" collapsed="false"/>
    <row r="280" s="1337" customFormat="true" ht="14.25" hidden="false" customHeight="false" outlineLevel="0" collapsed="false"/>
    <row r="281" s="1337" customFormat="true" ht="14.25" hidden="false" customHeight="false" outlineLevel="0" collapsed="false"/>
    <row r="282" s="1337" customFormat="true" ht="14.25" hidden="false" customHeight="false" outlineLevel="0" collapsed="false"/>
    <row r="283" s="1337" customFormat="true" ht="14.25" hidden="false" customHeight="false" outlineLevel="0" collapsed="false"/>
    <row r="284" s="1337" customFormat="true" ht="14.25" hidden="false" customHeight="false" outlineLevel="0" collapsed="false"/>
    <row r="285" s="1337" customFormat="true" ht="14.25" hidden="false" customHeight="false" outlineLevel="0" collapsed="false"/>
    <row r="286" s="1337" customFormat="true" ht="14.25" hidden="false" customHeight="false" outlineLevel="0" collapsed="false"/>
    <row r="287" s="1337" customFormat="true" ht="14.25" hidden="false" customHeight="false" outlineLevel="0" collapsed="false"/>
    <row r="288" s="1337" customFormat="true" ht="14.25" hidden="false" customHeight="false" outlineLevel="0" collapsed="false"/>
    <row r="289" s="1337" customFormat="true" ht="14.25" hidden="false" customHeight="false" outlineLevel="0" collapsed="false"/>
    <row r="290" s="1337" customFormat="true" ht="14.25" hidden="false" customHeight="false" outlineLevel="0" collapsed="false"/>
    <row r="291" s="1337" customFormat="true" ht="14.25" hidden="false" customHeight="false" outlineLevel="0" collapsed="false"/>
    <row r="292" s="1337" customFormat="true" ht="14.25" hidden="false" customHeight="false" outlineLevel="0" collapsed="false"/>
    <row r="293" s="1337" customFormat="true" ht="14.25" hidden="false" customHeight="false" outlineLevel="0" collapsed="false"/>
    <row r="294" s="1337" customFormat="true" ht="14.25" hidden="false" customHeight="false" outlineLevel="0" collapsed="false"/>
    <row r="295" s="1337" customFormat="true" ht="14.25" hidden="false" customHeight="false" outlineLevel="0" collapsed="false"/>
    <row r="296" s="1337" customFormat="true" ht="14.25" hidden="false" customHeight="false" outlineLevel="0" collapsed="false"/>
    <row r="297" s="1337" customFormat="true" ht="14.25" hidden="false" customHeight="false" outlineLevel="0" collapsed="false"/>
    <row r="298" s="1337" customFormat="true" ht="14.25" hidden="false" customHeight="false" outlineLevel="0" collapsed="false"/>
    <row r="299" s="1337" customFormat="true" ht="14.25" hidden="false" customHeight="false" outlineLevel="0" collapsed="false"/>
    <row r="300" s="1337" customFormat="true" ht="14.25" hidden="false" customHeight="false" outlineLevel="0" collapsed="false"/>
    <row r="301" s="1337" customFormat="true" ht="14.25" hidden="false" customHeight="false" outlineLevel="0" collapsed="false"/>
    <row r="302" s="1337" customFormat="true" ht="14.25" hidden="false" customHeight="false" outlineLevel="0" collapsed="false"/>
    <row r="303" s="1337" customFormat="true" ht="14.25" hidden="false" customHeight="false" outlineLevel="0" collapsed="false"/>
    <row r="304" s="1337" customFormat="true" ht="14.25" hidden="false" customHeight="false" outlineLevel="0" collapsed="false"/>
    <row r="305" s="1337" customFormat="true" ht="14.25" hidden="false" customHeight="false" outlineLevel="0" collapsed="false"/>
    <row r="306" s="1337" customFormat="true" ht="14.25" hidden="false" customHeight="false" outlineLevel="0" collapsed="false"/>
    <row r="307" s="1337" customFormat="true" ht="14.25" hidden="false" customHeight="false" outlineLevel="0" collapsed="false"/>
    <row r="308" s="1337" customFormat="true" ht="14.25" hidden="false" customHeight="false" outlineLevel="0" collapsed="false"/>
    <row r="309" s="1337" customFormat="true" ht="14.25" hidden="false" customHeight="false" outlineLevel="0" collapsed="false"/>
    <row r="310" s="1337" customFormat="true" ht="14.25" hidden="false" customHeight="false" outlineLevel="0" collapsed="false"/>
    <row r="311" s="1337" customFormat="true" ht="14.25" hidden="false" customHeight="false" outlineLevel="0" collapsed="false"/>
    <row r="312" s="1337" customFormat="true" ht="14.25" hidden="false" customHeight="false" outlineLevel="0" collapsed="false"/>
    <row r="313" s="1337" customFormat="true" ht="14.25" hidden="false" customHeight="false" outlineLevel="0" collapsed="false"/>
    <row r="314" s="1337" customFormat="true" ht="14.25" hidden="false" customHeight="false" outlineLevel="0" collapsed="false"/>
    <row r="315" s="1337" customFormat="true" ht="14.25" hidden="false" customHeight="false" outlineLevel="0" collapsed="false"/>
    <row r="316" s="1337" customFormat="true" ht="14.25" hidden="false" customHeight="false" outlineLevel="0" collapsed="false"/>
    <row r="317" s="1337" customFormat="true" ht="14.25" hidden="false" customHeight="false" outlineLevel="0" collapsed="false"/>
    <row r="318" s="1337" customFormat="true" ht="14.25" hidden="false" customHeight="false" outlineLevel="0" collapsed="false"/>
    <row r="319" s="1337" customFormat="true" ht="14.25" hidden="false" customHeight="false" outlineLevel="0" collapsed="false"/>
    <row r="320" s="1337" customFormat="true" ht="14.25" hidden="false" customHeight="false" outlineLevel="0" collapsed="false"/>
    <row r="321" s="1337" customFormat="true" ht="14.25" hidden="false" customHeight="false" outlineLevel="0" collapsed="false"/>
    <row r="322" s="1337" customFormat="true" ht="14.25" hidden="false" customHeight="false" outlineLevel="0" collapsed="false"/>
    <row r="323" s="1337" customFormat="true" ht="14.25" hidden="false" customHeight="false" outlineLevel="0" collapsed="false"/>
    <row r="324" s="1337" customFormat="true" ht="14.25" hidden="false" customHeight="false" outlineLevel="0" collapsed="false"/>
    <row r="325" s="1337" customFormat="true" ht="14.25" hidden="false" customHeight="false" outlineLevel="0" collapsed="false"/>
    <row r="326" s="1337" customFormat="true" ht="14.25" hidden="false" customHeight="false" outlineLevel="0" collapsed="false"/>
    <row r="327" s="1337" customFormat="true" ht="14.25" hidden="false" customHeight="false" outlineLevel="0" collapsed="false"/>
    <row r="328" s="1337" customFormat="true" ht="14.25" hidden="false" customHeight="false" outlineLevel="0" collapsed="false"/>
    <row r="329" s="1337" customFormat="true" ht="14.25" hidden="false" customHeight="false" outlineLevel="0" collapsed="false"/>
    <row r="330" s="1337" customFormat="true" ht="14.25" hidden="false" customHeight="false" outlineLevel="0" collapsed="false"/>
    <row r="331" s="1337" customFormat="true" ht="14.25" hidden="false" customHeight="false" outlineLevel="0" collapsed="false"/>
    <row r="332" s="1337" customFormat="true" ht="14.25" hidden="false" customHeight="false" outlineLevel="0" collapsed="false"/>
    <row r="333" s="1337" customFormat="true" ht="14.25" hidden="false" customHeight="false" outlineLevel="0" collapsed="false"/>
    <row r="334" s="1337" customFormat="true" ht="14.25" hidden="false" customHeight="false" outlineLevel="0" collapsed="false"/>
    <row r="335" s="1337" customFormat="true" ht="14.25" hidden="false" customHeight="false" outlineLevel="0" collapsed="false"/>
    <row r="336" s="1337" customFormat="true" ht="14.25" hidden="false" customHeight="false" outlineLevel="0" collapsed="false"/>
    <row r="337" s="1337" customFormat="true" ht="14.25" hidden="false" customHeight="false" outlineLevel="0" collapsed="false"/>
    <row r="338" s="1337" customFormat="true" ht="14.25" hidden="false" customHeight="false" outlineLevel="0" collapsed="false"/>
    <row r="339" s="1337" customFormat="true" ht="14.25" hidden="false" customHeight="false" outlineLevel="0" collapsed="false"/>
    <row r="340" s="1337" customFormat="true" ht="14.25" hidden="false" customHeight="false" outlineLevel="0" collapsed="false"/>
    <row r="341" s="1337" customFormat="true" ht="14.25" hidden="false" customHeight="false" outlineLevel="0" collapsed="false"/>
    <row r="342" s="1337" customFormat="true" ht="14.25" hidden="false" customHeight="false" outlineLevel="0" collapsed="false"/>
    <row r="343" s="1337" customFormat="true" ht="14.25" hidden="false" customHeight="false" outlineLevel="0" collapsed="false"/>
    <row r="344" s="1337" customFormat="true" ht="14.25" hidden="false" customHeight="false" outlineLevel="0" collapsed="false"/>
    <row r="345" s="1337" customFormat="true" ht="14.25" hidden="false" customHeight="false" outlineLevel="0" collapsed="false"/>
    <row r="346" s="1337" customFormat="true" ht="14.25" hidden="false" customHeight="false" outlineLevel="0" collapsed="false"/>
    <row r="347" s="1337" customFormat="true" ht="14.25" hidden="false" customHeight="false" outlineLevel="0" collapsed="false"/>
    <row r="348" s="1337" customFormat="true" ht="14.25" hidden="false" customHeight="false" outlineLevel="0" collapsed="false"/>
    <row r="349" s="1337" customFormat="true" ht="14.25" hidden="false" customHeight="false" outlineLevel="0" collapsed="false"/>
    <row r="350" s="1337" customFormat="true" ht="14.25" hidden="false" customHeight="false" outlineLevel="0" collapsed="false"/>
    <row r="351" s="1337" customFormat="true" ht="14.25" hidden="false" customHeight="false" outlineLevel="0" collapsed="false"/>
    <row r="352" s="1337" customFormat="true" ht="14.25" hidden="false" customHeight="false" outlineLevel="0" collapsed="false"/>
    <row r="353" s="1337" customFormat="true" ht="14.25" hidden="false" customHeight="false" outlineLevel="0" collapsed="false"/>
    <row r="354" s="1337" customFormat="true" ht="14.25" hidden="false" customHeight="false" outlineLevel="0" collapsed="false"/>
    <row r="355" s="1337" customFormat="true" ht="14.25" hidden="false" customHeight="false" outlineLevel="0" collapsed="false"/>
    <row r="356" s="1337" customFormat="true" ht="14.25" hidden="false" customHeight="false" outlineLevel="0" collapsed="false"/>
    <row r="357" s="1337" customFormat="true" ht="14.25" hidden="false" customHeight="false" outlineLevel="0" collapsed="false"/>
    <row r="358" s="1337" customFormat="true" ht="14.25" hidden="false" customHeight="false" outlineLevel="0" collapsed="false"/>
    <row r="359" s="1337" customFormat="true" ht="14.25" hidden="false" customHeight="false" outlineLevel="0" collapsed="false"/>
    <row r="360" s="1337" customFormat="true" ht="14.25" hidden="false" customHeight="false" outlineLevel="0" collapsed="false"/>
    <row r="361" s="1337" customFormat="true" ht="14.25" hidden="false" customHeight="false" outlineLevel="0" collapsed="false"/>
    <row r="362" s="1337" customFormat="true" ht="14.25" hidden="false" customHeight="false" outlineLevel="0" collapsed="false"/>
    <row r="363" s="1337" customFormat="true" ht="14.25" hidden="false" customHeight="false" outlineLevel="0" collapsed="false"/>
    <row r="364" s="1337" customFormat="true" ht="14.25" hidden="false" customHeight="false" outlineLevel="0" collapsed="false"/>
    <row r="365" s="1337" customFormat="true" ht="14.25" hidden="false" customHeight="false" outlineLevel="0" collapsed="false"/>
    <row r="366" s="1337" customFormat="true" ht="14.25" hidden="false" customHeight="false" outlineLevel="0" collapsed="false"/>
    <row r="367" s="1337" customFormat="true" ht="14.25" hidden="false" customHeight="false" outlineLevel="0" collapsed="false"/>
    <row r="368" s="1337" customFormat="true" ht="14.25" hidden="false" customHeight="false" outlineLevel="0" collapsed="false"/>
    <row r="369" s="1337" customFormat="true" ht="14.25" hidden="false" customHeight="false" outlineLevel="0" collapsed="false"/>
    <row r="370" s="1337" customFormat="true" ht="14.25" hidden="false" customHeight="false" outlineLevel="0" collapsed="false"/>
    <row r="371" s="1337" customFormat="true" ht="14.25" hidden="false" customHeight="false" outlineLevel="0" collapsed="false"/>
    <row r="372" s="1337" customFormat="true" ht="14.25" hidden="false" customHeight="false" outlineLevel="0" collapsed="false"/>
    <row r="373" s="1337" customFormat="true" ht="14.25" hidden="false" customHeight="false" outlineLevel="0" collapsed="false"/>
    <row r="374" s="1337" customFormat="true" ht="14.25" hidden="false" customHeight="false" outlineLevel="0" collapsed="false"/>
    <row r="375" s="1337" customFormat="true" ht="14.25" hidden="false" customHeight="false" outlineLevel="0" collapsed="false"/>
    <row r="376" s="1337" customFormat="true" ht="14.25" hidden="false" customHeight="false" outlineLevel="0" collapsed="false"/>
    <row r="377" s="1337" customFormat="true" ht="14.25" hidden="false" customHeight="false" outlineLevel="0" collapsed="false"/>
    <row r="378" s="1337" customFormat="true" ht="14.25" hidden="false" customHeight="false" outlineLevel="0" collapsed="false"/>
    <row r="379" s="1337" customFormat="true" ht="14.25" hidden="false" customHeight="false" outlineLevel="0" collapsed="false"/>
    <row r="380" s="1337" customFormat="true" ht="14.25" hidden="false" customHeight="false" outlineLevel="0" collapsed="false"/>
    <row r="381" s="1337" customFormat="true" ht="14.25" hidden="false" customHeight="false" outlineLevel="0" collapsed="false"/>
    <row r="382" s="1337" customFormat="true" ht="14.25" hidden="false" customHeight="false" outlineLevel="0" collapsed="false"/>
    <row r="383" s="1337" customFormat="true" ht="14.25" hidden="false" customHeight="false" outlineLevel="0" collapsed="false"/>
    <row r="384" s="1337" customFormat="true" ht="14.25" hidden="false" customHeight="false" outlineLevel="0" collapsed="false"/>
    <row r="385" s="1337" customFormat="true" ht="14.25" hidden="false" customHeight="false" outlineLevel="0" collapsed="false"/>
    <row r="386" s="1337" customFormat="true" ht="14.25" hidden="false" customHeight="false" outlineLevel="0" collapsed="false"/>
    <row r="387" s="1337" customFormat="true" ht="14.25" hidden="false" customHeight="false" outlineLevel="0" collapsed="false"/>
    <row r="388" s="1337" customFormat="true" ht="14.25" hidden="false" customHeight="false" outlineLevel="0" collapsed="false"/>
    <row r="389" s="1337" customFormat="true" ht="14.25" hidden="false" customHeight="false" outlineLevel="0" collapsed="false"/>
    <row r="390" s="1337" customFormat="true" ht="14.25" hidden="false" customHeight="false" outlineLevel="0" collapsed="false"/>
    <row r="391" s="1337" customFormat="true" ht="14.25" hidden="false" customHeight="false" outlineLevel="0" collapsed="false"/>
    <row r="392" s="1337" customFormat="true" ht="14.25" hidden="false" customHeight="false" outlineLevel="0" collapsed="false"/>
    <row r="393" s="1337" customFormat="true" ht="14.25" hidden="false" customHeight="false" outlineLevel="0" collapsed="false"/>
    <row r="394" s="1337" customFormat="true" ht="14.25" hidden="false" customHeight="false" outlineLevel="0" collapsed="false"/>
    <row r="395" s="1337" customFormat="true" ht="14.25" hidden="false" customHeight="false" outlineLevel="0" collapsed="false"/>
    <row r="396" s="1337" customFormat="true" ht="14.25" hidden="false" customHeight="false" outlineLevel="0" collapsed="false"/>
    <row r="397" s="1337" customFormat="true" ht="14.25" hidden="false" customHeight="false" outlineLevel="0" collapsed="false"/>
    <row r="398" s="1337" customFormat="true" ht="14.25" hidden="false" customHeight="false" outlineLevel="0" collapsed="false"/>
    <row r="399" s="1337" customFormat="true" ht="14.25" hidden="false" customHeight="false" outlineLevel="0" collapsed="false"/>
    <row r="400" s="1337" customFormat="true" ht="14.25" hidden="false" customHeight="false" outlineLevel="0" collapsed="false"/>
    <row r="401" s="1337" customFormat="true" ht="14.25" hidden="false" customHeight="false" outlineLevel="0" collapsed="false"/>
    <row r="402" s="1337" customFormat="true" ht="14.25" hidden="false" customHeight="false" outlineLevel="0" collapsed="false"/>
    <row r="403" s="1337" customFormat="true" ht="14.25" hidden="false" customHeight="false" outlineLevel="0" collapsed="false"/>
    <row r="404" s="1337" customFormat="true" ht="14.25" hidden="false" customHeight="false" outlineLevel="0" collapsed="false"/>
    <row r="405" s="1337" customFormat="true" ht="14.25" hidden="false" customHeight="false" outlineLevel="0" collapsed="false"/>
    <row r="406" s="1337" customFormat="true" ht="14.25" hidden="false" customHeight="false" outlineLevel="0" collapsed="false"/>
    <row r="407" s="1337" customFormat="true" ht="14.25" hidden="false" customHeight="false" outlineLevel="0" collapsed="false"/>
    <row r="408" s="1337" customFormat="true" ht="14.25" hidden="false" customHeight="false" outlineLevel="0" collapsed="false"/>
    <row r="409" s="1337" customFormat="true" ht="14.25" hidden="false" customHeight="false" outlineLevel="0" collapsed="false"/>
    <row r="410" s="1337" customFormat="true" ht="14.25" hidden="false" customHeight="false" outlineLevel="0" collapsed="false"/>
    <row r="411" s="1337" customFormat="true" ht="14.25" hidden="false" customHeight="false" outlineLevel="0" collapsed="false"/>
    <row r="412" s="1337" customFormat="true" ht="14.25" hidden="false" customHeight="false" outlineLevel="0" collapsed="false"/>
    <row r="413" s="1337" customFormat="true" ht="14.25" hidden="false" customHeight="false" outlineLevel="0" collapsed="false"/>
    <row r="414" s="1337" customFormat="true" ht="14.25" hidden="false" customHeight="false" outlineLevel="0" collapsed="false"/>
    <row r="415" s="1337" customFormat="true" ht="14.25" hidden="false" customHeight="false" outlineLevel="0" collapsed="false"/>
    <row r="416" s="1337" customFormat="true" ht="14.25" hidden="false" customHeight="false" outlineLevel="0" collapsed="false"/>
    <row r="417" s="1337" customFormat="true" ht="14.25" hidden="false" customHeight="false" outlineLevel="0" collapsed="false"/>
    <row r="418" s="1337" customFormat="true" ht="14.25" hidden="false" customHeight="false" outlineLevel="0" collapsed="false"/>
    <row r="419" s="1337" customFormat="true" ht="14.25" hidden="false" customHeight="false" outlineLevel="0" collapsed="false"/>
    <row r="420" s="1337" customFormat="true" ht="14.25" hidden="false" customHeight="false" outlineLevel="0" collapsed="false"/>
    <row r="421" s="1337" customFormat="true" ht="14.25" hidden="false" customHeight="false" outlineLevel="0" collapsed="false"/>
    <row r="422" s="1337" customFormat="true" ht="14.25" hidden="false" customHeight="false" outlineLevel="0" collapsed="false"/>
    <row r="423" s="1337" customFormat="true" ht="14.25" hidden="false" customHeight="false" outlineLevel="0" collapsed="false"/>
    <row r="424" s="1337" customFormat="true" ht="14.25" hidden="false" customHeight="false" outlineLevel="0" collapsed="false"/>
    <row r="425" s="1337" customFormat="true" ht="14.25" hidden="false" customHeight="false" outlineLevel="0" collapsed="false"/>
    <row r="426" s="1337" customFormat="true" ht="14.25" hidden="false" customHeight="false" outlineLevel="0" collapsed="false"/>
    <row r="427" s="1337" customFormat="true" ht="14.25" hidden="false" customHeight="false" outlineLevel="0" collapsed="false"/>
    <row r="428" s="1337" customFormat="true" ht="14.25" hidden="false" customHeight="false" outlineLevel="0" collapsed="false"/>
    <row r="429" s="1337" customFormat="true" ht="14.25" hidden="false" customHeight="false" outlineLevel="0" collapsed="false"/>
    <row r="430" s="1337" customFormat="true" ht="14.25" hidden="false" customHeight="false" outlineLevel="0" collapsed="false"/>
    <row r="431" s="1337" customFormat="true" ht="14.25" hidden="false" customHeight="false" outlineLevel="0" collapsed="false"/>
    <row r="432" s="1337" customFormat="true" ht="14.25" hidden="false" customHeight="false" outlineLevel="0" collapsed="false"/>
    <row r="433" s="1337" customFormat="true" ht="14.25" hidden="false" customHeight="false" outlineLevel="0" collapsed="false"/>
    <row r="434" s="1337" customFormat="true" ht="14.25" hidden="false" customHeight="false" outlineLevel="0" collapsed="false"/>
    <row r="435" s="1337" customFormat="true" ht="14.25" hidden="false" customHeight="false" outlineLevel="0" collapsed="false"/>
    <row r="436" s="1337" customFormat="true" ht="14.25" hidden="false" customHeight="false" outlineLevel="0" collapsed="false"/>
    <row r="437" s="1337" customFormat="true" ht="14.25" hidden="false" customHeight="false" outlineLevel="0" collapsed="false"/>
    <row r="438" s="1337" customFormat="true" ht="14.25" hidden="false" customHeight="false" outlineLevel="0" collapsed="false"/>
    <row r="439" s="1337" customFormat="true" ht="14.25" hidden="false" customHeight="false" outlineLevel="0" collapsed="false"/>
    <row r="440" s="1337" customFormat="true" ht="14.25" hidden="false" customHeight="false" outlineLevel="0" collapsed="false"/>
    <row r="441" s="1337" customFormat="true" ht="14.25" hidden="false" customHeight="false" outlineLevel="0" collapsed="false"/>
    <row r="442" s="1337" customFormat="true" ht="14.25" hidden="false" customHeight="false" outlineLevel="0" collapsed="false"/>
    <row r="443" s="1337" customFormat="true" ht="14.25" hidden="false" customHeight="false" outlineLevel="0" collapsed="false"/>
    <row r="444" s="1337" customFormat="true" ht="14.25" hidden="false" customHeight="false" outlineLevel="0" collapsed="false"/>
    <row r="445" s="1337" customFormat="true" ht="14.25" hidden="false" customHeight="false" outlineLevel="0" collapsed="false"/>
    <row r="446" s="1337" customFormat="true" ht="14.25" hidden="false" customHeight="false" outlineLevel="0" collapsed="false"/>
    <row r="447" s="1337" customFormat="true" ht="14.25" hidden="false" customHeight="false" outlineLevel="0" collapsed="false"/>
    <row r="448" s="1337" customFormat="true" ht="14.25" hidden="false" customHeight="false" outlineLevel="0" collapsed="false"/>
    <row r="449" s="1337" customFormat="true" ht="14.25" hidden="false" customHeight="false" outlineLevel="0" collapsed="false"/>
    <row r="450" s="1337" customFormat="true" ht="14.25" hidden="false" customHeight="false" outlineLevel="0" collapsed="false"/>
    <row r="451" s="1337" customFormat="true" ht="14.25" hidden="false" customHeight="false" outlineLevel="0" collapsed="false"/>
    <row r="452" s="1337" customFormat="true" ht="14.25" hidden="false" customHeight="false" outlineLevel="0" collapsed="false"/>
    <row r="453" s="1337" customFormat="true" ht="14.25" hidden="false" customHeight="false" outlineLevel="0" collapsed="false"/>
    <row r="454" s="1337" customFormat="true" ht="14.25" hidden="false" customHeight="false" outlineLevel="0" collapsed="false"/>
    <row r="455" s="1337" customFormat="true" ht="14.25" hidden="false" customHeight="false" outlineLevel="0" collapsed="false"/>
    <row r="456" s="1337" customFormat="true" ht="14.25" hidden="false" customHeight="false" outlineLevel="0" collapsed="false"/>
    <row r="457" s="1337" customFormat="true" ht="14.25" hidden="false" customHeight="false" outlineLevel="0" collapsed="false"/>
    <row r="458" s="1337" customFormat="true" ht="14.25" hidden="false" customHeight="false" outlineLevel="0" collapsed="false"/>
    <row r="459" s="1337" customFormat="true" ht="14.25" hidden="false" customHeight="false" outlineLevel="0" collapsed="false"/>
    <row r="460" s="1337" customFormat="true" ht="14.25" hidden="false" customHeight="false" outlineLevel="0" collapsed="false"/>
    <row r="461" s="1337" customFormat="true" ht="14.25" hidden="false" customHeight="false" outlineLevel="0" collapsed="false"/>
    <row r="462" s="1337" customFormat="true" ht="14.25" hidden="false" customHeight="false" outlineLevel="0" collapsed="false"/>
    <row r="463" s="1337" customFormat="true" ht="14.25" hidden="false" customHeight="false" outlineLevel="0" collapsed="false"/>
    <row r="464" s="1337" customFormat="true" ht="14.25" hidden="false" customHeight="false" outlineLevel="0" collapsed="false"/>
    <row r="465" s="1337" customFormat="true" ht="14.25" hidden="false" customHeight="false" outlineLevel="0" collapsed="false"/>
    <row r="466" s="1337" customFormat="true" ht="14.25" hidden="false" customHeight="false" outlineLevel="0" collapsed="false"/>
    <row r="467" s="1337" customFormat="true" ht="14.25" hidden="false" customHeight="false" outlineLevel="0" collapsed="false"/>
    <row r="468" s="1337" customFormat="true" ht="14.25" hidden="false" customHeight="false" outlineLevel="0" collapsed="false"/>
    <row r="469" s="1337" customFormat="true" ht="14.25" hidden="false" customHeight="false" outlineLevel="0" collapsed="false"/>
    <row r="470" s="1337" customFormat="true" ht="14.25" hidden="false" customHeight="false" outlineLevel="0" collapsed="false"/>
    <row r="471" s="1337" customFormat="true" ht="14.25" hidden="false" customHeight="false" outlineLevel="0" collapsed="false"/>
    <row r="472" s="1337" customFormat="true" ht="14.25" hidden="false" customHeight="false" outlineLevel="0" collapsed="false"/>
    <row r="473" s="1337" customFormat="true" ht="14.25" hidden="false" customHeight="false" outlineLevel="0" collapsed="false"/>
    <row r="474" s="1337" customFormat="true" ht="14.25" hidden="false" customHeight="false" outlineLevel="0" collapsed="false"/>
    <row r="475" s="1337" customFormat="true" ht="14.25" hidden="false" customHeight="false" outlineLevel="0" collapsed="false"/>
    <row r="476" s="1337" customFormat="true" ht="14.25" hidden="false" customHeight="false" outlineLevel="0" collapsed="false"/>
    <row r="477" s="1337" customFormat="true" ht="14.25" hidden="false" customHeight="false" outlineLevel="0" collapsed="false"/>
    <row r="478" s="1337" customFormat="true" ht="14.25" hidden="false" customHeight="false" outlineLevel="0" collapsed="false"/>
    <row r="479" s="1337" customFormat="true" ht="14.25" hidden="false" customHeight="false" outlineLevel="0" collapsed="false"/>
    <row r="480" s="1337" customFormat="true" ht="14.25" hidden="false" customHeight="false" outlineLevel="0" collapsed="false"/>
    <row r="481" s="1337" customFormat="true" ht="14.25" hidden="false" customHeight="false" outlineLevel="0" collapsed="false"/>
    <row r="482" s="1337" customFormat="true" ht="14.25" hidden="false" customHeight="false" outlineLevel="0" collapsed="false"/>
    <row r="483" s="1337" customFormat="true" ht="14.25" hidden="false" customHeight="false" outlineLevel="0" collapsed="false"/>
    <row r="484" s="1337" customFormat="true" ht="14.25" hidden="false" customHeight="false" outlineLevel="0" collapsed="false"/>
    <row r="485" s="1337" customFormat="true" ht="14.25" hidden="false" customHeight="false" outlineLevel="0" collapsed="false"/>
    <row r="486" s="1337" customFormat="true" ht="14.25" hidden="false" customHeight="false" outlineLevel="0" collapsed="false"/>
    <row r="487" s="1337" customFormat="true" ht="14.25" hidden="false" customHeight="false" outlineLevel="0" collapsed="false"/>
    <row r="488" s="1337" customFormat="true" ht="14.25" hidden="false" customHeight="false" outlineLevel="0" collapsed="false"/>
    <row r="489" s="1337" customFormat="true" ht="14.25" hidden="false" customHeight="false" outlineLevel="0" collapsed="false"/>
    <row r="490" s="1337" customFormat="true" ht="14.25" hidden="false" customHeight="false" outlineLevel="0" collapsed="false"/>
    <row r="491" s="1337" customFormat="true" ht="14.25" hidden="false" customHeight="false" outlineLevel="0" collapsed="false"/>
    <row r="492" s="1337" customFormat="true" ht="14.25" hidden="false" customHeight="false" outlineLevel="0" collapsed="false"/>
    <row r="493" s="1337" customFormat="true" ht="14.25" hidden="false" customHeight="false" outlineLevel="0" collapsed="false"/>
    <row r="494" s="1337" customFormat="true" ht="14.25" hidden="false" customHeight="false" outlineLevel="0" collapsed="false"/>
    <row r="495" s="1337" customFormat="true" ht="14.25" hidden="false" customHeight="false" outlineLevel="0" collapsed="false"/>
    <row r="496" s="1337" customFormat="true" ht="14.25" hidden="false" customHeight="false" outlineLevel="0" collapsed="false"/>
    <row r="497" s="1337" customFormat="true" ht="14.25" hidden="false" customHeight="false" outlineLevel="0" collapsed="false"/>
    <row r="498" s="1337" customFormat="true" ht="14.25" hidden="false" customHeight="false" outlineLevel="0" collapsed="false"/>
    <row r="499" s="1337" customFormat="true" ht="14.25" hidden="false" customHeight="false" outlineLevel="0" collapsed="false"/>
    <row r="500" s="1337" customFormat="true" ht="14.25" hidden="false" customHeight="false" outlineLevel="0" collapsed="false"/>
    <row r="501" s="1337" customFormat="true" ht="14.25" hidden="false" customHeight="false" outlineLevel="0" collapsed="false"/>
    <row r="502" s="1337" customFormat="true" ht="14.25" hidden="false" customHeight="false" outlineLevel="0" collapsed="false"/>
    <row r="503" s="1337" customFormat="true" ht="14.25" hidden="false" customHeight="false" outlineLevel="0" collapsed="false"/>
    <row r="504" s="1337" customFormat="true" ht="14.25" hidden="false" customHeight="false" outlineLevel="0" collapsed="false"/>
    <row r="505" s="1337" customFormat="true" ht="14.25" hidden="false" customHeight="false" outlineLevel="0" collapsed="false"/>
    <row r="506" s="1337" customFormat="true" ht="14.25" hidden="false" customHeight="false" outlineLevel="0" collapsed="false"/>
    <row r="507" s="1337" customFormat="true" ht="14.25" hidden="false" customHeight="false" outlineLevel="0" collapsed="false"/>
    <row r="508" s="1337" customFormat="true" ht="14.25" hidden="false" customHeight="false" outlineLevel="0" collapsed="false"/>
    <row r="509" s="1337" customFormat="true" ht="14.25" hidden="false" customHeight="false" outlineLevel="0" collapsed="false"/>
    <row r="510" s="1337" customFormat="true" ht="14.25" hidden="false" customHeight="false" outlineLevel="0" collapsed="false"/>
    <row r="511" s="1337" customFormat="true" ht="14.25" hidden="false" customHeight="false" outlineLevel="0" collapsed="false"/>
    <row r="512" s="1337" customFormat="true" ht="14.25" hidden="false" customHeight="false" outlineLevel="0" collapsed="false"/>
    <row r="513" s="1337" customFormat="true" ht="14.25" hidden="false" customHeight="false" outlineLevel="0" collapsed="false"/>
    <row r="514" s="1337" customFormat="true" ht="14.25" hidden="false" customHeight="false" outlineLevel="0" collapsed="false"/>
    <row r="515" s="1337" customFormat="true" ht="14.25" hidden="false" customHeight="false" outlineLevel="0" collapsed="false"/>
    <row r="516" s="1337" customFormat="true" ht="14.25" hidden="false" customHeight="false" outlineLevel="0" collapsed="false"/>
    <row r="517" s="1337" customFormat="true" ht="14.25" hidden="false" customHeight="false" outlineLevel="0" collapsed="false"/>
    <row r="518" s="1337" customFormat="true" ht="14.25" hidden="false" customHeight="false" outlineLevel="0" collapsed="false"/>
    <row r="519" s="1337" customFormat="true" ht="14.25" hidden="false" customHeight="false" outlineLevel="0" collapsed="false"/>
    <row r="520" s="1337" customFormat="true" ht="14.25" hidden="false" customHeight="false" outlineLevel="0" collapsed="false"/>
    <row r="521" s="1337" customFormat="true" ht="14.25" hidden="false" customHeight="false" outlineLevel="0" collapsed="false"/>
    <row r="522" s="1337" customFormat="true" ht="14.25" hidden="false" customHeight="false" outlineLevel="0" collapsed="false"/>
    <row r="523" s="1337" customFormat="true" ht="14.25" hidden="false" customHeight="false" outlineLevel="0" collapsed="false"/>
    <row r="524" s="1337" customFormat="true" ht="14.25" hidden="false" customHeight="false" outlineLevel="0" collapsed="false"/>
    <row r="525" s="1337" customFormat="true" ht="14.25" hidden="false" customHeight="false" outlineLevel="0" collapsed="false"/>
    <row r="526" s="1337" customFormat="true" ht="14.25" hidden="false" customHeight="false" outlineLevel="0" collapsed="false"/>
    <row r="527" s="1337" customFormat="true" ht="14.25" hidden="false" customHeight="false" outlineLevel="0" collapsed="false"/>
    <row r="528" s="1337" customFormat="true" ht="14.25" hidden="false" customHeight="false" outlineLevel="0" collapsed="false"/>
    <row r="529" s="1337" customFormat="true" ht="14.25" hidden="false" customHeight="false" outlineLevel="0" collapsed="false"/>
    <row r="530" s="1337" customFormat="true" ht="14.25" hidden="false" customHeight="false" outlineLevel="0" collapsed="false"/>
    <row r="531" s="1337" customFormat="true" ht="14.25" hidden="false" customHeight="false" outlineLevel="0" collapsed="false"/>
    <row r="532" s="1337" customFormat="true" ht="14.25" hidden="false" customHeight="false" outlineLevel="0" collapsed="false"/>
    <row r="533" s="1337" customFormat="true" ht="14.25" hidden="false" customHeight="false" outlineLevel="0" collapsed="false"/>
    <row r="534" s="1337" customFormat="true" ht="14.25" hidden="false" customHeight="false" outlineLevel="0" collapsed="false"/>
    <row r="535" s="1337" customFormat="true" ht="14.25" hidden="false" customHeight="false" outlineLevel="0" collapsed="false"/>
    <row r="536" s="1337" customFormat="true" ht="14.25" hidden="false" customHeight="false" outlineLevel="0" collapsed="false"/>
    <row r="537" s="1337" customFormat="true" ht="14.25" hidden="false" customHeight="false" outlineLevel="0" collapsed="false"/>
    <row r="538" s="1337" customFormat="true" ht="14.25" hidden="false" customHeight="false" outlineLevel="0" collapsed="false"/>
    <row r="539" s="1337" customFormat="true" ht="14.25" hidden="false" customHeight="false" outlineLevel="0" collapsed="false"/>
    <row r="540" s="1337" customFormat="true" ht="14.25" hidden="false" customHeight="false" outlineLevel="0" collapsed="false"/>
    <row r="541" s="1337" customFormat="true" ht="14.25" hidden="false" customHeight="false" outlineLevel="0" collapsed="false"/>
    <row r="542" s="1337" customFormat="true" ht="14.25" hidden="false" customHeight="false" outlineLevel="0" collapsed="false"/>
    <row r="543" s="1337" customFormat="true" ht="14.25" hidden="false" customHeight="false" outlineLevel="0" collapsed="false"/>
    <row r="544" s="1337" customFormat="true" ht="14.25" hidden="false" customHeight="false" outlineLevel="0" collapsed="false"/>
    <row r="545" s="1337" customFormat="true" ht="14.25" hidden="false" customHeight="false" outlineLevel="0" collapsed="false"/>
    <row r="546" s="1337" customFormat="true" ht="14.25" hidden="false" customHeight="false" outlineLevel="0" collapsed="false"/>
    <row r="547" s="1337" customFormat="true" ht="14.25" hidden="false" customHeight="false" outlineLevel="0" collapsed="false"/>
    <row r="548" s="1337" customFormat="true" ht="14.25" hidden="false" customHeight="false" outlineLevel="0" collapsed="false"/>
    <row r="549" s="1337" customFormat="true" ht="14.25" hidden="false" customHeight="false" outlineLevel="0" collapsed="false"/>
    <row r="550" s="1337" customFormat="true" ht="14.25" hidden="false" customHeight="false" outlineLevel="0" collapsed="false"/>
    <row r="551" s="1337" customFormat="true" ht="14.25" hidden="false" customHeight="false" outlineLevel="0" collapsed="false"/>
    <row r="552" s="1337" customFormat="true" ht="14.25" hidden="false" customHeight="false" outlineLevel="0" collapsed="false"/>
    <row r="553" s="1337" customFormat="true" ht="14.25" hidden="false" customHeight="false" outlineLevel="0" collapsed="false"/>
    <row r="554" s="1337" customFormat="true" ht="14.25" hidden="false" customHeight="false" outlineLevel="0" collapsed="false"/>
    <row r="555" s="1337" customFormat="true" ht="14.25" hidden="false" customHeight="false" outlineLevel="0" collapsed="false"/>
    <row r="556" s="1337" customFormat="true" ht="14.25" hidden="false" customHeight="false" outlineLevel="0" collapsed="false"/>
    <row r="557" s="1337" customFormat="true" ht="14.25" hidden="false" customHeight="false" outlineLevel="0" collapsed="false"/>
    <row r="558" s="1337" customFormat="true" ht="14.25" hidden="false" customHeight="false" outlineLevel="0" collapsed="false"/>
    <row r="559" s="1337" customFormat="true" ht="14.25" hidden="false" customHeight="false" outlineLevel="0" collapsed="false"/>
    <row r="560" s="1337" customFormat="true" ht="14.25" hidden="false" customHeight="false" outlineLevel="0" collapsed="false"/>
    <row r="561" s="1337" customFormat="true" ht="14.25" hidden="false" customHeight="false" outlineLevel="0" collapsed="false"/>
    <row r="562" s="1337" customFormat="true" ht="14.25" hidden="false" customHeight="false" outlineLevel="0" collapsed="false"/>
    <row r="563" s="1337" customFormat="true" ht="14.25" hidden="false" customHeight="false" outlineLevel="0" collapsed="false"/>
    <row r="564" s="1337" customFormat="true" ht="14.25" hidden="false" customHeight="false" outlineLevel="0" collapsed="false"/>
    <row r="565" s="1337" customFormat="true" ht="14.25" hidden="false" customHeight="false" outlineLevel="0" collapsed="false"/>
    <row r="566" s="1337" customFormat="true" ht="14.25" hidden="false" customHeight="false" outlineLevel="0" collapsed="false"/>
    <row r="567" s="1337" customFormat="true" ht="14.25" hidden="false" customHeight="false" outlineLevel="0" collapsed="false"/>
    <row r="568" s="1337" customFormat="true" ht="14.25" hidden="false" customHeight="false" outlineLevel="0" collapsed="false"/>
    <row r="569" s="1337" customFormat="true" ht="14.25" hidden="false" customHeight="false" outlineLevel="0" collapsed="false"/>
    <row r="570" s="1337" customFormat="true" ht="14.25" hidden="false" customHeight="false" outlineLevel="0" collapsed="false"/>
    <row r="571" s="1337" customFormat="true" ht="14.25" hidden="false" customHeight="false" outlineLevel="0" collapsed="false"/>
    <row r="572" s="1337" customFormat="true" ht="14.25" hidden="false" customHeight="false" outlineLevel="0" collapsed="false"/>
    <row r="573" s="1337" customFormat="true" ht="14.25" hidden="false" customHeight="false" outlineLevel="0" collapsed="false"/>
    <row r="574" s="1337" customFormat="true" ht="14.25" hidden="false" customHeight="false" outlineLevel="0" collapsed="false"/>
    <row r="575" s="1337" customFormat="true" ht="14.25" hidden="false" customHeight="false" outlineLevel="0" collapsed="false"/>
    <row r="576" s="1337" customFormat="true" ht="14.25" hidden="false" customHeight="false" outlineLevel="0" collapsed="false"/>
    <row r="577" s="1337" customFormat="true" ht="14.25" hidden="false" customHeight="false" outlineLevel="0" collapsed="false"/>
    <row r="578" s="1337" customFormat="true" ht="14.25" hidden="false" customHeight="false" outlineLevel="0" collapsed="false"/>
    <row r="579" s="1337" customFormat="true" ht="14.25" hidden="false" customHeight="false" outlineLevel="0" collapsed="false"/>
    <row r="580" s="1337" customFormat="true" ht="14.25" hidden="false" customHeight="false" outlineLevel="0" collapsed="false"/>
    <row r="581" s="1337" customFormat="true" ht="14.25" hidden="false" customHeight="false" outlineLevel="0" collapsed="false"/>
    <row r="582" s="1337" customFormat="true" ht="14.25" hidden="false" customHeight="false" outlineLevel="0" collapsed="false"/>
    <row r="583" s="1337" customFormat="true" ht="14.25" hidden="false" customHeight="false" outlineLevel="0" collapsed="false"/>
    <row r="584" s="1337" customFormat="true" ht="14.25" hidden="false" customHeight="false" outlineLevel="0" collapsed="false"/>
    <row r="585" s="1337" customFormat="true" ht="14.25" hidden="false" customHeight="false" outlineLevel="0" collapsed="false"/>
    <row r="586" s="1337" customFormat="true" ht="14.25" hidden="false" customHeight="false" outlineLevel="0" collapsed="false"/>
    <row r="587" s="1337" customFormat="true" ht="14.25" hidden="false" customHeight="false" outlineLevel="0" collapsed="false"/>
    <row r="588" s="1337" customFormat="true" ht="14.25" hidden="false" customHeight="false" outlineLevel="0" collapsed="false"/>
    <row r="589" s="1337" customFormat="true" ht="14.25" hidden="false" customHeight="false" outlineLevel="0" collapsed="false"/>
    <row r="590" s="1337" customFormat="true" ht="14.25" hidden="false" customHeight="false" outlineLevel="0" collapsed="false"/>
    <row r="591" s="1337" customFormat="true" ht="14.25" hidden="false" customHeight="false" outlineLevel="0" collapsed="false"/>
    <row r="592" s="1337" customFormat="true" ht="14.25" hidden="false" customHeight="false" outlineLevel="0" collapsed="false"/>
    <row r="593" s="1337" customFormat="true" ht="14.25" hidden="false" customHeight="false" outlineLevel="0" collapsed="false"/>
    <row r="594" s="1337" customFormat="true" ht="14.25" hidden="false" customHeight="false" outlineLevel="0" collapsed="false"/>
    <row r="595" s="1337" customFormat="true" ht="14.25" hidden="false" customHeight="false" outlineLevel="0" collapsed="false"/>
    <row r="596" s="1337" customFormat="true" ht="14.25" hidden="false" customHeight="false" outlineLevel="0" collapsed="false"/>
    <row r="597" s="1337" customFormat="true" ht="14.25" hidden="false" customHeight="false" outlineLevel="0" collapsed="false"/>
    <row r="598" s="1337" customFormat="true" ht="14.25" hidden="false" customHeight="false" outlineLevel="0" collapsed="false"/>
    <row r="599" s="1337" customFormat="true" ht="14.25" hidden="false" customHeight="false" outlineLevel="0" collapsed="false"/>
    <row r="600" s="1337" customFormat="true" ht="14.25" hidden="false" customHeight="false" outlineLevel="0" collapsed="false"/>
    <row r="601" s="1337" customFormat="true" ht="14.25" hidden="false" customHeight="false" outlineLevel="0" collapsed="false"/>
    <row r="602" s="1337" customFormat="true" ht="14.25" hidden="false" customHeight="false" outlineLevel="0" collapsed="false"/>
    <row r="603" s="1337" customFormat="true" ht="14.25" hidden="false" customHeight="false" outlineLevel="0" collapsed="false"/>
    <row r="604" s="1337" customFormat="true" ht="14.25" hidden="false" customHeight="false" outlineLevel="0" collapsed="false"/>
    <row r="605" s="1337" customFormat="true" ht="14.25" hidden="false" customHeight="false" outlineLevel="0" collapsed="false"/>
    <row r="606" s="1337" customFormat="true" ht="14.25" hidden="false" customHeight="false" outlineLevel="0" collapsed="false"/>
    <row r="607" s="1337" customFormat="true" ht="14.25" hidden="false" customHeight="false" outlineLevel="0" collapsed="false"/>
    <row r="608" s="1337" customFormat="true" ht="14.25" hidden="false" customHeight="false" outlineLevel="0" collapsed="false"/>
    <row r="609" s="1337" customFormat="true" ht="14.25" hidden="false" customHeight="false" outlineLevel="0" collapsed="false"/>
    <row r="610" s="1337" customFormat="true" ht="14.25" hidden="false" customHeight="false" outlineLevel="0" collapsed="false"/>
    <row r="611" s="1337" customFormat="true" ht="14.25" hidden="false" customHeight="false" outlineLevel="0" collapsed="false"/>
    <row r="612" s="1337" customFormat="true" ht="14.25" hidden="false" customHeight="false" outlineLevel="0" collapsed="false"/>
    <row r="613" s="1337" customFormat="true" ht="14.25" hidden="false" customHeight="false" outlineLevel="0" collapsed="false"/>
    <row r="614" s="1337" customFormat="true" ht="14.25" hidden="false" customHeight="false" outlineLevel="0" collapsed="false"/>
    <row r="615" s="1337" customFormat="true" ht="14.25" hidden="false" customHeight="false" outlineLevel="0" collapsed="false"/>
    <row r="616" s="1337" customFormat="true" ht="14.25" hidden="false" customHeight="false" outlineLevel="0" collapsed="false"/>
    <row r="617" s="1337" customFormat="true" ht="14.25" hidden="false" customHeight="false" outlineLevel="0" collapsed="false"/>
    <row r="618" s="1337" customFormat="true" ht="14.25" hidden="false" customHeight="false" outlineLevel="0" collapsed="false"/>
    <row r="619" s="1337" customFormat="true" ht="14.25" hidden="false" customHeight="false" outlineLevel="0" collapsed="false"/>
    <row r="620" s="1337" customFormat="true" ht="14.25" hidden="false" customHeight="false" outlineLevel="0" collapsed="false"/>
    <row r="621" s="1337" customFormat="true" ht="14.25" hidden="false" customHeight="false" outlineLevel="0" collapsed="false"/>
    <row r="622" s="1337" customFormat="true" ht="14.25" hidden="false" customHeight="false" outlineLevel="0" collapsed="false"/>
    <row r="623" s="1337" customFormat="true" ht="14.25" hidden="false" customHeight="false" outlineLevel="0" collapsed="false"/>
    <row r="624" s="1337" customFormat="true" ht="14.25" hidden="false" customHeight="false" outlineLevel="0" collapsed="false"/>
    <row r="625" s="1337" customFormat="true" ht="14.25" hidden="false" customHeight="false" outlineLevel="0" collapsed="false"/>
    <row r="626" s="1337" customFormat="true" ht="14.25" hidden="false" customHeight="false" outlineLevel="0" collapsed="false"/>
    <row r="627" s="1337" customFormat="true" ht="14.25" hidden="false" customHeight="false" outlineLevel="0" collapsed="false"/>
    <row r="628" s="1337" customFormat="true" ht="14.25" hidden="false" customHeight="false" outlineLevel="0" collapsed="false"/>
    <row r="629" s="1337" customFormat="true" ht="14.25" hidden="false" customHeight="false" outlineLevel="0" collapsed="false"/>
    <row r="630" s="1337" customFormat="true" ht="14.25" hidden="false" customHeight="false" outlineLevel="0" collapsed="false"/>
    <row r="631" s="1337" customFormat="true" ht="14.25" hidden="false" customHeight="false" outlineLevel="0" collapsed="false"/>
    <row r="632" s="1337" customFormat="true" ht="14.25" hidden="false" customHeight="false" outlineLevel="0" collapsed="false"/>
    <row r="633" s="1337" customFormat="true" ht="14.25" hidden="false" customHeight="false" outlineLevel="0" collapsed="false"/>
    <row r="634" s="1337" customFormat="true" ht="14.25" hidden="false" customHeight="false" outlineLevel="0" collapsed="false"/>
    <row r="635" s="1337" customFormat="true" ht="14.25" hidden="false" customHeight="false" outlineLevel="0" collapsed="false"/>
    <row r="636" s="1337" customFormat="true" ht="14.25" hidden="false" customHeight="false" outlineLevel="0" collapsed="false"/>
    <row r="637" s="1337" customFormat="true" ht="14.25" hidden="false" customHeight="false" outlineLevel="0" collapsed="false"/>
    <row r="638" s="1337" customFormat="true" ht="14.25" hidden="false" customHeight="false" outlineLevel="0" collapsed="false"/>
    <row r="639" s="1337" customFormat="true" ht="14.25" hidden="false" customHeight="false" outlineLevel="0" collapsed="false"/>
    <row r="640" s="1337" customFormat="true" ht="14.25" hidden="false" customHeight="false" outlineLevel="0" collapsed="false"/>
    <row r="641" s="1337" customFormat="true" ht="14.25" hidden="false" customHeight="false" outlineLevel="0" collapsed="false"/>
    <row r="642" s="1337" customFormat="true" ht="14.25" hidden="false" customHeight="false" outlineLevel="0" collapsed="false"/>
    <row r="643" s="1337" customFormat="true" ht="14.25" hidden="false" customHeight="false" outlineLevel="0" collapsed="false"/>
    <row r="644" s="1337" customFormat="true" ht="14.25" hidden="false" customHeight="false" outlineLevel="0" collapsed="false"/>
    <row r="645" s="1337" customFormat="true" ht="14.25" hidden="false" customHeight="false" outlineLevel="0" collapsed="false"/>
    <row r="646" s="1337" customFormat="true" ht="14.25" hidden="false" customHeight="false" outlineLevel="0" collapsed="false"/>
    <row r="647" s="1337" customFormat="true" ht="14.25" hidden="false" customHeight="false" outlineLevel="0" collapsed="false"/>
    <row r="648" s="1337" customFormat="true" ht="14.25" hidden="false" customHeight="false" outlineLevel="0" collapsed="false"/>
    <row r="649" s="1337" customFormat="true" ht="14.25" hidden="false" customHeight="false" outlineLevel="0" collapsed="false"/>
    <row r="650" s="1337" customFormat="true" ht="14.25" hidden="false" customHeight="false" outlineLevel="0" collapsed="false"/>
    <row r="651" s="1337" customFormat="true" ht="14.25" hidden="false" customHeight="false" outlineLevel="0" collapsed="false"/>
    <row r="652" s="1337" customFormat="true" ht="14.25" hidden="false" customHeight="false" outlineLevel="0" collapsed="false"/>
    <row r="653" s="1337" customFormat="true" ht="14.25" hidden="false" customHeight="false" outlineLevel="0" collapsed="false"/>
    <row r="654" s="1337" customFormat="true" ht="14.25" hidden="false" customHeight="false" outlineLevel="0" collapsed="false"/>
    <row r="655" s="1337" customFormat="true" ht="14.25" hidden="false" customHeight="false" outlineLevel="0" collapsed="false"/>
    <row r="656" s="1337" customFormat="true" ht="14.25" hidden="false" customHeight="false" outlineLevel="0" collapsed="false"/>
    <row r="657" s="1337" customFormat="true" ht="14.25" hidden="false" customHeight="false" outlineLevel="0" collapsed="false"/>
    <row r="658" s="1337" customFormat="true" ht="14.25" hidden="false" customHeight="false" outlineLevel="0" collapsed="false"/>
    <row r="659" s="1337" customFormat="true" ht="14.25" hidden="false" customHeight="false" outlineLevel="0" collapsed="false"/>
    <row r="660" s="1337" customFormat="true" ht="14.25" hidden="false" customHeight="false" outlineLevel="0" collapsed="false"/>
    <row r="661" s="1337" customFormat="true" ht="14.25" hidden="false" customHeight="false" outlineLevel="0" collapsed="false"/>
    <row r="662" s="1337" customFormat="true" ht="14.25" hidden="false" customHeight="false" outlineLevel="0" collapsed="false"/>
    <row r="663" s="1337" customFormat="true" ht="14.25" hidden="false" customHeight="false" outlineLevel="0" collapsed="false"/>
    <row r="664" s="1337" customFormat="true" ht="14.25" hidden="false" customHeight="false" outlineLevel="0" collapsed="false"/>
    <row r="665" s="1337" customFormat="true" ht="14.25" hidden="false" customHeight="false" outlineLevel="0" collapsed="false"/>
    <row r="666" s="1337" customFormat="true" ht="14.25" hidden="false" customHeight="false" outlineLevel="0" collapsed="false"/>
    <row r="667" s="1337" customFormat="true" ht="14.25" hidden="false" customHeight="false" outlineLevel="0" collapsed="false"/>
    <row r="668" s="1337" customFormat="true" ht="14.25" hidden="false" customHeight="false" outlineLevel="0" collapsed="false"/>
    <row r="669" s="1337" customFormat="true" ht="14.25" hidden="false" customHeight="false" outlineLevel="0" collapsed="false"/>
    <row r="670" s="1337" customFormat="true" ht="14.25" hidden="false" customHeight="false" outlineLevel="0" collapsed="false"/>
    <row r="671" s="1337" customFormat="true" ht="14.25" hidden="false" customHeight="false" outlineLevel="0" collapsed="false"/>
    <row r="672" s="1337" customFormat="true" ht="14.25" hidden="false" customHeight="false" outlineLevel="0" collapsed="false"/>
    <row r="673" s="1337" customFormat="true" ht="14.25" hidden="false" customHeight="false" outlineLevel="0" collapsed="false"/>
    <row r="674" s="1337" customFormat="true" ht="14.25" hidden="false" customHeight="false" outlineLevel="0" collapsed="false"/>
    <row r="675" s="1337" customFormat="true" ht="14.25" hidden="false" customHeight="false" outlineLevel="0" collapsed="false"/>
    <row r="676" s="1337" customFormat="true" ht="14.25" hidden="false" customHeight="false" outlineLevel="0" collapsed="false"/>
    <row r="677" s="1337" customFormat="true" ht="14.25" hidden="false" customHeight="false" outlineLevel="0" collapsed="false"/>
    <row r="678" s="1337" customFormat="true" ht="14.25" hidden="false" customHeight="false" outlineLevel="0" collapsed="false"/>
    <row r="679" s="1337" customFormat="true" ht="14.25" hidden="false" customHeight="false" outlineLevel="0" collapsed="false"/>
    <row r="680" s="1337" customFormat="true" ht="14.25" hidden="false" customHeight="false" outlineLevel="0" collapsed="false"/>
    <row r="681" s="1337" customFormat="true" ht="14.25" hidden="false" customHeight="false" outlineLevel="0" collapsed="false"/>
    <row r="682" s="1337" customFormat="true" ht="14.25" hidden="false" customHeight="false" outlineLevel="0" collapsed="false"/>
    <row r="683" s="1337" customFormat="true" ht="14.25" hidden="false" customHeight="false" outlineLevel="0" collapsed="false"/>
    <row r="684" s="1337" customFormat="true" ht="14.25" hidden="false" customHeight="false" outlineLevel="0" collapsed="false"/>
    <row r="685" s="1337" customFormat="true" ht="14.25" hidden="false" customHeight="false" outlineLevel="0" collapsed="false"/>
    <row r="686" s="1337" customFormat="true" ht="14.25" hidden="false" customHeight="false" outlineLevel="0" collapsed="false"/>
    <row r="687" s="1337" customFormat="true" ht="14.25" hidden="false" customHeight="false" outlineLevel="0" collapsed="false"/>
    <row r="688" s="1337" customFormat="true" ht="14.25" hidden="false" customHeight="false" outlineLevel="0" collapsed="false"/>
    <row r="689" s="1337" customFormat="true" ht="14.25" hidden="false" customHeight="false" outlineLevel="0" collapsed="false"/>
    <row r="690" s="1337" customFormat="true" ht="14.25" hidden="false" customHeight="false" outlineLevel="0" collapsed="false"/>
    <row r="691" s="1337" customFormat="true" ht="14.25" hidden="false" customHeight="false" outlineLevel="0" collapsed="false"/>
    <row r="692" s="1337" customFormat="true" ht="14.25" hidden="false" customHeight="false" outlineLevel="0" collapsed="false"/>
    <row r="693" s="1337" customFormat="true" ht="14.25" hidden="false" customHeight="false" outlineLevel="0" collapsed="false"/>
    <row r="694" s="1337" customFormat="true" ht="14.25" hidden="false" customHeight="false" outlineLevel="0" collapsed="false"/>
    <row r="695" s="1337" customFormat="true" ht="14.25" hidden="false" customHeight="false" outlineLevel="0" collapsed="false"/>
    <row r="696" s="1337" customFormat="true" ht="14.25" hidden="false" customHeight="false" outlineLevel="0" collapsed="false"/>
    <row r="697" s="1337" customFormat="true" ht="14.25" hidden="false" customHeight="false" outlineLevel="0" collapsed="false"/>
    <row r="698" s="1337" customFormat="true" ht="14.25" hidden="false" customHeight="false" outlineLevel="0" collapsed="false"/>
    <row r="699" s="1337" customFormat="true" ht="14.25" hidden="false" customHeight="false" outlineLevel="0" collapsed="false"/>
    <row r="700" s="1337" customFormat="true" ht="14.25" hidden="false" customHeight="false" outlineLevel="0" collapsed="false"/>
    <row r="701" s="1337" customFormat="true" ht="14.25" hidden="false" customHeight="false" outlineLevel="0" collapsed="false"/>
    <row r="702" s="1337" customFormat="true" ht="14.25" hidden="false" customHeight="false" outlineLevel="0" collapsed="false"/>
    <row r="703" s="1337" customFormat="true" ht="14.25" hidden="false" customHeight="false" outlineLevel="0" collapsed="false"/>
    <row r="704" s="1337" customFormat="true" ht="14.25" hidden="false" customHeight="false" outlineLevel="0" collapsed="false"/>
    <row r="705" s="1337" customFormat="true" ht="14.25" hidden="false" customHeight="false" outlineLevel="0" collapsed="false"/>
    <row r="706" s="1337" customFormat="true" ht="14.25" hidden="false" customHeight="false" outlineLevel="0" collapsed="false"/>
    <row r="707" s="1337" customFormat="true" ht="14.25" hidden="false" customHeight="false" outlineLevel="0" collapsed="false"/>
    <row r="708" s="1337" customFormat="true" ht="14.25" hidden="false" customHeight="false" outlineLevel="0" collapsed="false"/>
    <row r="709" s="1337" customFormat="true" ht="14.25" hidden="false" customHeight="false" outlineLevel="0" collapsed="false"/>
    <row r="710" s="1337" customFormat="true" ht="14.25" hidden="false" customHeight="false" outlineLevel="0" collapsed="false"/>
    <row r="711" s="1337" customFormat="true" ht="14.25" hidden="false" customHeight="false" outlineLevel="0" collapsed="false"/>
    <row r="712" s="1337" customFormat="true" ht="14.25" hidden="false" customHeight="false" outlineLevel="0" collapsed="false"/>
    <row r="713" s="1337" customFormat="true" ht="14.25" hidden="false" customHeight="false" outlineLevel="0" collapsed="false"/>
    <row r="714" s="1337" customFormat="true" ht="14.25" hidden="false" customHeight="false" outlineLevel="0" collapsed="false"/>
    <row r="715" s="1337" customFormat="true" ht="14.25" hidden="false" customHeight="false" outlineLevel="0" collapsed="false"/>
    <row r="716" s="1337" customFormat="true" ht="14.25" hidden="false" customHeight="false" outlineLevel="0" collapsed="false"/>
    <row r="717" s="1337" customFormat="true" ht="14.25" hidden="false" customHeight="false" outlineLevel="0" collapsed="false"/>
    <row r="718" s="1337" customFormat="true" ht="14.25" hidden="false" customHeight="false" outlineLevel="0" collapsed="false"/>
    <row r="719" s="1337" customFormat="true" ht="14.25" hidden="false" customHeight="false" outlineLevel="0" collapsed="false"/>
    <row r="720" s="1337" customFormat="true" ht="14.25" hidden="false" customHeight="false" outlineLevel="0" collapsed="false"/>
    <row r="721" s="1337" customFormat="true" ht="14.25" hidden="false" customHeight="false" outlineLevel="0" collapsed="false"/>
    <row r="722" s="1337" customFormat="true" ht="14.25" hidden="false" customHeight="false" outlineLevel="0" collapsed="false"/>
    <row r="723" s="1337" customFormat="true" ht="14.25" hidden="false" customHeight="false" outlineLevel="0" collapsed="false"/>
    <row r="724" s="1337" customFormat="true" ht="14.25" hidden="false" customHeight="false" outlineLevel="0" collapsed="false"/>
    <row r="725" s="1337" customFormat="true" ht="14.25" hidden="false" customHeight="false" outlineLevel="0" collapsed="false"/>
    <row r="726" s="1337" customFormat="true" ht="14.25" hidden="false" customHeight="false" outlineLevel="0" collapsed="false"/>
    <row r="727" s="1337" customFormat="true" ht="14.25" hidden="false" customHeight="false" outlineLevel="0" collapsed="false"/>
    <row r="728" s="1337" customFormat="true" ht="14.25" hidden="false" customHeight="false" outlineLevel="0" collapsed="false"/>
    <row r="729" s="1337" customFormat="true" ht="14.25" hidden="false" customHeight="false" outlineLevel="0" collapsed="false"/>
    <row r="730" s="1337" customFormat="true" ht="14.25" hidden="false" customHeight="false" outlineLevel="0" collapsed="false"/>
    <row r="731" s="1337" customFormat="true" ht="14.25" hidden="false" customHeight="false" outlineLevel="0" collapsed="false"/>
    <row r="732" s="1337" customFormat="true" ht="14.25" hidden="false" customHeight="false" outlineLevel="0" collapsed="false"/>
    <row r="733" s="1337" customFormat="true" ht="14.25" hidden="false" customHeight="false" outlineLevel="0" collapsed="false"/>
    <row r="734" s="1337" customFormat="true" ht="14.25" hidden="false" customHeight="false" outlineLevel="0" collapsed="false"/>
    <row r="735" s="1337" customFormat="true" ht="14.25" hidden="false" customHeight="false" outlineLevel="0" collapsed="false"/>
    <row r="736" s="1337" customFormat="true" ht="14.25" hidden="false" customHeight="false" outlineLevel="0" collapsed="false"/>
    <row r="737" s="1337" customFormat="true" ht="14.25" hidden="false" customHeight="false" outlineLevel="0" collapsed="false"/>
    <row r="738" s="1337" customFormat="true" ht="14.25" hidden="false" customHeight="false" outlineLevel="0" collapsed="false"/>
    <row r="739" s="1337" customFormat="true" ht="14.25" hidden="false" customHeight="false" outlineLevel="0" collapsed="false"/>
    <row r="740" s="1337" customFormat="true" ht="14.25" hidden="false" customHeight="false" outlineLevel="0" collapsed="false"/>
  </sheetData>
  <sheetProtection sheet="true" password="dc3e" selectLockedCells="true"/>
  <mergeCells count="12">
    <mergeCell ref="A1:D1"/>
    <mergeCell ref="B9:G9"/>
    <mergeCell ref="B12:G12"/>
    <mergeCell ref="B15:C15"/>
    <mergeCell ref="B18:G18"/>
    <mergeCell ref="B21:G21"/>
    <mergeCell ref="B24:G24"/>
    <mergeCell ref="B27:G27"/>
    <mergeCell ref="B30:O30"/>
    <mergeCell ref="B45:G45"/>
    <mergeCell ref="B48:G48"/>
    <mergeCell ref="B62:C62"/>
  </mergeCells>
  <dataValidations count="34">
    <dataValidation allowBlank="true" operator="between" prompt="This relate to the no. of direct jobs created " promptTitle="Jobs created" showDropDown="false" showErrorMessage="true" showInputMessage="true" sqref="A60:A61" type="none">
      <formula1>0</formula1>
      <formula2>0</formula2>
    </dataValidation>
    <dataValidation allowBlank="true" operator="between" prompt="This field can be used to indicate the size of a building in m2, the lenght of a bicycle path in Kms etc." promptTitle="Other figures" showDropDown="false" showErrorMessage="true" showInputMessage="true" sqref="A62" type="none">
      <formula1>0</formula1>
      <formula2>0</formula2>
    </dataValidation>
    <dataValidation allowBlank="true" operator="between" prompt="Ratio of money gained or lost on the investment relative to the amount invested. Expected discounted financial savings minus discounted investment /divided discounted investment *100. Please refer to the calculation included in the Reporting Guidelines." promptTitle="ROI" showDropDown="false" showErrorMessage="true" showInputMessage="true" sqref="A88" type="none">
      <formula1>0</formula1>
      <formula2>0</formula2>
    </dataValidation>
    <dataValidation allowBlank="true" operator="between" prompt="These costs are not related to the financing of the measure. These relate to costs incurred to keep an item in good condition and/or good working order. E.g. maintenance and operation costs/FTE. " promptTitle="Additional costs" showDropDown="false" showErrorMessage="true" showInputMessage="true" sqref="A71" type="none">
      <formula1>0</formula1>
      <formula2>0</formula2>
    </dataValidation>
    <dataValidation allowBlank="true" operator="between" prompt="Cost of additional investment linked to the improvement of efficiency or reduction of CO2." promptTitle="Investment cost" showDropDown="false" showErrorMessage="true" showInputMessage="true" sqref="A70" type="none">
      <formula1>0</formula1>
      <formula2>0</formula2>
    </dataValidation>
    <dataValidation allowBlank="true" operator="between" prompt="Sum of yearly energy saved (ES) times price of energy (PE)." promptTitle="Financial savings" showDropDown="false" showErrorMessage="true" showInputMessage="true" sqref="A69" type="none">
      <formula1>0</formula1>
      <formula2>0</formula2>
    </dataValidation>
    <dataValidation allowBlank="true" operator="between" prompt="Number of years over which the action generates energy and emission savings. This field can range from 1 to 35 years." showDropDown="false" showErrorMessage="true" showInputMessage="true" sqref="A65" type="none">
      <formula1>0</formula1>
      <formula2>0</formula2>
    </dataValidation>
    <dataValidation allowBlank="true" operator="between" prompt="Number of years over which the action generates energy and emission savings  " showDropDown="false" showErrorMessage="true" showInputMessage="false" sqref="C65"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true" sqref="A9 A18 A21 A24 A27 A33" type="none">
      <formula1>0</formula1>
      <formula2>0</formula2>
    </dataValidation>
    <dataValidation allowBlank="true" operator="between" prompt="This tab provides you with the elements of the Benchmark of Excellence online form associated to the mitigation actions. After clicking on the 'star' icon in the &quot;Mitigation actions&quot; part, this form appears to be completed." showDropDown="false" showErrorMessage="true" showInputMessage="true" sqref="A6" type="none">
      <formula1>0</formula1>
      <formula2>0</formula2>
    </dataValidation>
    <dataValidation allowBlank="true" operator="between" showDropDown="false" showErrorMessage="true" showInputMessage="false" sqref="C67" type="none">
      <formula1>0</formula1>
      <formula2>0</formula2>
    </dataValidation>
    <dataValidation allowBlank="true" operator="between" prompt="Number of years over which the action generates energy and emission savings  " showDropDown="false" showErrorMessage="true" showInputMessage="true" sqref="B65" type="none">
      <formula1>0</formula1>
      <formula2>0</formula2>
    </dataValidation>
    <dataValidation allowBlank="true" operator="between" prompt="Total financial savings minus total cost of investment calculated over the life expectancy and discounted back to its present value according to the formula described in the instructions document.&#10;" promptTitle="NPV of investment" showDropDown="false" showErrorMessage="true" showInputMessage="false" sqref="C86" type="none">
      <formula1>0</formula1>
      <formula2>0</formula2>
    </dataValidation>
    <dataValidation allowBlank="true" operator="between" promptTitle="PV of Financial savings" showDropDown="false" showErrorMessage="true" showInputMessage="false" sqref="C85" type="none">
      <formula1>0</formula1>
      <formula2>0</formula2>
    </dataValidation>
    <dataValidation allowBlank="true" operator="between" prompt="Years taken to repay the investment, taken into account discounted values of cash flows" promptTitle="Pay back time period" showDropDown="false" showErrorMessage="true" showInputMessage="false" sqref="C87" type="none">
      <formula1>0</formula1>
      <formula2>0</formula2>
    </dataValidation>
    <dataValidation allowBlank="true" operator="between" prompt="Calculated in % terms. Expected discounted value of financial savings minus the discounted investment /divided the discounted investment *100. Please refer to the calculation included in the Istructions document." promptTitle="ROI" showDropDown="false" showErrorMessage="true" showInputMessage="false" sqref="C88" type="none">
      <formula1>0</formula1>
      <formula2>0</formula2>
    </dataValidation>
    <dataValidation allowBlank="true" operator="between" prompt="Discounted rate used to calculate the Net present Value of investment / Present value financial savings." promptTitle="Discounted rate applied" showDropDown="false" showErrorMessage="true" showInputMessage="false" sqref="C66:H66" type="none">
      <formula1>0</formula1>
      <formula2>0</formula2>
    </dataValidation>
    <dataValidation allowBlank="true" operator="between" prompt="The total implementation cost incorporates investment and non-investment costs (e.g.: operational cost) to implement the actions outlined in your SEAP." showDropDown="false" showErrorMessage="true" showInputMessage="false" sqref="B85" type="none">
      <formula1>0</formula1>
      <formula2>0</formula2>
    </dataValidation>
    <dataValidation allowBlank="true" operator="between" prompt="Total financial savings minus total cost of investment calculated over the life expectancy and discounted back to its present value according to the formula described in the Reporting Guidelines." promptTitle="NPV of investment" showDropDown="false" showErrorMessage="true" showInputMessage="true" sqref="A86" type="none">
      <formula1>0</formula1>
      <formula2>0</formula2>
    </dataValidation>
    <dataValidation allowBlank="true" operator="between" prompt="Years taken to repay the investment calculated on the Cumulative discounted cash flows. Please note by default the 1st of January of the first year of investment is taken as a reference date for the calculation." promptTitle="Discounted Payback period" showDropDown="false" showErrorMessage="true" showInputMessage="true" sqref="A87" type="none">
      <formula1>0</formula1>
      <formula2>0</formula2>
    </dataValidation>
    <dataValidation allowBlank="true" operator="between" prompt="Discounted rate used to calculate the Net present Value of investment / Present value financial savings." showDropDown="false" showErrorMessage="true" showInputMessage="true" sqref="B66" type="none">
      <formula1>0</formula1>
      <formula2>0</formula2>
    </dataValidation>
    <dataValidation allowBlank="true" operator="between" prompt="Please insert the year when the first investment cost has taken place. Please note by default the 1st of January of the first year of investment is taken as a reference date." promptTitle="First Year of investment" showDropDown="false" showErrorMessage="true" showInputMessage="true" sqref="A67" type="none">
      <formula1>0</formula1>
      <formula2>0</formula2>
    </dataValidation>
    <dataValidation allowBlank="true" operator="between" prompt="Total Financial savings associated to the energy savings. E.g. Sum of yearly energy saved (ES) * price of energy (PE) in the reference year discounted back to its present value. " promptTitle="PV of Financial savings" showDropDown="false" showErrorMessage="true" showInputMessage="true" sqref="A85" type="none">
      <formula1>0</formula1>
      <formula2>0</formula2>
    </dataValidation>
    <dataValidation allowBlank="true" operator="between" prompt="Total financial savings minus total cost of investment calculated over the life expectancy and discounted back to its present value according to the formula described in the instructions document." showDropDown="false" showErrorMessage="true" showInputMessage="false" sqref="B86" type="none">
      <formula1>0</formula1>
      <formula2>0</formula2>
    </dataValidation>
    <dataValidation allowBlank="true" operator="between" prompt="Years taken to repay the investment, e.g. €2659 Total (discounted) amount originally invested/ €1000 yearly cash flow (5000/5 years= 1000). Payback period= 3 years. " showDropDown="false" showErrorMessage="true" showInputMessage="false" sqref="B87" type="none">
      <formula1>0</formula1>
      <formula2>0</formula2>
    </dataValidation>
    <dataValidation allowBlank="true" operator="between" prompt="Calculated in % terms. Expected discounted value of financial savings minus the discounted investment /divided the discounted investment *100. Please refer to the calculation included in the Istructions document." showDropDown="false" showErrorMessage="true" showInputMessage="false" sqref="B88" type="none">
      <formula1>0</formula1>
      <formula2>0</formula2>
    </dataValidation>
    <dataValidation allowBlank="true" operator="between" prompt="This refer to the sum of  Financial savings minus (Investment and Additional costs) discounted back at its present value" promptTitle="Discounted Cash flow" showDropDown="false" showErrorMessage="true" showInputMessage="true" sqref="A74" type="none">
      <formula1>0</formula1>
      <formula2>0</formula2>
    </dataValidation>
    <dataValidation allowBlank="true" operator="between" promptTitle="Cumulative discounted cash flow" showDropDown="false" showErrorMessage="true" showInputMessage="true" sqref="A75" type="none">
      <formula1>0</formula1>
      <formula2>0</formula2>
    </dataValidation>
    <dataValidation allowBlank="true" operator="between" prompt="Discounted rate used to calculate the Net present Value of investment / Present value financial savings. This field can range from 0% to 15%." showDropDown="false" showErrorMessage="true" showInputMessage="true" sqref="A66" type="none">
      <formula1>0</formula1>
      <formula2>0</formula2>
    </dataValidation>
    <dataValidation allowBlank="true" operator="between" prompt="The first year of investment has to be zero. " showDropDown="false" showErrorMessage="true" showInputMessage="true" sqref="D68" type="none">
      <formula1>0</formula1>
      <formula2>0</formula2>
    </dataValidation>
    <dataValidation allowBlank="true" operator="between" showDropDown="false" showErrorMessage="true" showInputMessage="true" sqref="E36:E41 B90" type="list">
      <formula1>selectxboe</formula1>
      <formula2>0</formula2>
    </dataValidation>
    <dataValidation allowBlank="true" operator="between" showDropDown="false" showErrorMessage="true" showInputMessage="true" sqref="D33" type="list">
      <formula1>timeframefinalboe</formula1>
      <formula2>0</formula2>
    </dataValidation>
    <dataValidation allowBlank="true" operator="between" prompt="Energy Service Companies" promptTitle="ESCOs" showDropDown="false" showErrorMessage="true" showInputMessage="true" sqref="A90" type="none">
      <formula1>0</formula1>
      <formula2>0</formula2>
    </dataValidation>
    <dataValidation allowBlank="true" operator="between" showDropDown="false" showErrorMessage="true" showInputMessage="true" sqref="B33" type="list">
      <formula1>timestartboe</formula1>
      <formula2>0</formula2>
    </dataValidation>
  </dataValidations>
  <hyperlinks>
    <hyperlink ref="S1" location="Home!A1" display="y HOME"/>
    <hyperlink ref="R93" location="'Mitigation Actions'!Print_Area" display="BACK Û"/>
    <hyperlink ref="S93" location="'Mitigation Report'!Print_Area" display="Ü NEXT"/>
  </hyperlinks>
  <printOptions headings="false" gridLines="false" gridLinesSet="true" horizontalCentered="false" verticalCentered="false"/>
  <pageMargins left="0.7" right="0.7" top="0.75" bottom="0.75" header="0.511805555555555" footer="0.511805555555555"/>
  <pageSetup paperSize="9" scale="31"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93" man="true" max="16383" min="0"/>
  </rowBreaks>
  <colBreaks count="1" manualBreakCount="1">
    <brk id="16" man="true" max="65535" min="0"/>
  </colBreak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D9D9D9"/>
    <pageSetUpPr fitToPage="true"/>
  </sheetPr>
  <dimension ref="A1:R79"/>
  <sheetViews>
    <sheetView showFormulas="false" showGridLines="true" showRowColHeaders="true" showZeros="true" rightToLeft="false" tabSelected="false" showOutlineSymbols="true" defaultGridColor="true" view="normal" topLeftCell="A1" colorId="64" zoomScale="90" zoomScaleNormal="90" zoomScalePageLayoutView="80" workbookViewId="0">
      <pane xSplit="0" ySplit="4" topLeftCell="A5" activePane="bottomLeft" state="frozen"/>
      <selection pane="topLeft" activeCell="A1" activeCellId="0" sqref="A1"/>
      <selection pane="bottomLeft" activeCell="Q45" activeCellId="0" sqref="Q45"/>
    </sheetView>
  </sheetViews>
  <sheetFormatPr defaultColWidth="7.9921875" defaultRowHeight="12.75" zeroHeight="false" outlineLevelRow="0" outlineLevelCol="0"/>
  <cols>
    <col collapsed="false" customWidth="true" hidden="false" outlineLevel="0" max="1" min="1" style="1160" width="4.63"/>
    <col collapsed="false" customWidth="true" hidden="false" outlineLevel="0" max="2" min="2" style="1162" width="51.51"/>
    <col collapsed="false" customWidth="false" hidden="false" outlineLevel="0" max="6" min="3" style="1162" width="8"/>
    <col collapsed="false" customWidth="true" hidden="false" outlineLevel="0" max="7" min="7" style="1162" width="13.5"/>
    <col collapsed="false" customWidth="true" hidden="false" outlineLevel="0" max="8" min="8" style="1160" width="16.5"/>
    <col collapsed="false" customWidth="true" hidden="false" outlineLevel="0" max="9" min="9" style="1162" width="33.87"/>
    <col collapsed="false" customWidth="false" hidden="false" outlineLevel="0" max="13" min="10" style="1162" width="8"/>
    <col collapsed="false" customWidth="true" hidden="false" outlineLevel="0" max="14" min="14" style="1162" width="22.5"/>
    <col collapsed="false" customWidth="true" hidden="false" outlineLevel="0" max="15" min="15" style="1162" width="3.5"/>
    <col collapsed="false" customWidth="false" hidden="false" outlineLevel="0" max="16" min="16" style="1162" width="8"/>
    <col collapsed="false" customWidth="true" hidden="false" outlineLevel="0" max="17" min="17" style="1162" width="47.62"/>
    <col collapsed="false" customWidth="true" hidden="false" outlineLevel="0" max="18" min="18" style="1160" width="9.12"/>
    <col collapsed="false" customWidth="false" hidden="false" outlineLevel="0" max="1024" min="19" style="1162" width="8"/>
  </cols>
  <sheetData>
    <row r="1" s="3" customFormat="true" ht="40.5" hidden="false" customHeight="true" outlineLevel="0" collapsed="false">
      <c r="A1" s="6" t="s">
        <v>1177</v>
      </c>
      <c r="B1" s="6"/>
      <c r="C1" s="6"/>
      <c r="D1" s="6"/>
      <c r="E1" s="6"/>
      <c r="F1" s="6"/>
      <c r="G1" s="6"/>
      <c r="H1" s="6"/>
      <c r="I1" s="6"/>
      <c r="J1" s="6"/>
      <c r="K1" s="6"/>
      <c r="L1" s="6"/>
      <c r="M1" s="6"/>
      <c r="N1" s="6"/>
      <c r="O1" s="6"/>
      <c r="P1" s="6"/>
      <c r="Q1" s="18"/>
      <c r="R1" s="18"/>
    </row>
    <row r="2" s="1340" customFormat="true" ht="18.75" hidden="false" customHeight="true" outlineLevel="0" collapsed="false">
      <c r="A2" s="1338"/>
      <c r="B2" s="1339"/>
      <c r="C2" s="1339"/>
      <c r="D2" s="1339"/>
      <c r="E2" s="1339"/>
      <c r="F2" s="1339"/>
      <c r="G2" s="1339"/>
      <c r="H2" s="1339"/>
      <c r="I2" s="1339"/>
      <c r="J2" s="1339"/>
      <c r="K2" s="1339"/>
      <c r="L2" s="1339"/>
      <c r="M2" s="1339"/>
      <c r="N2" s="1339"/>
      <c r="O2" s="1339"/>
      <c r="P2" s="1339"/>
      <c r="Q2" s="1339"/>
      <c r="R2" s="1339"/>
    </row>
    <row r="3" s="1340" customFormat="true" ht="18.75" hidden="false" customHeight="true" outlineLevel="0" collapsed="false">
      <c r="A3" s="1341"/>
      <c r="B3" s="1339"/>
      <c r="C3" s="1339"/>
      <c r="D3" s="1339"/>
      <c r="E3" s="1339"/>
      <c r="F3" s="1339"/>
      <c r="G3" s="1339"/>
      <c r="H3" s="1339"/>
      <c r="I3" s="1342"/>
      <c r="J3" s="1339"/>
      <c r="K3" s="1339"/>
      <c r="L3" s="1339"/>
      <c r="M3" s="1339"/>
      <c r="N3" s="1339"/>
      <c r="O3" s="1339"/>
      <c r="P3" s="1339"/>
      <c r="Q3" s="1339"/>
      <c r="R3" s="1339"/>
    </row>
    <row r="4" s="1344" customFormat="true" ht="21" hidden="false" customHeight="true" outlineLevel="0" collapsed="false">
      <c r="A4" s="1154" t="s">
        <v>743</v>
      </c>
      <c r="B4" s="1155" t="s">
        <v>934</v>
      </c>
      <c r="C4" s="1155"/>
      <c r="D4" s="1155"/>
      <c r="E4" s="1155"/>
      <c r="F4" s="1155"/>
      <c r="G4" s="1155"/>
      <c r="H4" s="1154" t="s">
        <v>740</v>
      </c>
      <c r="I4" s="1155" t="s">
        <v>1024</v>
      </c>
      <c r="J4" s="1155"/>
      <c r="K4" s="1155"/>
      <c r="L4" s="1155"/>
      <c r="M4" s="1155"/>
      <c r="N4" s="1155"/>
      <c r="O4" s="1155"/>
      <c r="P4" s="1154" t="s">
        <v>737</v>
      </c>
      <c r="Q4" s="1343" t="s">
        <v>413</v>
      </c>
      <c r="R4" s="1155" t="s">
        <v>1178</v>
      </c>
    </row>
    <row r="5" s="1348" customFormat="true" ht="13.5" hidden="false" customHeight="true" outlineLevel="0" collapsed="false">
      <c r="A5" s="1156"/>
      <c r="B5" s="1157"/>
      <c r="C5" s="1345"/>
      <c r="D5" s="1345"/>
      <c r="E5" s="1345"/>
      <c r="F5" s="1345"/>
      <c r="G5" s="1345"/>
      <c r="H5" s="1156"/>
      <c r="I5" s="1157"/>
      <c r="J5" s="1345"/>
      <c r="K5" s="1345"/>
      <c r="L5" s="1345"/>
      <c r="M5" s="1345"/>
      <c r="N5" s="1345"/>
      <c r="O5" s="1345"/>
      <c r="P5" s="1156"/>
      <c r="Q5" s="1346"/>
      <c r="R5" s="1347" t="s">
        <v>1179</v>
      </c>
    </row>
    <row r="6" customFormat="false" ht="13.5" hidden="false" customHeight="true" outlineLevel="0" collapsed="false">
      <c r="A6" s="1158" t="s">
        <v>935</v>
      </c>
      <c r="B6" s="1159" t="s">
        <v>936</v>
      </c>
      <c r="C6" s="1349"/>
      <c r="D6" s="1349"/>
      <c r="E6" s="1349"/>
      <c r="F6" s="1349"/>
      <c r="G6" s="1349"/>
      <c r="H6" s="1158" t="s">
        <v>1025</v>
      </c>
      <c r="I6" s="1159" t="s">
        <v>328</v>
      </c>
      <c r="J6" s="1349"/>
      <c r="K6" s="1349"/>
      <c r="L6" s="1349"/>
      <c r="M6" s="1349"/>
      <c r="N6" s="1349"/>
      <c r="P6" s="1350" t="s">
        <v>1180</v>
      </c>
      <c r="Q6" s="1351" t="s">
        <v>45</v>
      </c>
      <c r="R6" s="1352"/>
    </row>
    <row r="7" customFormat="false" ht="13.5" hidden="false" customHeight="true" outlineLevel="0" collapsed="false">
      <c r="A7" s="1160" t="s">
        <v>937</v>
      </c>
      <c r="B7" s="1161" t="s">
        <v>938</v>
      </c>
      <c r="H7" s="1160" t="s">
        <v>1026</v>
      </c>
      <c r="I7" s="1166" t="s">
        <v>1027</v>
      </c>
      <c r="P7" s="1350" t="s">
        <v>1181</v>
      </c>
      <c r="Q7" s="1351" t="s">
        <v>1182</v>
      </c>
      <c r="R7" s="1353"/>
    </row>
    <row r="8" customFormat="false" ht="13.5" hidden="false" customHeight="true" outlineLevel="0" collapsed="false">
      <c r="A8" s="1160" t="s">
        <v>939</v>
      </c>
      <c r="B8" s="1161" t="s">
        <v>940</v>
      </c>
      <c r="H8" s="1160" t="s">
        <v>1028</v>
      </c>
      <c r="I8" s="1166" t="s">
        <v>504</v>
      </c>
      <c r="N8" s="1354"/>
      <c r="P8" s="1350" t="s">
        <v>1183</v>
      </c>
      <c r="Q8" s="1351" t="s">
        <v>1184</v>
      </c>
      <c r="R8" s="1353"/>
    </row>
    <row r="9" customFormat="false" ht="13.5" hidden="false" customHeight="true" outlineLevel="0" collapsed="false">
      <c r="A9" s="1160" t="s">
        <v>941</v>
      </c>
      <c r="B9" s="1161" t="s">
        <v>942</v>
      </c>
      <c r="H9" s="1160" t="s">
        <v>1029</v>
      </c>
      <c r="I9" s="1166" t="s">
        <v>1030</v>
      </c>
      <c r="N9" s="1354"/>
      <c r="P9" s="1350" t="s">
        <v>1185</v>
      </c>
      <c r="Q9" s="1351" t="s">
        <v>1186</v>
      </c>
      <c r="R9" s="1353"/>
    </row>
    <row r="10" customFormat="false" ht="13.5" hidden="false" customHeight="true" outlineLevel="0" collapsed="false">
      <c r="A10" s="1160" t="s">
        <v>943</v>
      </c>
      <c r="B10" s="1161" t="s">
        <v>503</v>
      </c>
      <c r="H10" s="1160" t="s">
        <v>1031</v>
      </c>
      <c r="I10" s="1166" t="s">
        <v>1032</v>
      </c>
      <c r="N10" s="1355"/>
      <c r="R10" s="1353"/>
    </row>
    <row r="11" customFormat="false" ht="13.5" hidden="false" customHeight="true" outlineLevel="0" collapsed="false">
      <c r="A11" s="1160" t="s">
        <v>944</v>
      </c>
      <c r="B11" s="1161" t="s">
        <v>945</v>
      </c>
      <c r="H11" s="1160" t="s">
        <v>1033</v>
      </c>
      <c r="I11" s="1161" t="s">
        <v>1034</v>
      </c>
      <c r="R11" s="1353"/>
    </row>
    <row r="12" customFormat="false" ht="13.5" hidden="false" customHeight="true" outlineLevel="0" collapsed="false">
      <c r="A12" s="1160" t="s">
        <v>946</v>
      </c>
      <c r="B12" s="1161" t="s">
        <v>947</v>
      </c>
      <c r="H12" s="1160" t="s">
        <v>1035</v>
      </c>
      <c r="I12" s="1166" t="s">
        <v>1036</v>
      </c>
      <c r="R12" s="1353"/>
    </row>
    <row r="13" customFormat="false" ht="13.5" hidden="false" customHeight="true" outlineLevel="0" collapsed="false">
      <c r="A13" s="1160" t="s">
        <v>948</v>
      </c>
      <c r="B13" s="1161" t="s">
        <v>949</v>
      </c>
      <c r="H13" s="1160" t="s">
        <v>1037</v>
      </c>
      <c r="I13" s="1161" t="s">
        <v>1038</v>
      </c>
      <c r="R13" s="1353"/>
    </row>
    <row r="14" customFormat="false" ht="13.5" hidden="false" customHeight="true" outlineLevel="0" collapsed="false">
      <c r="A14" s="1160" t="s">
        <v>950</v>
      </c>
      <c r="B14" s="1161" t="s">
        <v>951</v>
      </c>
      <c r="H14" s="1160" t="s">
        <v>1039</v>
      </c>
      <c r="I14" s="1166" t="s">
        <v>518</v>
      </c>
    </row>
    <row r="15" customFormat="false" ht="13.5" hidden="false" customHeight="true" outlineLevel="0" collapsed="false">
      <c r="A15" s="1160" t="s">
        <v>952</v>
      </c>
      <c r="B15" s="1161" t="s">
        <v>48</v>
      </c>
      <c r="H15" s="1160" t="s">
        <v>1040</v>
      </c>
      <c r="I15" s="1161" t="s">
        <v>1041</v>
      </c>
    </row>
    <row r="16" customFormat="false" ht="13.5" hidden="false" customHeight="true" outlineLevel="0" collapsed="false">
      <c r="H16" s="1160" t="s">
        <v>1042</v>
      </c>
      <c r="I16" s="1166" t="s">
        <v>1043</v>
      </c>
    </row>
    <row r="17" customFormat="false" ht="13.5" hidden="false" customHeight="true" outlineLevel="0" collapsed="false">
      <c r="H17" s="1160" t="s">
        <v>1044</v>
      </c>
      <c r="I17" s="1166" t="s">
        <v>507</v>
      </c>
      <c r="N17" s="1354"/>
    </row>
    <row r="18" customFormat="false" ht="13.5" hidden="false" customHeight="true" outlineLevel="0" collapsed="false">
      <c r="H18" s="1160" t="s">
        <v>1045</v>
      </c>
      <c r="I18" s="1166" t="s">
        <v>48</v>
      </c>
    </row>
    <row r="19" customFormat="false" ht="13.5" hidden="false" customHeight="true" outlineLevel="0" collapsed="false"/>
    <row r="20" customFormat="false" ht="13.5" hidden="false" customHeight="true" outlineLevel="0" collapsed="false">
      <c r="A20" s="1158" t="s">
        <v>953</v>
      </c>
      <c r="B20" s="1163" t="s">
        <v>954</v>
      </c>
      <c r="C20" s="1349"/>
      <c r="D20" s="1349"/>
      <c r="E20" s="1349"/>
      <c r="F20" s="1349"/>
      <c r="G20" s="1349"/>
      <c r="H20" s="1158" t="s">
        <v>1046</v>
      </c>
      <c r="I20" s="1163" t="s">
        <v>954</v>
      </c>
      <c r="J20" s="1349"/>
      <c r="K20" s="1349"/>
      <c r="L20" s="1349"/>
      <c r="M20" s="1349"/>
      <c r="N20" s="1349"/>
    </row>
    <row r="21" customFormat="false" ht="13.5" hidden="false" customHeight="true" outlineLevel="0" collapsed="false">
      <c r="A21" s="1164" t="s">
        <v>955</v>
      </c>
      <c r="B21" s="1165" t="s">
        <v>517</v>
      </c>
      <c r="C21" s="1356"/>
      <c r="H21" s="1160" t="s">
        <v>1047</v>
      </c>
      <c r="I21" s="1166" t="s">
        <v>504</v>
      </c>
    </row>
    <row r="22" customFormat="false" ht="13.5" hidden="false" customHeight="true" outlineLevel="0" collapsed="false">
      <c r="A22" s="1164" t="s">
        <v>956</v>
      </c>
      <c r="B22" s="1165" t="s">
        <v>957</v>
      </c>
      <c r="H22" s="1160" t="s">
        <v>1048</v>
      </c>
      <c r="I22" s="1166" t="s">
        <v>1032</v>
      </c>
    </row>
    <row r="23" customFormat="false" ht="13.5" hidden="false" customHeight="true" outlineLevel="0" collapsed="false">
      <c r="A23" s="1164" t="s">
        <v>958</v>
      </c>
      <c r="B23" s="1161" t="s">
        <v>949</v>
      </c>
      <c r="H23" s="1160" t="s">
        <v>1049</v>
      </c>
      <c r="I23" s="1161" t="s">
        <v>1038</v>
      </c>
    </row>
    <row r="24" customFormat="false" ht="13.5" hidden="false" customHeight="true" outlineLevel="0" collapsed="false">
      <c r="A24" s="1164" t="s">
        <v>959</v>
      </c>
      <c r="B24" s="1165" t="s">
        <v>48</v>
      </c>
      <c r="H24" s="1160" t="s">
        <v>1050</v>
      </c>
      <c r="I24" s="1166" t="s">
        <v>518</v>
      </c>
    </row>
    <row r="25" customFormat="false" ht="13.5" hidden="false" customHeight="true" outlineLevel="0" collapsed="false">
      <c r="A25" s="1162"/>
      <c r="H25" s="1160" t="s">
        <v>1051</v>
      </c>
      <c r="I25" s="1166" t="s">
        <v>507</v>
      </c>
    </row>
    <row r="26" customFormat="false" ht="13.5" hidden="false" customHeight="true" outlineLevel="0" collapsed="false">
      <c r="B26" s="1161"/>
      <c r="H26" s="1160" t="s">
        <v>1052</v>
      </c>
      <c r="I26" s="1166" t="s">
        <v>48</v>
      </c>
    </row>
    <row r="27" customFormat="false" ht="13.5" hidden="false" customHeight="true" outlineLevel="0" collapsed="false">
      <c r="I27" s="1166"/>
    </row>
    <row r="28" customFormat="false" ht="13.5" hidden="false" customHeight="true" outlineLevel="0" collapsed="false">
      <c r="A28" s="1158" t="s">
        <v>960</v>
      </c>
      <c r="B28" s="1159" t="s">
        <v>441</v>
      </c>
      <c r="C28" s="1349"/>
      <c r="D28" s="1349"/>
      <c r="E28" s="1349"/>
      <c r="F28" s="1349"/>
      <c r="G28" s="1349"/>
      <c r="H28" s="1158" t="s">
        <v>1053</v>
      </c>
      <c r="I28" s="1159" t="s">
        <v>144</v>
      </c>
      <c r="J28" s="1349"/>
      <c r="K28" s="1349"/>
      <c r="L28" s="1349"/>
      <c r="M28" s="1349"/>
      <c r="N28" s="1349"/>
    </row>
    <row r="29" customFormat="false" ht="13.5" hidden="false" customHeight="true" outlineLevel="0" collapsed="false">
      <c r="A29" s="1160" t="s">
        <v>961</v>
      </c>
      <c r="B29" s="1162" t="s">
        <v>962</v>
      </c>
      <c r="H29" s="1160" t="s">
        <v>1054</v>
      </c>
      <c r="I29" s="1161" t="s">
        <v>1027</v>
      </c>
    </row>
    <row r="30" customFormat="false" ht="13.5" hidden="false" customHeight="true" outlineLevel="0" collapsed="false">
      <c r="A30" s="1160" t="s">
        <v>963</v>
      </c>
      <c r="B30" s="1162" t="s">
        <v>964</v>
      </c>
      <c r="H30" s="1160" t="s">
        <v>1055</v>
      </c>
      <c r="I30" s="1161" t="s">
        <v>504</v>
      </c>
    </row>
    <row r="31" customFormat="false" ht="13.5" hidden="false" customHeight="true" outlineLevel="0" collapsed="false">
      <c r="A31" s="1160" t="s">
        <v>965</v>
      </c>
      <c r="B31" s="1162" t="s">
        <v>966</v>
      </c>
      <c r="H31" s="1160" t="s">
        <v>1056</v>
      </c>
      <c r="I31" s="1161" t="s">
        <v>1030</v>
      </c>
    </row>
    <row r="32" customFormat="false" ht="13.5" hidden="false" customHeight="true" outlineLevel="0" collapsed="false">
      <c r="A32" s="1160" t="s">
        <v>967</v>
      </c>
      <c r="B32" s="1162" t="s">
        <v>968</v>
      </c>
      <c r="H32" s="1160" t="s">
        <v>1057</v>
      </c>
      <c r="I32" s="1161" t="s">
        <v>1058</v>
      </c>
    </row>
    <row r="33" customFormat="false" ht="13.5" hidden="false" customHeight="true" outlineLevel="0" collapsed="false">
      <c r="A33" s="1160" t="s">
        <v>969</v>
      </c>
      <c r="B33" s="1162" t="s">
        <v>970</v>
      </c>
      <c r="H33" s="1160" t="s">
        <v>1059</v>
      </c>
      <c r="I33" s="1161" t="s">
        <v>1034</v>
      </c>
    </row>
    <row r="34" customFormat="false" ht="13.5" hidden="false" customHeight="true" outlineLevel="0" collapsed="false">
      <c r="H34" s="1160" t="s">
        <v>1060</v>
      </c>
      <c r="I34" s="1166" t="s">
        <v>1036</v>
      </c>
    </row>
    <row r="35" customFormat="false" ht="13.5" hidden="false" customHeight="true" outlineLevel="0" collapsed="false">
      <c r="H35" s="1160" t="s">
        <v>1061</v>
      </c>
      <c r="I35" s="1161" t="s">
        <v>1038</v>
      </c>
    </row>
    <row r="36" customFormat="false" ht="13.5" hidden="false" customHeight="true" outlineLevel="0" collapsed="false">
      <c r="H36" s="1160" t="s">
        <v>1062</v>
      </c>
      <c r="I36" s="1166" t="s">
        <v>507</v>
      </c>
    </row>
    <row r="37" customFormat="false" ht="13.5" hidden="false" customHeight="true" outlineLevel="0" collapsed="false">
      <c r="H37" s="1160" t="s">
        <v>1063</v>
      </c>
      <c r="I37" s="1161" t="s">
        <v>48</v>
      </c>
    </row>
    <row r="38" customFormat="false" ht="13.5" hidden="false" customHeight="true" outlineLevel="0" collapsed="false">
      <c r="A38" s="1357"/>
    </row>
    <row r="39" customFormat="false" ht="13.5" hidden="false" customHeight="true" outlineLevel="0" collapsed="false">
      <c r="A39" s="1158" t="s">
        <v>971</v>
      </c>
      <c r="B39" s="1163" t="s">
        <v>972</v>
      </c>
      <c r="C39" s="1349"/>
      <c r="D39" s="1349"/>
      <c r="E39" s="1349"/>
      <c r="F39" s="1349"/>
      <c r="G39" s="1349"/>
      <c r="H39" s="1158" t="s">
        <v>1064</v>
      </c>
      <c r="I39" s="1159" t="s">
        <v>327</v>
      </c>
      <c r="J39" s="1349"/>
      <c r="K39" s="1349"/>
      <c r="L39" s="1349"/>
      <c r="M39" s="1349"/>
      <c r="N39" s="1349"/>
    </row>
    <row r="40" customFormat="false" ht="13.5" hidden="false" customHeight="true" outlineLevel="0" collapsed="false">
      <c r="A40" s="1160" t="s">
        <v>973</v>
      </c>
      <c r="B40" s="1161" t="s">
        <v>974</v>
      </c>
      <c r="G40" s="1358"/>
      <c r="H40" s="1160" t="s">
        <v>1065</v>
      </c>
      <c r="I40" s="1166" t="s">
        <v>1066</v>
      </c>
      <c r="J40" s="1160"/>
      <c r="K40" s="1160"/>
      <c r="L40" s="1160"/>
      <c r="M40" s="1160"/>
      <c r="N40" s="1160"/>
    </row>
    <row r="41" customFormat="false" ht="13.5" hidden="false" customHeight="true" outlineLevel="0" collapsed="false">
      <c r="A41" s="1160" t="s">
        <v>975</v>
      </c>
      <c r="B41" s="1161" t="s">
        <v>976</v>
      </c>
      <c r="G41" s="1358"/>
      <c r="H41" s="1160" t="s">
        <v>1067</v>
      </c>
      <c r="I41" s="1166" t="s">
        <v>1068</v>
      </c>
      <c r="J41" s="1160"/>
      <c r="K41" s="1160"/>
      <c r="L41" s="1160"/>
      <c r="M41" s="1160"/>
      <c r="N41" s="1160"/>
    </row>
    <row r="42" customFormat="false" ht="13.5" hidden="false" customHeight="true" outlineLevel="0" collapsed="false">
      <c r="A42" s="1160" t="s">
        <v>977</v>
      </c>
      <c r="B42" s="1161" t="s">
        <v>978</v>
      </c>
      <c r="G42" s="1358"/>
      <c r="H42" s="1160" t="s">
        <v>1069</v>
      </c>
      <c r="I42" s="1161" t="s">
        <v>1036</v>
      </c>
      <c r="J42" s="1160"/>
      <c r="K42" s="1160"/>
      <c r="L42" s="1160"/>
      <c r="M42" s="1160"/>
      <c r="N42" s="1160"/>
    </row>
    <row r="43" customFormat="false" ht="13.5" hidden="false" customHeight="true" outlineLevel="0" collapsed="false">
      <c r="A43" s="1160" t="s">
        <v>979</v>
      </c>
      <c r="B43" s="1161" t="s">
        <v>980</v>
      </c>
      <c r="G43" s="1358"/>
      <c r="H43" s="1160" t="s">
        <v>1070</v>
      </c>
      <c r="I43" s="1166" t="s">
        <v>1071</v>
      </c>
      <c r="J43" s="1160"/>
      <c r="K43" s="1160"/>
      <c r="L43" s="1160"/>
      <c r="M43" s="1160"/>
      <c r="N43" s="1160"/>
    </row>
    <row r="44" customFormat="false" ht="13.5" hidden="false" customHeight="true" outlineLevel="0" collapsed="false">
      <c r="A44" s="1160" t="s">
        <v>981</v>
      </c>
      <c r="B44" s="1161" t="s">
        <v>982</v>
      </c>
      <c r="G44" s="1358"/>
      <c r="H44" s="1160" t="s">
        <v>1072</v>
      </c>
      <c r="I44" s="1167" t="s">
        <v>1043</v>
      </c>
      <c r="J44" s="1160"/>
      <c r="K44" s="1160"/>
      <c r="L44" s="1160"/>
      <c r="M44" s="1160"/>
      <c r="N44" s="1160"/>
    </row>
    <row r="45" customFormat="false" ht="13.5" hidden="false" customHeight="true" outlineLevel="0" collapsed="false">
      <c r="A45" s="1160" t="s">
        <v>983</v>
      </c>
      <c r="B45" s="1161" t="s">
        <v>984</v>
      </c>
      <c r="G45" s="1358"/>
      <c r="H45" s="1160" t="s">
        <v>1073</v>
      </c>
      <c r="I45" s="1166" t="s">
        <v>1074</v>
      </c>
      <c r="J45" s="1160"/>
      <c r="K45" s="1160"/>
      <c r="L45" s="1160"/>
      <c r="M45" s="1160"/>
      <c r="N45" s="1160"/>
    </row>
    <row r="46" customFormat="false" ht="13.5" hidden="false" customHeight="true" outlineLevel="0" collapsed="false">
      <c r="A46" s="1160" t="s">
        <v>985</v>
      </c>
      <c r="B46" s="1161" t="s">
        <v>986</v>
      </c>
      <c r="G46" s="1359"/>
      <c r="H46" s="1160" t="s">
        <v>1075</v>
      </c>
      <c r="I46" s="1166" t="s">
        <v>518</v>
      </c>
      <c r="J46" s="1160"/>
      <c r="K46" s="1160"/>
      <c r="L46" s="1160"/>
      <c r="M46" s="1160"/>
      <c r="N46" s="1160"/>
    </row>
    <row r="47" customFormat="false" ht="13.5" hidden="false" customHeight="true" outlineLevel="0" collapsed="false">
      <c r="A47" s="1160" t="s">
        <v>987</v>
      </c>
      <c r="B47" s="1161" t="s">
        <v>988</v>
      </c>
      <c r="D47" s="1360"/>
      <c r="G47" s="1359"/>
      <c r="H47" s="1160" t="s">
        <v>1076</v>
      </c>
      <c r="I47" s="1166" t="s">
        <v>1077</v>
      </c>
      <c r="J47" s="1160"/>
      <c r="K47" s="1160"/>
      <c r="L47" s="1160"/>
      <c r="M47" s="1160"/>
      <c r="N47" s="1160"/>
    </row>
    <row r="48" customFormat="false" ht="13.5" hidden="false" customHeight="true" outlineLevel="0" collapsed="false">
      <c r="A48" s="1160" t="s">
        <v>989</v>
      </c>
      <c r="B48" s="1161" t="s">
        <v>949</v>
      </c>
      <c r="F48" s="1354"/>
      <c r="G48" s="1359"/>
      <c r="H48" s="1160" t="s">
        <v>1078</v>
      </c>
      <c r="I48" s="1166" t="s">
        <v>507</v>
      </c>
    </row>
    <row r="49" customFormat="false" ht="13.5" hidden="false" customHeight="true" outlineLevel="0" collapsed="false">
      <c r="A49" s="1160" t="s">
        <v>990</v>
      </c>
      <c r="B49" s="1161" t="s">
        <v>991</v>
      </c>
      <c r="C49" s="1361"/>
      <c r="D49" s="1361"/>
      <c r="E49" s="1361"/>
      <c r="H49" s="1160" t="s">
        <v>1079</v>
      </c>
      <c r="I49" s="1166" t="s">
        <v>48</v>
      </c>
    </row>
    <row r="50" customFormat="false" ht="13.5" hidden="false" customHeight="true" outlineLevel="0" collapsed="false">
      <c r="A50" s="1160" t="s">
        <v>992</v>
      </c>
      <c r="B50" s="1161" t="s">
        <v>48</v>
      </c>
      <c r="J50" s="1166"/>
      <c r="K50" s="1166"/>
      <c r="L50" s="1166"/>
      <c r="M50" s="1166"/>
      <c r="N50" s="1166"/>
      <c r="O50" s="1166"/>
    </row>
    <row r="51" customFormat="false" ht="13.5" hidden="false" customHeight="true" outlineLevel="0" collapsed="false">
      <c r="J51" s="1166"/>
      <c r="K51" s="1166"/>
      <c r="L51" s="1166"/>
      <c r="M51" s="1166"/>
      <c r="N51" s="1166"/>
      <c r="O51" s="1166"/>
    </row>
    <row r="52" customFormat="false" ht="13.5" hidden="false" customHeight="true" outlineLevel="0" collapsed="false">
      <c r="A52" s="1158" t="s">
        <v>993</v>
      </c>
      <c r="B52" s="1163" t="s">
        <v>394</v>
      </c>
      <c r="C52" s="1349"/>
      <c r="D52" s="1349"/>
      <c r="E52" s="1349"/>
      <c r="F52" s="1349"/>
      <c r="G52" s="1349"/>
      <c r="H52" s="1158" t="s">
        <v>1080</v>
      </c>
      <c r="I52" s="1163" t="s">
        <v>394</v>
      </c>
      <c r="J52" s="1349"/>
      <c r="K52" s="1349"/>
      <c r="L52" s="1349"/>
      <c r="M52" s="1349"/>
      <c r="N52" s="1349"/>
    </row>
    <row r="53" customFormat="false" ht="13.5" hidden="false" customHeight="true" outlineLevel="0" collapsed="false">
      <c r="A53" s="1160" t="s">
        <v>994</v>
      </c>
      <c r="B53" s="1161" t="s">
        <v>995</v>
      </c>
      <c r="H53" s="1160" t="s">
        <v>1081</v>
      </c>
      <c r="I53" s="1166" t="s">
        <v>1027</v>
      </c>
    </row>
    <row r="54" customFormat="false" ht="13.5" hidden="false" customHeight="true" outlineLevel="0" collapsed="false">
      <c r="A54" s="1160" t="s">
        <v>996</v>
      </c>
      <c r="B54" s="1161" t="s">
        <v>997</v>
      </c>
      <c r="H54" s="1160" t="s">
        <v>1082</v>
      </c>
      <c r="I54" s="1166" t="s">
        <v>1083</v>
      </c>
    </row>
    <row r="55" customFormat="false" ht="13.5" hidden="false" customHeight="true" outlineLevel="0" collapsed="false">
      <c r="A55" s="1160" t="s">
        <v>998</v>
      </c>
      <c r="B55" s="1161" t="s">
        <v>178</v>
      </c>
      <c r="H55" s="1160" t="s">
        <v>1084</v>
      </c>
      <c r="I55" s="1161" t="s">
        <v>1036</v>
      </c>
    </row>
    <row r="56" customFormat="false" ht="13.5" hidden="false" customHeight="true" outlineLevel="0" collapsed="false">
      <c r="A56" s="1160" t="s">
        <v>999</v>
      </c>
      <c r="B56" s="1161" t="s">
        <v>1000</v>
      </c>
      <c r="D56" s="1161"/>
      <c r="H56" s="1160" t="s">
        <v>1085</v>
      </c>
      <c r="I56" s="1161" t="s">
        <v>1038</v>
      </c>
    </row>
    <row r="57" customFormat="false" ht="13.5" hidden="false" customHeight="true" outlineLevel="0" collapsed="false">
      <c r="A57" s="1160" t="s">
        <v>1001</v>
      </c>
      <c r="B57" s="1161" t="s">
        <v>1002</v>
      </c>
      <c r="D57" s="1161"/>
      <c r="H57" s="1160" t="s">
        <v>1086</v>
      </c>
      <c r="I57" s="1166" t="s">
        <v>518</v>
      </c>
    </row>
    <row r="58" customFormat="false" ht="13.5" hidden="false" customHeight="true" outlineLevel="0" collapsed="false">
      <c r="A58" s="1160" t="s">
        <v>1003</v>
      </c>
      <c r="B58" s="1161" t="s">
        <v>1004</v>
      </c>
      <c r="D58" s="1362"/>
      <c r="H58" s="1160" t="s">
        <v>1087</v>
      </c>
      <c r="I58" s="1161" t="s">
        <v>1041</v>
      </c>
    </row>
    <row r="59" customFormat="false" ht="13.5" hidden="false" customHeight="true" outlineLevel="0" collapsed="false">
      <c r="A59" s="1160" t="s">
        <v>1005</v>
      </c>
      <c r="B59" s="1161" t="s">
        <v>48</v>
      </c>
      <c r="D59" s="1161"/>
      <c r="H59" s="1160" t="s">
        <v>1088</v>
      </c>
      <c r="I59" s="1166" t="s">
        <v>331</v>
      </c>
    </row>
    <row r="60" customFormat="false" ht="13.5" hidden="false" customHeight="true" outlineLevel="0" collapsed="false">
      <c r="D60" s="1161"/>
      <c r="H60" s="1160" t="s">
        <v>1089</v>
      </c>
      <c r="I60" s="1166" t="s">
        <v>507</v>
      </c>
    </row>
    <row r="61" customFormat="false" ht="13.5" hidden="false" customHeight="true" outlineLevel="0" collapsed="false">
      <c r="D61" s="1161"/>
      <c r="H61" s="1160" t="s">
        <v>1090</v>
      </c>
      <c r="I61" s="1161" t="s">
        <v>48</v>
      </c>
    </row>
    <row r="62" customFormat="false" ht="13.5" hidden="false" customHeight="true" outlineLevel="0" collapsed="false">
      <c r="D62" s="1161"/>
      <c r="H62" s="1162"/>
    </row>
    <row r="63" customFormat="false" ht="13.5" hidden="false" customHeight="true" outlineLevel="0" collapsed="false"/>
    <row r="64" customFormat="false" ht="13.5" hidden="false" customHeight="true" outlineLevel="0" collapsed="false">
      <c r="A64" s="1158" t="s">
        <v>1006</v>
      </c>
      <c r="B64" s="1159" t="s">
        <v>1007</v>
      </c>
      <c r="C64" s="1349"/>
      <c r="D64" s="1349"/>
      <c r="E64" s="1349"/>
      <c r="F64" s="1349"/>
      <c r="G64" s="1349"/>
      <c r="H64" s="1158" t="s">
        <v>1091</v>
      </c>
      <c r="I64" s="1159" t="s">
        <v>1007</v>
      </c>
      <c r="J64" s="1349"/>
      <c r="K64" s="1349"/>
      <c r="L64" s="1349"/>
      <c r="M64" s="1349"/>
      <c r="N64" s="1349"/>
    </row>
    <row r="65" customFormat="false" ht="13.5" hidden="false" customHeight="true" outlineLevel="0" collapsed="false">
      <c r="A65" s="1160" t="s">
        <v>1008</v>
      </c>
      <c r="B65" s="1161" t="s">
        <v>1002</v>
      </c>
      <c r="H65" s="1160" t="s">
        <v>1092</v>
      </c>
      <c r="I65" s="1166" t="s">
        <v>1027</v>
      </c>
    </row>
    <row r="66" customFormat="false" ht="13.5" hidden="false" customHeight="true" outlineLevel="0" collapsed="false">
      <c r="A66" s="1160" t="s">
        <v>1009</v>
      </c>
      <c r="B66" s="1161" t="s">
        <v>1010</v>
      </c>
      <c r="H66" s="1160" t="s">
        <v>1093</v>
      </c>
      <c r="I66" s="1166" t="s">
        <v>1083</v>
      </c>
    </row>
    <row r="67" customFormat="false" ht="13.5" hidden="false" customHeight="true" outlineLevel="0" collapsed="false">
      <c r="A67" s="1160" t="s">
        <v>1011</v>
      </c>
      <c r="B67" s="1161" t="s">
        <v>1012</v>
      </c>
      <c r="C67" s="1363"/>
      <c r="D67" s="1363"/>
      <c r="E67" s="1363"/>
      <c r="F67" s="1363"/>
      <c r="H67" s="1160" t="s">
        <v>1094</v>
      </c>
      <c r="I67" s="1161" t="s">
        <v>1036</v>
      </c>
    </row>
    <row r="68" customFormat="false" ht="13.5" hidden="false" customHeight="true" outlineLevel="0" collapsed="false">
      <c r="A68" s="1160" t="s">
        <v>1013</v>
      </c>
      <c r="B68" s="1161" t="s">
        <v>48</v>
      </c>
      <c r="H68" s="1160" t="s">
        <v>1095</v>
      </c>
      <c r="I68" s="1161" t="s">
        <v>1038</v>
      </c>
    </row>
    <row r="69" customFormat="false" ht="13.5" hidden="false" customHeight="true" outlineLevel="0" collapsed="false">
      <c r="H69" s="1160" t="s">
        <v>1096</v>
      </c>
      <c r="I69" s="1161" t="s">
        <v>1041</v>
      </c>
    </row>
    <row r="70" customFormat="false" ht="13.5" hidden="false" customHeight="true" outlineLevel="0" collapsed="false">
      <c r="B70" s="1161"/>
      <c r="H70" s="1160" t="s">
        <v>1097</v>
      </c>
      <c r="I70" s="1161" t="s">
        <v>1043</v>
      </c>
    </row>
    <row r="71" customFormat="false" ht="13.5" hidden="false" customHeight="true" outlineLevel="0" collapsed="false">
      <c r="B71" s="1161"/>
      <c r="H71" s="1160" t="s">
        <v>1098</v>
      </c>
      <c r="I71" s="1166" t="s">
        <v>507</v>
      </c>
    </row>
    <row r="72" customFormat="false" ht="13.5" hidden="false" customHeight="true" outlineLevel="0" collapsed="false">
      <c r="B72" s="1161"/>
      <c r="H72" s="1160" t="s">
        <v>1099</v>
      </c>
      <c r="I72" s="1161" t="s">
        <v>48</v>
      </c>
    </row>
    <row r="73" customFormat="false" ht="13.5" hidden="false" customHeight="true" outlineLevel="0" collapsed="false"/>
    <row r="74" customFormat="false" ht="13.5" hidden="false" customHeight="true" outlineLevel="0" collapsed="false">
      <c r="A74" s="1158" t="s">
        <v>1014</v>
      </c>
      <c r="B74" s="1159" t="s">
        <v>48</v>
      </c>
      <c r="C74" s="1349"/>
      <c r="D74" s="1349"/>
      <c r="E74" s="1349"/>
      <c r="F74" s="1349"/>
      <c r="G74" s="1349"/>
      <c r="H74" s="1158" t="s">
        <v>1100</v>
      </c>
      <c r="I74" s="1159" t="s">
        <v>48</v>
      </c>
      <c r="J74" s="1349"/>
      <c r="K74" s="1349"/>
      <c r="L74" s="1349"/>
      <c r="M74" s="1349"/>
      <c r="N74" s="1349"/>
    </row>
    <row r="75" customFormat="false" ht="13.5" hidden="false" customHeight="true" outlineLevel="0" collapsed="false">
      <c r="A75" s="1160" t="s">
        <v>1015</v>
      </c>
      <c r="B75" s="1161" t="s">
        <v>1016</v>
      </c>
      <c r="H75" s="1160" t="s">
        <v>1101</v>
      </c>
      <c r="I75" s="1166" t="s">
        <v>1027</v>
      </c>
    </row>
    <row r="76" customFormat="false" ht="12.75" hidden="false" customHeight="false" outlineLevel="0" collapsed="false">
      <c r="A76" s="1160" t="s">
        <v>1017</v>
      </c>
      <c r="B76" s="1161" t="s">
        <v>1018</v>
      </c>
      <c r="H76" s="1160" t="s">
        <v>1102</v>
      </c>
      <c r="I76" s="1161" t="s">
        <v>331</v>
      </c>
    </row>
    <row r="77" customFormat="false" ht="12.75" hidden="false" customHeight="false" outlineLevel="0" collapsed="false">
      <c r="A77" s="1160" t="s">
        <v>1019</v>
      </c>
      <c r="B77" s="1161" t="s">
        <v>1020</v>
      </c>
      <c r="H77" s="1160" t="s">
        <v>1103</v>
      </c>
      <c r="I77" s="1166" t="s">
        <v>507</v>
      </c>
    </row>
    <row r="78" customFormat="false" ht="12.75" hidden="false" customHeight="false" outlineLevel="0" collapsed="false">
      <c r="A78" s="1160" t="s">
        <v>1021</v>
      </c>
      <c r="B78" s="1161" t="s">
        <v>1022</v>
      </c>
      <c r="H78" s="1160" t="s">
        <v>1104</v>
      </c>
      <c r="I78" s="1161" t="s">
        <v>48</v>
      </c>
    </row>
    <row r="79" customFormat="false" ht="12.75" hidden="false" customHeight="false" outlineLevel="0" collapsed="false">
      <c r="A79" s="1160" t="s">
        <v>1023</v>
      </c>
      <c r="B79" s="1161" t="s">
        <v>48</v>
      </c>
    </row>
  </sheetData>
  <mergeCells count="4">
    <mergeCell ref="A1:P1"/>
    <mergeCell ref="G40:G41"/>
    <mergeCell ref="G42:G43"/>
    <mergeCell ref="G44:G45"/>
  </mergeCells>
  <printOptions headings="false" gridLines="false" gridLinesSet="true" horizontalCentered="false" verticalCentered="false"/>
  <pageMargins left="0.236111111111111" right="0.236111111111111" top="0.747916666666667" bottom="0.747916666666667"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15" man="true" max="65535" min="0"/>
  </colBreaks>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D9D9D9"/>
    <pageSetUpPr fitToPage="false"/>
  </sheetPr>
  <dimension ref="A1:J15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L70" activeCellId="0" sqref="L70"/>
    </sheetView>
  </sheetViews>
  <sheetFormatPr defaultColWidth="10.9921875" defaultRowHeight="14.25" zeroHeight="false" outlineLevelRow="0" outlineLevelCol="0"/>
  <cols>
    <col collapsed="false" customWidth="true" hidden="false" outlineLevel="0" max="1" min="1" style="800" width="10.87"/>
    <col collapsed="false" customWidth="true" hidden="false" outlineLevel="0" max="2" min="2" style="800" width="3.5"/>
    <col collapsed="false" customWidth="true" hidden="false" outlineLevel="0" max="3" min="3" style="800" width="13.5"/>
    <col collapsed="false" customWidth="false" hidden="false" outlineLevel="0" max="7" min="4" style="800" width="11"/>
    <col collapsed="false" customWidth="true" hidden="false" outlineLevel="0" max="8" min="8" style="800" width="3"/>
    <col collapsed="false" customWidth="true" hidden="false" outlineLevel="0" max="9" min="9" style="800" width="23.13"/>
    <col collapsed="false" customWidth="true" hidden="false" outlineLevel="0" max="10" min="10" style="800" width="16.62"/>
    <col collapsed="false" customWidth="false" hidden="false" outlineLevel="0" max="1024" min="11" style="800" width="11"/>
  </cols>
  <sheetData>
    <row r="1" s="804" customFormat="true" ht="32.1" hidden="false" customHeight="true" outlineLevel="0" collapsed="false">
      <c r="A1" s="1364" t="s">
        <v>1187</v>
      </c>
      <c r="B1" s="1364"/>
      <c r="C1" s="1364"/>
      <c r="D1" s="1364"/>
      <c r="E1" s="1364"/>
      <c r="F1" s="1365"/>
      <c r="G1" s="1366"/>
      <c r="H1" s="1367"/>
      <c r="I1" s="1368"/>
      <c r="J1" s="1365" t="s">
        <v>4</v>
      </c>
    </row>
    <row r="2" customFormat="false" ht="25.5" hidden="false" customHeight="true" outlineLevel="0" collapsed="false">
      <c r="A2" s="1369" t="s">
        <v>3</v>
      </c>
      <c r="B2" s="1369"/>
      <c r="C2" s="1369" t="s">
        <v>1188</v>
      </c>
      <c r="D2" s="1369"/>
      <c r="E2" s="1369"/>
      <c r="F2" s="1369"/>
      <c r="G2" s="1369"/>
      <c r="H2" s="1369"/>
      <c r="I2" s="1369" t="s">
        <v>508</v>
      </c>
    </row>
    <row r="3" customFormat="false" ht="22.5" hidden="false" customHeight="false" outlineLevel="0" collapsed="false">
      <c r="A3" s="1370" t="s">
        <v>1189</v>
      </c>
      <c r="C3" s="1371" t="s">
        <v>1190</v>
      </c>
      <c r="D3" s="1371" t="s">
        <v>1191</v>
      </c>
      <c r="E3" s="1371" t="s">
        <v>1192</v>
      </c>
      <c r="F3" s="1372" t="s">
        <v>1193</v>
      </c>
      <c r="G3" s="1371" t="s">
        <v>580</v>
      </c>
      <c r="I3" s="1373" t="s">
        <v>1194</v>
      </c>
      <c r="J3" s="1373" t="s">
        <v>1195</v>
      </c>
    </row>
    <row r="4" customFormat="false" ht="14.25" hidden="false" customHeight="false" outlineLevel="0" collapsed="false">
      <c r="A4" s="1374" t="s">
        <v>882</v>
      </c>
      <c r="C4" s="1374" t="s">
        <v>882</v>
      </c>
      <c r="D4" s="1374" t="s">
        <v>882</v>
      </c>
      <c r="E4" s="1374" t="s">
        <v>882</v>
      </c>
      <c r="F4" s="1374" t="s">
        <v>882</v>
      </c>
      <c r="G4" s="1374" t="s">
        <v>882</v>
      </c>
      <c r="I4" s="1374" t="s">
        <v>882</v>
      </c>
      <c r="J4" s="1374" t="s">
        <v>882</v>
      </c>
    </row>
    <row r="5" customFormat="false" ht="14.25" hidden="false" customHeight="false" outlineLevel="0" collapsed="false">
      <c r="A5" s="1374" t="s">
        <v>332</v>
      </c>
      <c r="C5" s="1375" t="s">
        <v>332</v>
      </c>
      <c r="D5" s="1375" t="s">
        <v>271</v>
      </c>
      <c r="E5" s="1375" t="s">
        <v>332</v>
      </c>
      <c r="F5" s="1376" t="s">
        <v>1196</v>
      </c>
      <c r="G5" s="1375" t="s">
        <v>1197</v>
      </c>
      <c r="I5" s="1377" t="s">
        <v>328</v>
      </c>
      <c r="J5" s="1377" t="s">
        <v>616</v>
      </c>
    </row>
    <row r="6" customFormat="false" ht="14.25" hidden="false" customHeight="false" outlineLevel="0" collapsed="false">
      <c r="A6" s="1374" t="s">
        <v>1198</v>
      </c>
      <c r="C6" s="1375" t="s">
        <v>269</v>
      </c>
      <c r="D6" s="1375" t="s">
        <v>1199</v>
      </c>
      <c r="E6" s="1375" t="s">
        <v>269</v>
      </c>
      <c r="F6" s="1376" t="s">
        <v>1200</v>
      </c>
      <c r="G6" s="1375" t="s">
        <v>1201</v>
      </c>
      <c r="I6" s="1377" t="s">
        <v>327</v>
      </c>
      <c r="J6" s="1377" t="s">
        <v>424</v>
      </c>
    </row>
    <row r="7" customFormat="false" ht="14.25" hidden="false" customHeight="false" outlineLevel="0" collapsed="false">
      <c r="A7" s="1378" t="s">
        <v>270</v>
      </c>
      <c r="C7" s="1375" t="s">
        <v>270</v>
      </c>
      <c r="D7" s="1375" t="s">
        <v>276</v>
      </c>
      <c r="E7" s="1375" t="s">
        <v>270</v>
      </c>
      <c r="F7" s="1376" t="s">
        <v>1202</v>
      </c>
      <c r="G7" s="1375" t="s">
        <v>1203</v>
      </c>
      <c r="I7" s="1377" t="s">
        <v>329</v>
      </c>
      <c r="J7" s="1377" t="s">
        <v>514</v>
      </c>
    </row>
    <row r="8" customFormat="false" ht="14.25" hidden="false" customHeight="false" outlineLevel="0" collapsed="false">
      <c r="A8" s="1379"/>
      <c r="C8" s="1380" t="s">
        <v>1204</v>
      </c>
      <c r="D8" s="1380" t="s">
        <v>897</v>
      </c>
      <c r="E8" s="1380" t="s">
        <v>1204</v>
      </c>
      <c r="F8" s="1381" t="s">
        <v>897</v>
      </c>
      <c r="G8" s="1375" t="s">
        <v>272</v>
      </c>
      <c r="I8" s="1377" t="s">
        <v>326</v>
      </c>
      <c r="J8" s="1382" t="s">
        <v>617</v>
      </c>
    </row>
    <row r="9" customFormat="false" ht="14.25" hidden="false" customHeight="false" outlineLevel="0" collapsed="false">
      <c r="A9" s="1370" t="s">
        <v>1205</v>
      </c>
      <c r="C9" s="844"/>
      <c r="D9" s="844"/>
      <c r="E9" s="844"/>
      <c r="F9" s="844"/>
      <c r="G9" s="1380" t="s">
        <v>897</v>
      </c>
      <c r="I9" s="1377" t="s">
        <v>184</v>
      </c>
      <c r="J9" s="1383"/>
    </row>
    <row r="10" customFormat="false" ht="14.25" hidden="false" customHeight="false" outlineLevel="0" collapsed="false">
      <c r="A10" s="1374" t="s">
        <v>882</v>
      </c>
      <c r="I10" s="1377" t="s">
        <v>400</v>
      </c>
      <c r="J10" s="1384"/>
    </row>
    <row r="11" customFormat="false" ht="14.25" hidden="false" customHeight="false" outlineLevel="0" collapsed="false">
      <c r="A11" s="1374" t="s">
        <v>1206</v>
      </c>
      <c r="C11" s="1385" t="s">
        <v>1207</v>
      </c>
      <c r="D11" s="1371" t="s">
        <v>1208</v>
      </c>
      <c r="I11" s="1377" t="s">
        <v>401</v>
      </c>
      <c r="J11" s="1386"/>
    </row>
    <row r="12" customFormat="false" ht="18" hidden="false" customHeight="false" outlineLevel="0" collapsed="false">
      <c r="A12" s="1374" t="s">
        <v>1209</v>
      </c>
      <c r="C12" s="1387" t="s">
        <v>1111</v>
      </c>
      <c r="D12" s="1374" t="s">
        <v>1130</v>
      </c>
      <c r="I12" s="1377" t="s">
        <v>402</v>
      </c>
    </row>
    <row r="13" customFormat="false" ht="18" hidden="false" customHeight="false" outlineLevel="0" collapsed="false">
      <c r="A13" s="1374" t="s">
        <v>1210</v>
      </c>
      <c r="C13" s="1388" t="s">
        <v>1211</v>
      </c>
      <c r="D13" s="1389" t="s">
        <v>1212</v>
      </c>
      <c r="I13" s="1377" t="s">
        <v>324</v>
      </c>
    </row>
    <row r="14" customFormat="false" ht="18" hidden="false" customHeight="false" outlineLevel="0" collapsed="false">
      <c r="A14" s="1378" t="s">
        <v>507</v>
      </c>
      <c r="C14" s="1390" t="s">
        <v>1213</v>
      </c>
      <c r="D14" s="1382"/>
      <c r="I14" s="1377" t="s">
        <v>403</v>
      </c>
    </row>
    <row r="15" customFormat="false" ht="14.25" hidden="false" customHeight="false" outlineLevel="0" collapsed="false">
      <c r="I15" s="1377" t="s">
        <v>330</v>
      </c>
    </row>
    <row r="16" customFormat="false" ht="14.25" hidden="false" customHeight="false" outlineLevel="0" collapsed="false">
      <c r="I16" s="1382" t="s">
        <v>48</v>
      </c>
      <c r="J16" s="1391"/>
    </row>
    <row r="17" customFormat="false" ht="14.25" hidden="false" customHeight="false" outlineLevel="0" collapsed="false">
      <c r="I17" s="844"/>
    </row>
    <row r="18" customFormat="false" ht="14.25" hidden="false" customHeight="false" outlineLevel="0" collapsed="false">
      <c r="I18" s="1373" t="s">
        <v>365</v>
      </c>
    </row>
    <row r="19" customFormat="false" ht="14.25" hidden="false" customHeight="false" outlineLevel="0" collapsed="false">
      <c r="I19" s="1374" t="s">
        <v>882</v>
      </c>
    </row>
    <row r="20" customFormat="false" ht="14.25" hidden="false" customHeight="false" outlineLevel="0" collapsed="false">
      <c r="F20" s="927"/>
      <c r="I20" s="1377" t="s">
        <v>1214</v>
      </c>
    </row>
    <row r="21" customFormat="false" ht="14.25" hidden="false" customHeight="false" outlineLevel="0" collapsed="false">
      <c r="I21" s="1382" t="s">
        <v>1215</v>
      </c>
    </row>
    <row r="23" customFormat="false" ht="14.25" hidden="false" customHeight="false" outlineLevel="0" collapsed="false">
      <c r="I23" s="1373" t="s">
        <v>580</v>
      </c>
    </row>
    <row r="24" customFormat="false" ht="14.25" hidden="false" customHeight="false" outlineLevel="0" collapsed="false">
      <c r="I24" s="1374" t="s">
        <v>882</v>
      </c>
    </row>
    <row r="25" customFormat="false" ht="14.25" hidden="false" customHeight="false" outlineLevel="0" collapsed="false">
      <c r="I25" s="1392" t="s">
        <v>897</v>
      </c>
    </row>
    <row r="26" customFormat="false" ht="14.25" hidden="false" customHeight="false" outlineLevel="0" collapsed="false">
      <c r="I26" s="1392" t="n">
        <v>1990</v>
      </c>
    </row>
    <row r="27" customFormat="false" ht="14.25" hidden="false" customHeight="false" outlineLevel="0" collapsed="false">
      <c r="I27" s="1392" t="n">
        <v>1991</v>
      </c>
    </row>
    <row r="28" customFormat="false" ht="14.25" hidden="false" customHeight="false" outlineLevel="0" collapsed="false">
      <c r="I28" s="1392" t="n">
        <v>1992</v>
      </c>
    </row>
    <row r="29" customFormat="false" ht="14.25" hidden="false" customHeight="false" outlineLevel="0" collapsed="false">
      <c r="I29" s="1392" t="n">
        <v>1993</v>
      </c>
    </row>
    <row r="30" customFormat="false" ht="14.25" hidden="false" customHeight="false" outlineLevel="0" collapsed="false">
      <c r="I30" s="1392" t="n">
        <v>1994</v>
      </c>
    </row>
    <row r="31" customFormat="false" ht="14.25" hidden="false" customHeight="false" outlineLevel="0" collapsed="false">
      <c r="I31" s="1392" t="n">
        <v>1995</v>
      </c>
    </row>
    <row r="32" customFormat="false" ht="14.25" hidden="false" customHeight="false" outlineLevel="0" collapsed="false">
      <c r="I32" s="1392" t="n">
        <v>1996</v>
      </c>
    </row>
    <row r="33" customFormat="false" ht="14.25" hidden="false" customHeight="false" outlineLevel="0" collapsed="false">
      <c r="I33" s="1392" t="n">
        <v>1997</v>
      </c>
    </row>
    <row r="34" customFormat="false" ht="14.25" hidden="false" customHeight="false" outlineLevel="0" collapsed="false">
      <c r="I34" s="1392" t="n">
        <v>1998</v>
      </c>
    </row>
    <row r="35" customFormat="false" ht="14.25" hidden="false" customHeight="false" outlineLevel="0" collapsed="false">
      <c r="I35" s="1392" t="n">
        <v>1999</v>
      </c>
    </row>
    <row r="36" customFormat="false" ht="14.25" hidden="false" customHeight="false" outlineLevel="0" collapsed="false">
      <c r="I36" s="1392" t="n">
        <v>2000</v>
      </c>
    </row>
    <row r="37" customFormat="false" ht="14.25" hidden="false" customHeight="false" outlineLevel="0" collapsed="false">
      <c r="I37" s="1392" t="n">
        <v>2001</v>
      </c>
    </row>
    <row r="38" customFormat="false" ht="14.25" hidden="false" customHeight="false" outlineLevel="0" collapsed="false">
      <c r="I38" s="1392" t="n">
        <v>2002</v>
      </c>
    </row>
    <row r="39" customFormat="false" ht="14.25" hidden="false" customHeight="false" outlineLevel="0" collapsed="false">
      <c r="I39" s="1392" t="n">
        <v>2003</v>
      </c>
    </row>
    <row r="40" customFormat="false" ht="14.25" hidden="false" customHeight="false" outlineLevel="0" collapsed="false">
      <c r="I40" s="1392" t="n">
        <v>2004</v>
      </c>
    </row>
    <row r="41" customFormat="false" ht="14.25" hidden="false" customHeight="false" outlineLevel="0" collapsed="false">
      <c r="I41" s="1392" t="n">
        <v>2005</v>
      </c>
    </row>
    <row r="42" customFormat="false" ht="14.25" hidden="false" customHeight="false" outlineLevel="0" collapsed="false">
      <c r="I42" s="1392" t="n">
        <v>2006</v>
      </c>
    </row>
    <row r="43" customFormat="false" ht="14.25" hidden="false" customHeight="false" outlineLevel="0" collapsed="false">
      <c r="I43" s="1392" t="n">
        <v>2007</v>
      </c>
    </row>
    <row r="44" customFormat="false" ht="14.25" hidden="false" customHeight="false" outlineLevel="0" collapsed="false">
      <c r="I44" s="1392" t="n">
        <v>2008</v>
      </c>
    </row>
    <row r="45" customFormat="false" ht="14.25" hidden="false" customHeight="false" outlineLevel="0" collapsed="false">
      <c r="I45" s="1392" t="n">
        <v>2009</v>
      </c>
    </row>
    <row r="46" customFormat="false" ht="14.25" hidden="false" customHeight="false" outlineLevel="0" collapsed="false">
      <c r="I46" s="1392" t="n">
        <v>2010</v>
      </c>
    </row>
    <row r="47" customFormat="false" ht="14.25" hidden="false" customHeight="false" outlineLevel="0" collapsed="false">
      <c r="I47" s="1392" t="n">
        <v>2011</v>
      </c>
    </row>
    <row r="48" customFormat="false" ht="14.25" hidden="false" customHeight="false" outlineLevel="0" collapsed="false">
      <c r="I48" s="1392" t="n">
        <v>2012</v>
      </c>
    </row>
    <row r="49" customFormat="false" ht="14.25" hidden="false" customHeight="false" outlineLevel="0" collapsed="false">
      <c r="I49" s="1392" t="n">
        <v>2013</v>
      </c>
    </row>
    <row r="50" customFormat="false" ht="14.25" hidden="false" customHeight="false" outlineLevel="0" collapsed="false">
      <c r="I50" s="1392" t="n">
        <v>2014</v>
      </c>
    </row>
    <row r="51" customFormat="false" ht="14.25" hidden="false" customHeight="false" outlineLevel="0" collapsed="false">
      <c r="I51" s="1392" t="n">
        <v>2015</v>
      </c>
    </row>
    <row r="52" customFormat="false" ht="14.25" hidden="false" customHeight="false" outlineLevel="0" collapsed="false">
      <c r="I52" s="1392" t="n">
        <v>2016</v>
      </c>
    </row>
    <row r="53" customFormat="false" ht="14.25" hidden="false" customHeight="false" outlineLevel="0" collapsed="false">
      <c r="I53" s="1392" t="n">
        <v>2017</v>
      </c>
    </row>
    <row r="54" customFormat="false" ht="14.25" hidden="false" customHeight="false" outlineLevel="0" collapsed="false">
      <c r="I54" s="1392" t="n">
        <v>2018</v>
      </c>
    </row>
    <row r="55" customFormat="false" ht="14.25" hidden="false" customHeight="false" outlineLevel="0" collapsed="false">
      <c r="I55" s="1392" t="n">
        <v>2019</v>
      </c>
    </row>
    <row r="56" customFormat="false" ht="14.25" hidden="false" customHeight="false" outlineLevel="0" collapsed="false">
      <c r="I56" s="1392" t="n">
        <v>2020</v>
      </c>
    </row>
    <row r="57" customFormat="false" ht="14.25" hidden="false" customHeight="false" outlineLevel="0" collapsed="false">
      <c r="I57" s="1392" t="n">
        <v>2021</v>
      </c>
    </row>
    <row r="58" customFormat="false" ht="14.25" hidden="false" customHeight="false" outlineLevel="0" collapsed="false">
      <c r="I58" s="1392" t="n">
        <v>2022</v>
      </c>
    </row>
    <row r="59" customFormat="false" ht="14.25" hidden="false" customHeight="false" outlineLevel="0" collapsed="false">
      <c r="I59" s="1392" t="n">
        <v>2023</v>
      </c>
    </row>
    <row r="60" customFormat="false" ht="14.25" hidden="false" customHeight="false" outlineLevel="0" collapsed="false">
      <c r="I60" s="1392" t="n">
        <v>2024</v>
      </c>
    </row>
    <row r="61" customFormat="false" ht="14.25" hidden="false" customHeight="false" outlineLevel="0" collapsed="false">
      <c r="I61" s="1392" t="n">
        <v>2025</v>
      </c>
    </row>
    <row r="62" customFormat="false" ht="14.25" hidden="false" customHeight="false" outlineLevel="0" collapsed="false">
      <c r="I62" s="1392" t="n">
        <v>2026</v>
      </c>
    </row>
    <row r="63" customFormat="false" ht="14.25" hidden="false" customHeight="false" outlineLevel="0" collapsed="false">
      <c r="I63" s="1392" t="n">
        <v>2027</v>
      </c>
    </row>
    <row r="64" customFormat="false" ht="14.25" hidden="false" customHeight="false" outlineLevel="0" collapsed="false">
      <c r="I64" s="1392" t="n">
        <v>2028</v>
      </c>
    </row>
    <row r="65" customFormat="false" ht="14.25" hidden="false" customHeight="false" outlineLevel="0" collapsed="false">
      <c r="I65" s="1392" t="n">
        <v>2029</v>
      </c>
    </row>
    <row r="66" customFormat="false" ht="14.25" hidden="false" customHeight="false" outlineLevel="0" collapsed="false">
      <c r="I66" s="1392" t="n">
        <v>2030</v>
      </c>
    </row>
    <row r="67" customFormat="false" ht="14.25" hidden="false" customHeight="false" outlineLevel="0" collapsed="false">
      <c r="I67" s="1392" t="n">
        <v>2031</v>
      </c>
    </row>
    <row r="68" customFormat="false" ht="14.25" hidden="false" customHeight="false" outlineLevel="0" collapsed="false">
      <c r="I68" s="1392" t="n">
        <v>2032</v>
      </c>
    </row>
    <row r="69" customFormat="false" ht="14.25" hidden="false" customHeight="false" outlineLevel="0" collapsed="false">
      <c r="I69" s="1392" t="n">
        <v>2033</v>
      </c>
    </row>
    <row r="70" customFormat="false" ht="14.25" hidden="false" customHeight="false" outlineLevel="0" collapsed="false">
      <c r="I70" s="1392" t="n">
        <v>2034</v>
      </c>
    </row>
    <row r="71" customFormat="false" ht="14.25" hidden="false" customHeight="false" outlineLevel="0" collapsed="false">
      <c r="I71" s="1392" t="n">
        <v>2035</v>
      </c>
    </row>
    <row r="72" customFormat="false" ht="14.25" hidden="false" customHeight="false" outlineLevel="0" collapsed="false">
      <c r="I72" s="1392" t="n">
        <v>2036</v>
      </c>
    </row>
    <row r="73" customFormat="false" ht="14.25" hidden="false" customHeight="false" outlineLevel="0" collapsed="false">
      <c r="I73" s="1392" t="n">
        <v>2037</v>
      </c>
    </row>
    <row r="74" customFormat="false" ht="14.25" hidden="false" customHeight="false" outlineLevel="0" collapsed="false">
      <c r="I74" s="1392" t="n">
        <v>2038</v>
      </c>
    </row>
    <row r="75" customFormat="false" ht="14.25" hidden="false" customHeight="false" outlineLevel="0" collapsed="false">
      <c r="I75" s="1392" t="n">
        <v>2039</v>
      </c>
    </row>
    <row r="76" customFormat="false" ht="14.25" hidden="false" customHeight="false" outlineLevel="0" collapsed="false">
      <c r="I76" s="1392" t="n">
        <v>2040</v>
      </c>
    </row>
    <row r="77" customFormat="false" ht="14.25" hidden="false" customHeight="false" outlineLevel="0" collapsed="false">
      <c r="I77" s="1392" t="n">
        <v>2041</v>
      </c>
    </row>
    <row r="78" customFormat="false" ht="14.25" hidden="false" customHeight="false" outlineLevel="0" collapsed="false">
      <c r="I78" s="1392" t="n">
        <v>2042</v>
      </c>
    </row>
    <row r="79" customFormat="false" ht="14.25" hidden="false" customHeight="false" outlineLevel="0" collapsed="false">
      <c r="I79" s="1392" t="n">
        <v>2043</v>
      </c>
    </row>
    <row r="80" customFormat="false" ht="14.25" hidden="false" customHeight="false" outlineLevel="0" collapsed="false">
      <c r="I80" s="1392" t="n">
        <v>2044</v>
      </c>
    </row>
    <row r="81" customFormat="false" ht="14.25" hidden="false" customHeight="false" outlineLevel="0" collapsed="false">
      <c r="I81" s="1392" t="n">
        <v>2045</v>
      </c>
    </row>
    <row r="82" customFormat="false" ht="14.25" hidden="false" customHeight="false" outlineLevel="0" collapsed="false">
      <c r="I82" s="1392" t="n">
        <v>2046</v>
      </c>
    </row>
    <row r="83" customFormat="false" ht="14.25" hidden="false" customHeight="false" outlineLevel="0" collapsed="false">
      <c r="I83" s="1392" t="n">
        <v>2047</v>
      </c>
    </row>
    <row r="84" customFormat="false" ht="14.25" hidden="false" customHeight="false" outlineLevel="0" collapsed="false">
      <c r="I84" s="1392" t="n">
        <v>2048</v>
      </c>
    </row>
    <row r="85" customFormat="false" ht="14.25" hidden="false" customHeight="false" outlineLevel="0" collapsed="false">
      <c r="I85" s="1392" t="n">
        <v>2049</v>
      </c>
    </row>
    <row r="86" customFormat="false" ht="14.25" hidden="false" customHeight="false" outlineLevel="0" collapsed="false">
      <c r="I86" s="1393" t="n">
        <v>2050</v>
      </c>
    </row>
    <row r="88" customFormat="false" ht="14.25" hidden="false" customHeight="false" outlineLevel="0" collapsed="false">
      <c r="I88" s="1373" t="s">
        <v>1216</v>
      </c>
    </row>
    <row r="89" customFormat="false" ht="14.25" hidden="false" customHeight="false" outlineLevel="0" collapsed="false">
      <c r="I89" s="1374" t="s">
        <v>882</v>
      </c>
    </row>
    <row r="90" customFormat="false" ht="14.25" hidden="false" customHeight="false" outlineLevel="0" collapsed="false">
      <c r="I90" s="1392" t="s">
        <v>897</v>
      </c>
    </row>
    <row r="91" customFormat="false" ht="14.25" hidden="false" customHeight="false" outlineLevel="0" collapsed="false">
      <c r="I91" s="1392" t="n">
        <v>1990</v>
      </c>
    </row>
    <row r="92" customFormat="false" ht="14.25" hidden="false" customHeight="false" outlineLevel="0" collapsed="false">
      <c r="I92" s="1392" t="n">
        <v>1991</v>
      </c>
    </row>
    <row r="93" customFormat="false" ht="14.25" hidden="false" customHeight="false" outlineLevel="0" collapsed="false">
      <c r="I93" s="1392" t="n">
        <v>1992</v>
      </c>
    </row>
    <row r="94" customFormat="false" ht="14.25" hidden="false" customHeight="false" outlineLevel="0" collapsed="false">
      <c r="I94" s="1392" t="n">
        <v>1993</v>
      </c>
    </row>
    <row r="95" customFormat="false" ht="14.25" hidden="false" customHeight="false" outlineLevel="0" collapsed="false">
      <c r="I95" s="1392" t="n">
        <v>1994</v>
      </c>
    </row>
    <row r="96" customFormat="false" ht="14.25" hidden="false" customHeight="false" outlineLevel="0" collapsed="false">
      <c r="I96" s="1392" t="n">
        <v>1995</v>
      </c>
    </row>
    <row r="97" customFormat="false" ht="14.25" hidden="false" customHeight="false" outlineLevel="0" collapsed="false">
      <c r="I97" s="1392" t="n">
        <v>1996</v>
      </c>
    </row>
    <row r="98" customFormat="false" ht="14.25" hidden="false" customHeight="false" outlineLevel="0" collapsed="false">
      <c r="I98" s="1392" t="n">
        <v>1997</v>
      </c>
    </row>
    <row r="99" customFormat="false" ht="14.25" hidden="false" customHeight="false" outlineLevel="0" collapsed="false">
      <c r="I99" s="1392" t="n">
        <v>1998</v>
      </c>
    </row>
    <row r="100" customFormat="false" ht="14.25" hidden="false" customHeight="false" outlineLevel="0" collapsed="false">
      <c r="I100" s="1392" t="n">
        <v>1999</v>
      </c>
    </row>
    <row r="101" customFormat="false" ht="14.25" hidden="false" customHeight="false" outlineLevel="0" collapsed="false">
      <c r="I101" s="1392" t="n">
        <v>2000</v>
      </c>
    </row>
    <row r="102" customFormat="false" ht="14.25" hidden="false" customHeight="false" outlineLevel="0" collapsed="false">
      <c r="I102" s="1392" t="n">
        <v>2001</v>
      </c>
    </row>
    <row r="103" customFormat="false" ht="14.25" hidden="false" customHeight="false" outlineLevel="0" collapsed="false">
      <c r="I103" s="1392" t="n">
        <v>2002</v>
      </c>
    </row>
    <row r="104" customFormat="false" ht="14.25" hidden="false" customHeight="false" outlineLevel="0" collapsed="false">
      <c r="I104" s="1392" t="n">
        <v>2003</v>
      </c>
    </row>
    <row r="105" customFormat="false" ht="14.25" hidden="false" customHeight="false" outlineLevel="0" collapsed="false">
      <c r="I105" s="1392" t="n">
        <v>2004</v>
      </c>
    </row>
    <row r="106" customFormat="false" ht="14.25" hidden="false" customHeight="false" outlineLevel="0" collapsed="false">
      <c r="I106" s="1392" t="n">
        <v>2005</v>
      </c>
    </row>
    <row r="107" customFormat="false" ht="14.25" hidden="false" customHeight="false" outlineLevel="0" collapsed="false">
      <c r="I107" s="1392" t="n">
        <v>2006</v>
      </c>
    </row>
    <row r="108" customFormat="false" ht="14.25" hidden="false" customHeight="false" outlineLevel="0" collapsed="false">
      <c r="I108" s="1392" t="n">
        <v>2007</v>
      </c>
    </row>
    <row r="109" customFormat="false" ht="14.25" hidden="false" customHeight="false" outlineLevel="0" collapsed="false">
      <c r="I109" s="1392" t="n">
        <v>2008</v>
      </c>
    </row>
    <row r="110" customFormat="false" ht="14.25" hidden="false" customHeight="false" outlineLevel="0" collapsed="false">
      <c r="I110" s="1392" t="n">
        <v>2009</v>
      </c>
    </row>
    <row r="111" customFormat="false" ht="14.25" hidden="false" customHeight="false" outlineLevel="0" collapsed="false">
      <c r="I111" s="1392" t="n">
        <v>2010</v>
      </c>
    </row>
    <row r="112" customFormat="false" ht="14.25" hidden="false" customHeight="false" outlineLevel="0" collapsed="false">
      <c r="I112" s="1392" t="n">
        <v>2011</v>
      </c>
    </row>
    <row r="113" customFormat="false" ht="14.25" hidden="false" customHeight="false" outlineLevel="0" collapsed="false">
      <c r="I113" s="1392" t="n">
        <v>2012</v>
      </c>
    </row>
    <row r="114" customFormat="false" ht="14.25" hidden="false" customHeight="false" outlineLevel="0" collapsed="false">
      <c r="I114" s="1392" t="n">
        <v>2013</v>
      </c>
    </row>
    <row r="115" customFormat="false" ht="14.25" hidden="false" customHeight="false" outlineLevel="0" collapsed="false">
      <c r="I115" s="1392" t="n">
        <v>2014</v>
      </c>
    </row>
    <row r="116" customFormat="false" ht="14.25" hidden="false" customHeight="false" outlineLevel="0" collapsed="false">
      <c r="I116" s="1392" t="n">
        <v>2015</v>
      </c>
    </row>
    <row r="117" customFormat="false" ht="14.25" hidden="false" customHeight="false" outlineLevel="0" collapsed="false">
      <c r="I117" s="1392" t="n">
        <v>2016</v>
      </c>
    </row>
    <row r="118" customFormat="false" ht="14.25" hidden="false" customHeight="false" outlineLevel="0" collapsed="false">
      <c r="I118" s="1392" t="n">
        <v>2017</v>
      </c>
    </row>
    <row r="119" customFormat="false" ht="14.25" hidden="false" customHeight="false" outlineLevel="0" collapsed="false">
      <c r="I119" s="1392" t="n">
        <v>2018</v>
      </c>
    </row>
    <row r="120" customFormat="false" ht="14.25" hidden="false" customHeight="false" outlineLevel="0" collapsed="false">
      <c r="I120" s="1392" t="n">
        <v>2019</v>
      </c>
    </row>
    <row r="121" customFormat="false" ht="14.25" hidden="false" customHeight="false" outlineLevel="0" collapsed="false">
      <c r="I121" s="1392" t="n">
        <v>2020</v>
      </c>
    </row>
    <row r="122" customFormat="false" ht="14.25" hidden="false" customHeight="false" outlineLevel="0" collapsed="false">
      <c r="I122" s="1392" t="n">
        <v>2021</v>
      </c>
    </row>
    <row r="123" customFormat="false" ht="14.25" hidden="false" customHeight="false" outlineLevel="0" collapsed="false">
      <c r="I123" s="1392" t="n">
        <v>2022</v>
      </c>
    </row>
    <row r="124" customFormat="false" ht="14.25" hidden="false" customHeight="false" outlineLevel="0" collapsed="false">
      <c r="I124" s="1392" t="n">
        <v>2023</v>
      </c>
    </row>
    <row r="125" customFormat="false" ht="14.25" hidden="false" customHeight="false" outlineLevel="0" collapsed="false">
      <c r="I125" s="1392" t="n">
        <v>2024</v>
      </c>
    </row>
    <row r="126" customFormat="false" ht="14.25" hidden="false" customHeight="false" outlineLevel="0" collapsed="false">
      <c r="I126" s="1392" t="n">
        <v>2025</v>
      </c>
    </row>
    <row r="127" customFormat="false" ht="14.25" hidden="false" customHeight="false" outlineLevel="0" collapsed="false">
      <c r="I127" s="1392" t="n">
        <v>2026</v>
      </c>
    </row>
    <row r="128" customFormat="false" ht="14.25" hidden="false" customHeight="false" outlineLevel="0" collapsed="false">
      <c r="I128" s="1392" t="n">
        <v>2027</v>
      </c>
    </row>
    <row r="129" customFormat="false" ht="14.25" hidden="false" customHeight="false" outlineLevel="0" collapsed="false">
      <c r="I129" s="1392" t="n">
        <v>2028</v>
      </c>
    </row>
    <row r="130" customFormat="false" ht="14.25" hidden="false" customHeight="false" outlineLevel="0" collapsed="false">
      <c r="I130" s="1392" t="n">
        <v>2029</v>
      </c>
    </row>
    <row r="131" customFormat="false" ht="14.25" hidden="false" customHeight="false" outlineLevel="0" collapsed="false">
      <c r="I131" s="1392" t="n">
        <v>2030</v>
      </c>
    </row>
    <row r="132" customFormat="false" ht="14.25" hidden="false" customHeight="false" outlineLevel="0" collapsed="false">
      <c r="I132" s="1392" t="n">
        <v>2031</v>
      </c>
    </row>
    <row r="133" customFormat="false" ht="14.25" hidden="false" customHeight="false" outlineLevel="0" collapsed="false">
      <c r="I133" s="1392" t="n">
        <v>2032</v>
      </c>
    </row>
    <row r="134" customFormat="false" ht="14.25" hidden="false" customHeight="false" outlineLevel="0" collapsed="false">
      <c r="I134" s="1392" t="n">
        <v>2033</v>
      </c>
    </row>
    <row r="135" customFormat="false" ht="14.25" hidden="false" customHeight="false" outlineLevel="0" collapsed="false">
      <c r="I135" s="1392" t="n">
        <v>2034</v>
      </c>
    </row>
    <row r="136" customFormat="false" ht="14.25" hidden="false" customHeight="false" outlineLevel="0" collapsed="false">
      <c r="I136" s="1392" t="n">
        <v>2035</v>
      </c>
    </row>
    <row r="137" customFormat="false" ht="14.25" hidden="false" customHeight="false" outlineLevel="0" collapsed="false">
      <c r="I137" s="1392" t="n">
        <v>2036</v>
      </c>
    </row>
    <row r="138" customFormat="false" ht="14.25" hidden="false" customHeight="false" outlineLevel="0" collapsed="false">
      <c r="I138" s="1392" t="n">
        <v>2037</v>
      </c>
    </row>
    <row r="139" customFormat="false" ht="14.25" hidden="false" customHeight="false" outlineLevel="0" collapsed="false">
      <c r="I139" s="1392" t="n">
        <v>2038</v>
      </c>
    </row>
    <row r="140" customFormat="false" ht="14.25" hidden="false" customHeight="false" outlineLevel="0" collapsed="false">
      <c r="I140" s="1392" t="n">
        <v>2039</v>
      </c>
    </row>
    <row r="141" customFormat="false" ht="14.25" hidden="false" customHeight="false" outlineLevel="0" collapsed="false">
      <c r="I141" s="1392" t="n">
        <v>2040</v>
      </c>
    </row>
    <row r="142" customFormat="false" ht="14.25" hidden="false" customHeight="false" outlineLevel="0" collapsed="false">
      <c r="I142" s="1392" t="n">
        <v>2041</v>
      </c>
    </row>
    <row r="143" customFormat="false" ht="14.25" hidden="false" customHeight="false" outlineLevel="0" collapsed="false">
      <c r="I143" s="1392" t="n">
        <v>2042</v>
      </c>
    </row>
    <row r="144" customFormat="false" ht="14.25" hidden="false" customHeight="false" outlineLevel="0" collapsed="false">
      <c r="I144" s="1392" t="n">
        <v>2043</v>
      </c>
    </row>
    <row r="145" customFormat="false" ht="14.25" hidden="false" customHeight="false" outlineLevel="0" collapsed="false">
      <c r="I145" s="1392" t="n">
        <v>2044</v>
      </c>
    </row>
    <row r="146" customFormat="false" ht="14.25" hidden="false" customHeight="false" outlineLevel="0" collapsed="false">
      <c r="I146" s="1392" t="n">
        <v>2045</v>
      </c>
    </row>
    <row r="147" customFormat="false" ht="14.25" hidden="false" customHeight="false" outlineLevel="0" collapsed="false">
      <c r="I147" s="1392" t="n">
        <v>2046</v>
      </c>
    </row>
    <row r="148" customFormat="false" ht="14.25" hidden="false" customHeight="false" outlineLevel="0" collapsed="false">
      <c r="I148" s="1392" t="n">
        <v>2047</v>
      </c>
    </row>
    <row r="149" customFormat="false" ht="14.25" hidden="false" customHeight="false" outlineLevel="0" collapsed="false">
      <c r="I149" s="1392" t="n">
        <v>2048</v>
      </c>
    </row>
    <row r="150" customFormat="false" ht="14.25" hidden="false" customHeight="false" outlineLevel="0" collapsed="false">
      <c r="I150" s="1392" t="n">
        <v>2049</v>
      </c>
    </row>
    <row r="151" customFormat="false" ht="14.25" hidden="false" customHeight="false" outlineLevel="0" collapsed="false">
      <c r="I151" s="1393" t="n">
        <v>2050</v>
      </c>
    </row>
  </sheetData>
  <mergeCells count="1">
    <mergeCell ref="A1:E1"/>
  </mergeCells>
  <dataValidations count="1">
    <dataValidation allowBlank="true" operator="between" promptTitle="Select sector" showDropDown="false" showErrorMessage="true" showInputMessage="true" sqref="A4:A5 C4:G4 I4:J4 A6 A10:A12 C12:D12 I19 I24:I25 I89:I90" type="none">
      <formula1>0</formula1>
      <formula2>0</formula2>
    </dataValidation>
  </dataValidations>
  <hyperlinks>
    <hyperlink ref="J1" location="Home!A1" display="y HOME"/>
  </hyperlinks>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H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9921875" defaultRowHeight="12.75" zeroHeight="false" outlineLevelRow="0" outlineLevelCol="0"/>
  <cols>
    <col collapsed="false" customWidth="true" hidden="false" outlineLevel="0" max="1" min="1" style="1394" width="21.87"/>
    <col collapsed="false" customWidth="true" hidden="false" outlineLevel="0" max="2" min="2" style="1394" width="19.5"/>
    <col collapsed="false" customWidth="true" hidden="false" outlineLevel="0" max="3" min="3" style="1394" width="12.13"/>
    <col collapsed="false" customWidth="true" hidden="false" outlineLevel="0" max="4" min="4" style="1394" width="33.62"/>
    <col collapsed="false" customWidth="true" hidden="false" outlineLevel="0" max="6" min="5" style="1394" width="15.87"/>
    <col collapsed="false" customWidth="true" hidden="false" outlineLevel="0" max="7" min="7" style="1394" width="18.12"/>
    <col collapsed="false" customWidth="false" hidden="false" outlineLevel="0" max="1024" min="8" style="1394" width="10"/>
  </cols>
  <sheetData>
    <row r="1" customFormat="false" ht="12.75" hidden="false" customHeight="false" outlineLevel="0" collapsed="false">
      <c r="A1" s="1395" t="s">
        <v>1187</v>
      </c>
    </row>
    <row r="2" customFormat="false" ht="15" hidden="false" customHeight="false" outlineLevel="0" collapsed="false">
      <c r="A2" s="1395"/>
      <c r="E2" s="1396" t="s">
        <v>3</v>
      </c>
      <c r="F2" s="1396"/>
    </row>
    <row r="3" customFormat="false" ht="12.75" hidden="false" customHeight="false" outlineLevel="0" collapsed="false">
      <c r="A3" s="1395" t="s">
        <v>1217</v>
      </c>
      <c r="C3" s="1394" t="s">
        <v>1218</v>
      </c>
      <c r="D3" s="1395" t="s">
        <v>1189</v>
      </c>
      <c r="E3" s="1395" t="s">
        <v>1219</v>
      </c>
      <c r="F3" s="1395" t="s">
        <v>1220</v>
      </c>
      <c r="G3" s="1395" t="s">
        <v>1221</v>
      </c>
    </row>
    <row r="4" customFormat="false" ht="12.75" hidden="false" customHeight="false" outlineLevel="0" collapsed="false">
      <c r="A4" s="1394" t="s">
        <v>1222</v>
      </c>
      <c r="C4" s="1397"/>
      <c r="D4" s="1394" t="s">
        <v>270</v>
      </c>
      <c r="E4" s="1394" t="n">
        <v>1990</v>
      </c>
      <c r="F4" s="1394" t="n">
        <v>1990</v>
      </c>
      <c r="G4" s="1394" t="n">
        <v>2031</v>
      </c>
    </row>
    <row r="5" customFormat="false" ht="12.75" hidden="false" customHeight="false" outlineLevel="0" collapsed="false">
      <c r="A5" s="1394" t="s">
        <v>1223</v>
      </c>
      <c r="C5" s="1394" t="s">
        <v>1218</v>
      </c>
      <c r="D5" s="1394" t="s">
        <v>1198</v>
      </c>
      <c r="E5" s="1394" t="n">
        <v>1991</v>
      </c>
      <c r="F5" s="1394" t="n">
        <v>1991</v>
      </c>
      <c r="G5" s="1394" t="n">
        <v>2032</v>
      </c>
    </row>
    <row r="6" customFormat="false" ht="12.75" hidden="false" customHeight="false" outlineLevel="0" collapsed="false">
      <c r="A6" s="1395"/>
      <c r="D6" s="1394" t="s">
        <v>332</v>
      </c>
      <c r="E6" s="1394" t="n">
        <v>1992</v>
      </c>
      <c r="F6" s="1394" t="n">
        <v>1992</v>
      </c>
      <c r="G6" s="1394" t="n">
        <v>2033</v>
      </c>
    </row>
    <row r="7" customFormat="false" ht="13.5" hidden="false" customHeight="true" outlineLevel="0" collapsed="false">
      <c r="A7" s="1395" t="s">
        <v>1224</v>
      </c>
      <c r="E7" s="1394" t="n">
        <v>1993</v>
      </c>
      <c r="F7" s="1394" t="n">
        <v>1993</v>
      </c>
      <c r="G7" s="1394" t="n">
        <v>2034</v>
      </c>
    </row>
    <row r="8" customFormat="false" ht="13.5" hidden="false" customHeight="true" outlineLevel="0" collapsed="false">
      <c r="A8" s="1394" t="s">
        <v>424</v>
      </c>
      <c r="E8" s="1394" t="n">
        <v>1994</v>
      </c>
      <c r="F8" s="1394" t="n">
        <v>1994</v>
      </c>
      <c r="G8" s="1394" t="n">
        <v>2035</v>
      </c>
    </row>
    <row r="9" customFormat="false" ht="13.5" hidden="false" customHeight="true" outlineLevel="0" collapsed="false">
      <c r="A9" s="1394" t="s">
        <v>514</v>
      </c>
      <c r="E9" s="1394" t="n">
        <v>1995</v>
      </c>
      <c r="F9" s="1394" t="n">
        <v>1995</v>
      </c>
      <c r="G9" s="1394" t="n">
        <v>2036</v>
      </c>
    </row>
    <row r="10" customFormat="false" ht="13.5" hidden="false" customHeight="true" outlineLevel="0" collapsed="false">
      <c r="A10" s="1394" t="s">
        <v>627</v>
      </c>
      <c r="E10" s="1394" t="n">
        <v>1996</v>
      </c>
      <c r="F10" s="1394" t="n">
        <v>1996</v>
      </c>
      <c r="G10" s="1394" t="n">
        <v>2037</v>
      </c>
    </row>
    <row r="11" customFormat="false" ht="13.5" hidden="false" customHeight="true" outlineLevel="0" collapsed="false">
      <c r="A11" s="1394" t="s">
        <v>616</v>
      </c>
      <c r="E11" s="1394" t="n">
        <v>1997</v>
      </c>
      <c r="F11" s="1394" t="n">
        <v>1997</v>
      </c>
      <c r="G11" s="1394" t="n">
        <v>2038</v>
      </c>
    </row>
    <row r="12" customFormat="false" ht="13.5" hidden="false" customHeight="true" outlineLevel="0" collapsed="false">
      <c r="A12" s="1394" t="s">
        <v>1225</v>
      </c>
      <c r="B12" s="1398"/>
      <c r="C12" s="1398"/>
      <c r="E12" s="1394" t="n">
        <v>1998</v>
      </c>
      <c r="F12" s="1394" t="n">
        <v>1998</v>
      </c>
      <c r="G12" s="1394" t="n">
        <v>2039</v>
      </c>
    </row>
    <row r="13" customFormat="false" ht="13.5" hidden="false" customHeight="true" outlineLevel="0" collapsed="false">
      <c r="B13" s="1398"/>
      <c r="C13" s="1398"/>
      <c r="E13" s="1394" t="n">
        <v>1999</v>
      </c>
      <c r="F13" s="1394" t="n">
        <v>1999</v>
      </c>
      <c r="G13" s="1394" t="n">
        <v>2040</v>
      </c>
    </row>
    <row r="14" customFormat="false" ht="13.5" hidden="false" customHeight="true" outlineLevel="0" collapsed="false">
      <c r="A14" s="1395" t="s">
        <v>1226</v>
      </c>
      <c r="B14" s="1398"/>
      <c r="C14" s="1398"/>
      <c r="E14" s="1394" t="n">
        <v>2000</v>
      </c>
      <c r="F14" s="1394" t="n">
        <v>2000</v>
      </c>
      <c r="G14" s="1394" t="n">
        <v>2041</v>
      </c>
    </row>
    <row r="15" customFormat="false" ht="13.5" hidden="false" customHeight="true" outlineLevel="0" collapsed="false">
      <c r="A15" s="1394" t="s">
        <v>383</v>
      </c>
      <c r="B15" s="1398"/>
      <c r="C15" s="1398"/>
      <c r="E15" s="1394" t="n">
        <v>2001</v>
      </c>
      <c r="F15" s="1394" t="n">
        <v>2001</v>
      </c>
      <c r="G15" s="1394" t="n">
        <v>2042</v>
      </c>
    </row>
    <row r="16" customFormat="false" ht="13.5" hidden="false" customHeight="true" outlineLevel="0" collapsed="false">
      <c r="A16" s="1394" t="s">
        <v>1227</v>
      </c>
      <c r="B16" s="1398"/>
      <c r="C16" s="1398"/>
      <c r="E16" s="1394" t="n">
        <v>2002</v>
      </c>
      <c r="F16" s="1394" t="n">
        <v>2002</v>
      </c>
      <c r="G16" s="1394" t="n">
        <v>2043</v>
      </c>
    </row>
    <row r="17" customFormat="false" ht="13.5" hidden="false" customHeight="true" outlineLevel="0" collapsed="false">
      <c r="A17" s="1394" t="s">
        <v>1228</v>
      </c>
      <c r="B17" s="1398"/>
      <c r="C17" s="1398"/>
      <c r="E17" s="1394" t="n">
        <v>2003</v>
      </c>
      <c r="F17" s="1394" t="n">
        <v>2003</v>
      </c>
      <c r="G17" s="1394" t="n">
        <v>2044</v>
      </c>
    </row>
    <row r="18" customFormat="false" ht="13.5" hidden="false" customHeight="true" outlineLevel="0" collapsed="false">
      <c r="A18" s="1394" t="s">
        <v>1229</v>
      </c>
      <c r="B18" s="1398"/>
      <c r="C18" s="1398"/>
      <c r="E18" s="1394" t="n">
        <v>2004</v>
      </c>
      <c r="F18" s="1394" t="n">
        <v>2004</v>
      </c>
      <c r="G18" s="1394" t="n">
        <v>2045</v>
      </c>
    </row>
    <row r="19" customFormat="false" ht="13.5" hidden="false" customHeight="true" outlineLevel="0" collapsed="false">
      <c r="A19" s="1394" t="s">
        <v>1230</v>
      </c>
      <c r="B19" s="1398"/>
      <c r="C19" s="1398"/>
      <c r="E19" s="1394" t="n">
        <v>2005</v>
      </c>
      <c r="F19" s="1394" t="n">
        <v>2005</v>
      </c>
      <c r="G19" s="1394" t="n">
        <v>2046</v>
      </c>
    </row>
    <row r="20" customFormat="false" ht="13.5" hidden="false" customHeight="true" outlineLevel="0" collapsed="false">
      <c r="B20" s="1398"/>
      <c r="C20" s="1398"/>
      <c r="E20" s="1394" t="n">
        <v>2006</v>
      </c>
      <c r="F20" s="1394" t="n">
        <v>2006</v>
      </c>
      <c r="G20" s="1394" t="n">
        <v>2047</v>
      </c>
    </row>
    <row r="21" customFormat="false" ht="13.5" hidden="false" customHeight="true" outlineLevel="0" collapsed="false">
      <c r="E21" s="1394" t="n">
        <v>2007</v>
      </c>
      <c r="F21" s="1394" t="n">
        <v>2007</v>
      </c>
      <c r="G21" s="1394" t="n">
        <v>2048</v>
      </c>
    </row>
    <row r="22" customFormat="false" ht="13.5" hidden="false" customHeight="true" outlineLevel="0" collapsed="false">
      <c r="A22" s="1395" t="s">
        <v>580</v>
      </c>
      <c r="E22" s="1394" t="n">
        <v>2008</v>
      </c>
      <c r="F22" s="1394" t="n">
        <v>2008</v>
      </c>
      <c r="G22" s="1394" t="n">
        <v>2049</v>
      </c>
    </row>
    <row r="23" customFormat="false" ht="12.75" hidden="false" customHeight="false" outlineLevel="0" collapsed="false">
      <c r="A23" s="1399" t="n">
        <v>1999</v>
      </c>
      <c r="E23" s="1394" t="n">
        <v>2009</v>
      </c>
      <c r="F23" s="1394" t="n">
        <v>2009</v>
      </c>
      <c r="G23" s="1394" t="n">
        <v>2050</v>
      </c>
    </row>
    <row r="24" customFormat="false" ht="12.75" hidden="false" customHeight="false" outlineLevel="0" collapsed="false">
      <c r="A24" s="1399" t="n">
        <v>2000</v>
      </c>
      <c r="E24" s="1394" t="n">
        <v>2010</v>
      </c>
      <c r="F24" s="1394" t="n">
        <v>2010</v>
      </c>
      <c r="G24" s="1394" t="n">
        <v>2051</v>
      </c>
    </row>
    <row r="25" customFormat="false" ht="12.75" hidden="false" customHeight="false" outlineLevel="0" collapsed="false">
      <c r="A25" s="1399" t="n">
        <v>2001</v>
      </c>
      <c r="E25" s="1394" t="n">
        <v>2011</v>
      </c>
      <c r="F25" s="1394" t="n">
        <v>2011</v>
      </c>
      <c r="G25" s="1394" t="n">
        <v>2052</v>
      </c>
    </row>
    <row r="26" customFormat="false" ht="12.75" hidden="false" customHeight="false" outlineLevel="0" collapsed="false">
      <c r="A26" s="1399" t="n">
        <v>2002</v>
      </c>
      <c r="E26" s="1394" t="n">
        <v>2012</v>
      </c>
      <c r="F26" s="1394" t="n">
        <v>2012</v>
      </c>
      <c r="G26" s="1394" t="n">
        <v>2053</v>
      </c>
    </row>
    <row r="27" customFormat="false" ht="12.75" hidden="false" customHeight="false" outlineLevel="0" collapsed="false">
      <c r="A27" s="1399" t="n">
        <v>2003</v>
      </c>
      <c r="E27" s="1394" t="n">
        <v>2013</v>
      </c>
      <c r="F27" s="1394" t="n">
        <v>2013</v>
      </c>
      <c r="G27" s="1394" t="n">
        <v>2054</v>
      </c>
    </row>
    <row r="28" customFormat="false" ht="12.75" hidden="false" customHeight="false" outlineLevel="0" collapsed="false">
      <c r="A28" s="1399" t="n">
        <v>2004</v>
      </c>
      <c r="E28" s="1394" t="n">
        <v>2014</v>
      </c>
      <c r="F28" s="1394" t="n">
        <v>2014</v>
      </c>
      <c r="G28" s="1394" t="n">
        <v>2055</v>
      </c>
    </row>
    <row r="29" customFormat="false" ht="12.75" hidden="false" customHeight="false" outlineLevel="0" collapsed="false">
      <c r="A29" s="1399" t="n">
        <v>2005</v>
      </c>
      <c r="E29" s="1394" t="n">
        <v>2015</v>
      </c>
      <c r="F29" s="1394" t="n">
        <v>2015</v>
      </c>
      <c r="G29" s="1394" t="n">
        <v>2056</v>
      </c>
    </row>
    <row r="30" customFormat="false" ht="12.75" hidden="false" customHeight="false" outlineLevel="0" collapsed="false">
      <c r="A30" s="1399" t="n">
        <v>2006</v>
      </c>
      <c r="E30" s="1394" t="n">
        <v>2016</v>
      </c>
      <c r="F30" s="1394" t="n">
        <v>2016</v>
      </c>
      <c r="G30" s="1394" t="n">
        <v>2057</v>
      </c>
    </row>
    <row r="31" customFormat="false" ht="12.75" hidden="false" customHeight="false" outlineLevel="0" collapsed="false">
      <c r="A31" s="1399" t="n">
        <v>2007</v>
      </c>
      <c r="E31" s="1394" t="n">
        <v>2017</v>
      </c>
      <c r="F31" s="1394" t="n">
        <v>2017</v>
      </c>
      <c r="G31" s="1394" t="n">
        <v>2058</v>
      </c>
    </row>
    <row r="32" customFormat="false" ht="12.75" hidden="false" customHeight="false" outlineLevel="0" collapsed="false">
      <c r="A32" s="1399" t="n">
        <v>2008</v>
      </c>
      <c r="E32" s="1394" t="n">
        <v>2018</v>
      </c>
      <c r="F32" s="1394" t="n">
        <v>2018</v>
      </c>
      <c r="G32" s="1394" t="n">
        <v>2059</v>
      </c>
    </row>
    <row r="33" customFormat="false" ht="12.75" hidden="false" customHeight="false" outlineLevel="0" collapsed="false">
      <c r="A33" s="1399" t="n">
        <v>2009</v>
      </c>
      <c r="E33" s="1394" t="n">
        <v>2019</v>
      </c>
      <c r="F33" s="1394" t="n">
        <v>2019</v>
      </c>
      <c r="G33" s="1394" t="n">
        <v>2060</v>
      </c>
    </row>
    <row r="34" customFormat="false" ht="12.75" hidden="false" customHeight="false" outlineLevel="0" collapsed="false">
      <c r="A34" s="1399" t="n">
        <v>2010</v>
      </c>
      <c r="E34" s="1394" t="n">
        <v>2020</v>
      </c>
      <c r="F34" s="1394" t="n">
        <v>2020</v>
      </c>
    </row>
    <row r="35" customFormat="false" ht="12.75" hidden="false" customHeight="false" outlineLevel="0" collapsed="false">
      <c r="A35" s="1399" t="n">
        <v>2011</v>
      </c>
      <c r="E35" s="1394" t="n">
        <v>2021</v>
      </c>
      <c r="F35" s="1394" t="n">
        <v>2021</v>
      </c>
    </row>
    <row r="36" customFormat="false" ht="12.75" hidden="false" customHeight="false" outlineLevel="0" collapsed="false">
      <c r="A36" s="1399" t="n">
        <v>2012</v>
      </c>
      <c r="E36" s="1394" t="n">
        <v>2022</v>
      </c>
      <c r="F36" s="1394" t="n">
        <v>2022</v>
      </c>
    </row>
    <row r="37" customFormat="false" ht="12.75" hidden="false" customHeight="false" outlineLevel="0" collapsed="false">
      <c r="A37" s="1399" t="n">
        <v>2013</v>
      </c>
      <c r="E37" s="1394" t="n">
        <v>2023</v>
      </c>
      <c r="F37" s="1394" t="n">
        <v>2023</v>
      </c>
    </row>
    <row r="38" customFormat="false" ht="12.75" hidden="false" customHeight="false" outlineLevel="0" collapsed="false">
      <c r="A38" s="1399" t="n">
        <v>2014</v>
      </c>
      <c r="E38" s="1394" t="n">
        <v>2024</v>
      </c>
      <c r="F38" s="1394" t="n">
        <v>2024</v>
      </c>
    </row>
    <row r="39" customFormat="false" ht="12.75" hidden="false" customHeight="false" outlineLevel="0" collapsed="false">
      <c r="A39" s="1399" t="n">
        <v>2015</v>
      </c>
      <c r="E39" s="1394" t="n">
        <v>2025</v>
      </c>
      <c r="F39" s="1394" t="n">
        <v>2025</v>
      </c>
    </row>
    <row r="40" customFormat="false" ht="12.75" hidden="false" customHeight="false" outlineLevel="0" collapsed="false">
      <c r="A40" s="1399" t="n">
        <v>2016</v>
      </c>
      <c r="E40" s="1394" t="n">
        <v>2026</v>
      </c>
      <c r="F40" s="1394" t="n">
        <v>2026</v>
      </c>
    </row>
    <row r="41" customFormat="false" ht="12.75" hidden="false" customHeight="false" outlineLevel="0" collapsed="false">
      <c r="A41" s="1399" t="n">
        <v>2017</v>
      </c>
      <c r="E41" s="1394" t="n">
        <v>2027</v>
      </c>
      <c r="F41" s="1394" t="n">
        <v>2027</v>
      </c>
    </row>
    <row r="42" customFormat="false" ht="12.75" hidden="false" customHeight="false" outlineLevel="0" collapsed="false">
      <c r="A42" s="1399" t="n">
        <v>2018</v>
      </c>
      <c r="E42" s="1394" t="n">
        <v>2028</v>
      </c>
      <c r="F42" s="1394" t="n">
        <v>2028</v>
      </c>
    </row>
    <row r="43" customFormat="false" ht="12.75" hidden="false" customHeight="false" outlineLevel="0" collapsed="false">
      <c r="A43" s="1399" t="n">
        <v>2019</v>
      </c>
      <c r="E43" s="1394" t="n">
        <v>2029</v>
      </c>
      <c r="F43" s="1394" t="n">
        <v>2029</v>
      </c>
    </row>
    <row r="44" customFormat="false" ht="12.75" hidden="false" customHeight="false" outlineLevel="0" collapsed="false">
      <c r="A44" s="1399" t="n">
        <v>2020</v>
      </c>
      <c r="E44" s="1394" t="n">
        <v>2030</v>
      </c>
      <c r="F44" s="1394" t="n">
        <v>2030</v>
      </c>
    </row>
    <row r="45" customFormat="false" ht="12.75" hidden="false" customHeight="false" outlineLevel="0" collapsed="false">
      <c r="A45" s="1399" t="n">
        <v>2021</v>
      </c>
      <c r="F45" s="1394" t="n">
        <v>2031</v>
      </c>
    </row>
    <row r="46" customFormat="false" ht="12.75" hidden="false" customHeight="false" outlineLevel="0" collapsed="false">
      <c r="A46" s="1399" t="n">
        <v>2022</v>
      </c>
      <c r="F46" s="1394" t="n">
        <v>2032</v>
      </c>
    </row>
    <row r="47" customFormat="false" ht="12.75" hidden="false" customHeight="false" outlineLevel="0" collapsed="false">
      <c r="A47" s="1399" t="n">
        <v>2023</v>
      </c>
      <c r="F47" s="1394" t="n">
        <v>2033</v>
      </c>
    </row>
    <row r="48" customFormat="false" ht="12.75" hidden="false" customHeight="false" outlineLevel="0" collapsed="false">
      <c r="A48" s="1399" t="n">
        <v>2024</v>
      </c>
      <c r="F48" s="1394" t="n">
        <v>2034</v>
      </c>
    </row>
    <row r="49" customFormat="false" ht="12.75" hidden="false" customHeight="false" outlineLevel="0" collapsed="false">
      <c r="A49" s="1399" t="n">
        <v>2025</v>
      </c>
      <c r="F49" s="1394" t="n">
        <v>2035</v>
      </c>
    </row>
    <row r="50" customFormat="false" ht="12.75" hidden="false" customHeight="false" outlineLevel="0" collapsed="false">
      <c r="A50" s="1399" t="n">
        <v>2026</v>
      </c>
      <c r="F50" s="1394" t="n">
        <v>2036</v>
      </c>
    </row>
    <row r="51" customFormat="false" ht="12.75" hidden="false" customHeight="false" outlineLevel="0" collapsed="false">
      <c r="A51" s="1399" t="n">
        <v>2027</v>
      </c>
      <c r="F51" s="1394" t="n">
        <v>2037</v>
      </c>
    </row>
    <row r="52" customFormat="false" ht="12.75" hidden="false" customHeight="false" outlineLevel="0" collapsed="false">
      <c r="A52" s="1399" t="n">
        <v>2028</v>
      </c>
      <c r="F52" s="1394" t="n">
        <v>2038</v>
      </c>
    </row>
    <row r="53" customFormat="false" ht="12.75" hidden="false" customHeight="false" outlineLevel="0" collapsed="false">
      <c r="A53" s="1399" t="n">
        <v>2029</v>
      </c>
      <c r="F53" s="1394" t="n">
        <v>2039</v>
      </c>
    </row>
    <row r="54" customFormat="false" ht="12.75" hidden="false" customHeight="false" outlineLevel="0" collapsed="false">
      <c r="A54" s="1399" t="n">
        <v>2030</v>
      </c>
      <c r="F54" s="1394" t="n">
        <v>2040</v>
      </c>
    </row>
    <row r="55" customFormat="false" ht="12.75" hidden="false" customHeight="false" outlineLevel="0" collapsed="false">
      <c r="A55" s="1399" t="n">
        <v>2031</v>
      </c>
      <c r="F55" s="1394" t="n">
        <v>2041</v>
      </c>
    </row>
    <row r="56" customFormat="false" ht="12.75" hidden="false" customHeight="false" outlineLevel="0" collapsed="false">
      <c r="A56" s="1399" t="n">
        <v>2032</v>
      </c>
      <c r="F56" s="1394" t="n">
        <v>2042</v>
      </c>
    </row>
    <row r="57" customFormat="false" ht="12.75" hidden="false" customHeight="false" outlineLevel="0" collapsed="false">
      <c r="A57" s="1399" t="n">
        <v>2033</v>
      </c>
      <c r="F57" s="1394" t="n">
        <v>2043</v>
      </c>
    </row>
    <row r="58" customFormat="false" ht="12.75" hidden="false" customHeight="false" outlineLevel="0" collapsed="false">
      <c r="A58" s="1399" t="n">
        <v>2034</v>
      </c>
      <c r="F58" s="1394" t="n">
        <v>2044</v>
      </c>
    </row>
    <row r="59" customFormat="false" ht="12.75" hidden="false" customHeight="false" outlineLevel="0" collapsed="false">
      <c r="A59" s="1399" t="n">
        <v>2035</v>
      </c>
      <c r="F59" s="1394" t="n">
        <v>2045</v>
      </c>
    </row>
    <row r="60" customFormat="false" ht="12.75" hidden="false" customHeight="false" outlineLevel="0" collapsed="false">
      <c r="A60" s="1399" t="n">
        <v>2036</v>
      </c>
      <c r="F60" s="1394" t="n">
        <v>2046</v>
      </c>
    </row>
    <row r="61" customFormat="false" ht="12.75" hidden="false" customHeight="false" outlineLevel="0" collapsed="false">
      <c r="A61" s="1399" t="n">
        <v>2037</v>
      </c>
      <c r="F61" s="1394" t="n">
        <v>2047</v>
      </c>
    </row>
    <row r="62" customFormat="false" ht="12.75" hidden="false" customHeight="false" outlineLevel="0" collapsed="false">
      <c r="A62" s="1399" t="n">
        <v>2038</v>
      </c>
      <c r="F62" s="1394" t="n">
        <v>2048</v>
      </c>
    </row>
    <row r="63" customFormat="false" ht="12.75" hidden="false" customHeight="false" outlineLevel="0" collapsed="false">
      <c r="A63" s="1399" t="n">
        <v>2039</v>
      </c>
      <c r="F63" s="1394" t="n">
        <v>2049</v>
      </c>
    </row>
    <row r="64" customFormat="false" ht="12.75" hidden="false" customHeight="false" outlineLevel="0" collapsed="false">
      <c r="A64" s="1399" t="n">
        <v>2040</v>
      </c>
      <c r="F64" s="1394" t="n">
        <v>2050</v>
      </c>
    </row>
    <row r="65" customFormat="false" ht="12.75" hidden="false" customHeight="false" outlineLevel="0" collapsed="false">
      <c r="A65" s="1399" t="n">
        <v>2041</v>
      </c>
    </row>
    <row r="66" customFormat="false" ht="12.75" hidden="false" customHeight="false" outlineLevel="0" collapsed="false">
      <c r="A66" s="1399" t="n">
        <v>2042</v>
      </c>
    </row>
    <row r="67" customFormat="false" ht="12.75" hidden="false" customHeight="false" outlineLevel="0" collapsed="false">
      <c r="A67" s="1399" t="n">
        <v>2043</v>
      </c>
    </row>
    <row r="68" customFormat="false" ht="12.75" hidden="false" customHeight="false" outlineLevel="0" collapsed="false">
      <c r="A68" s="1399" t="n">
        <v>2044</v>
      </c>
    </row>
    <row r="69" customFormat="false" ht="12.75" hidden="false" customHeight="false" outlineLevel="0" collapsed="false">
      <c r="A69" s="1399" t="n">
        <v>2045</v>
      </c>
    </row>
    <row r="70" customFormat="false" ht="12.75" hidden="false" customHeight="false" outlineLevel="0" collapsed="false">
      <c r="A70" s="1399" t="n">
        <v>2046</v>
      </c>
    </row>
    <row r="71" customFormat="false" ht="12.75" hidden="false" customHeight="false" outlineLevel="0" collapsed="false">
      <c r="A71" s="1399" t="n">
        <v>2047</v>
      </c>
    </row>
    <row r="72" customFormat="false" ht="12.75" hidden="false" customHeight="false" outlineLevel="0" collapsed="false">
      <c r="A72" s="1399" t="n">
        <v>2048</v>
      </c>
    </row>
    <row r="73" customFormat="false" ht="12.75" hidden="false" customHeight="false" outlineLevel="0" collapsed="false">
      <c r="A73" s="1399" t="n">
        <v>2049</v>
      </c>
    </row>
    <row r="74" customFormat="false" ht="12.75" hidden="false" customHeight="false" outlineLevel="0" collapsed="false">
      <c r="A74" s="1399" t="n">
        <v>2050</v>
      </c>
    </row>
    <row r="75" customFormat="false" ht="12.75" hidden="false" customHeight="false" outlineLevel="0" collapsed="false">
      <c r="A75" s="1399"/>
    </row>
    <row r="76" customFormat="false" ht="12.75" hidden="false" customHeight="false" outlineLevel="0" collapsed="false">
      <c r="A76" s="1399"/>
    </row>
    <row r="77" customFormat="false" ht="12.75" hidden="false" customHeight="false" outlineLevel="0" collapsed="false">
      <c r="A77" s="1400" t="s">
        <v>1231</v>
      </c>
      <c r="B77" s="1395" t="s">
        <v>1232</v>
      </c>
      <c r="C77" s="1395" t="s">
        <v>1233</v>
      </c>
      <c r="D77" s="1401" t="s">
        <v>1234</v>
      </c>
      <c r="E77" s="1401" t="s">
        <v>1234</v>
      </c>
      <c r="F77" s="1395" t="s">
        <v>1235</v>
      </c>
      <c r="G77" s="1395" t="s">
        <v>1236</v>
      </c>
      <c r="H77" s="1395" t="s">
        <v>1167</v>
      </c>
    </row>
    <row r="78" customFormat="false" ht="12.75" hidden="false" customHeight="false" outlineLevel="0" collapsed="false">
      <c r="A78" s="1399" t="n">
        <v>1990</v>
      </c>
      <c r="B78" s="1399" t="n">
        <v>1990</v>
      </c>
      <c r="C78" s="1399" t="n">
        <v>1990</v>
      </c>
      <c r="D78" s="1402" t="n">
        <v>2000</v>
      </c>
      <c r="E78" s="1402" t="n">
        <v>2000</v>
      </c>
      <c r="F78" s="1394" t="n">
        <v>1</v>
      </c>
      <c r="G78" s="1394" t="s">
        <v>1237</v>
      </c>
      <c r="H78" s="1399" t="n">
        <v>1990</v>
      </c>
    </row>
    <row r="79" customFormat="false" ht="12.75" hidden="false" customHeight="false" outlineLevel="0" collapsed="false">
      <c r="A79" s="1399" t="n">
        <v>1991</v>
      </c>
      <c r="B79" s="1399" t="n">
        <v>1991</v>
      </c>
      <c r="C79" s="1399" t="n">
        <v>1991</v>
      </c>
      <c r="D79" s="1402" t="n">
        <v>2001</v>
      </c>
      <c r="E79" s="1402" t="n">
        <v>2001</v>
      </c>
      <c r="F79" s="1394" t="n">
        <v>2</v>
      </c>
      <c r="G79" s="1394" t="s">
        <v>1238</v>
      </c>
      <c r="H79" s="1399" t="n">
        <v>1991</v>
      </c>
    </row>
    <row r="80" customFormat="false" ht="12.75" hidden="false" customHeight="false" outlineLevel="0" collapsed="false">
      <c r="A80" s="1399" t="n">
        <v>1992</v>
      </c>
      <c r="B80" s="1399" t="n">
        <v>1992</v>
      </c>
      <c r="C80" s="1399" t="n">
        <v>1992</v>
      </c>
      <c r="D80" s="1402" t="n">
        <v>2002</v>
      </c>
      <c r="E80" s="1402" t="n">
        <v>2002</v>
      </c>
      <c r="F80" s="1394" t="n">
        <v>3</v>
      </c>
      <c r="G80" s="1394" t="s">
        <v>1239</v>
      </c>
      <c r="H80" s="1399" t="n">
        <v>1992</v>
      </c>
    </row>
    <row r="81" customFormat="false" ht="12.75" hidden="false" customHeight="false" outlineLevel="0" collapsed="false">
      <c r="A81" s="1399" t="n">
        <v>1993</v>
      </c>
      <c r="B81" s="1399" t="n">
        <v>1993</v>
      </c>
      <c r="C81" s="1399" t="n">
        <v>1993</v>
      </c>
      <c r="D81" s="1402" t="n">
        <v>2003</v>
      </c>
      <c r="E81" s="1402" t="n">
        <v>2003</v>
      </c>
      <c r="F81" s="1394" t="n">
        <v>4</v>
      </c>
      <c r="G81" s="1394" t="s">
        <v>1240</v>
      </c>
      <c r="H81" s="1399" t="n">
        <v>1993</v>
      </c>
    </row>
    <row r="82" customFormat="false" ht="12.75" hidden="false" customHeight="false" outlineLevel="0" collapsed="false">
      <c r="A82" s="1399" t="n">
        <v>1994</v>
      </c>
      <c r="B82" s="1399" t="n">
        <v>1994</v>
      </c>
      <c r="C82" s="1399" t="n">
        <v>1994</v>
      </c>
      <c r="D82" s="1402" t="n">
        <v>2004</v>
      </c>
      <c r="E82" s="1402" t="n">
        <v>2004</v>
      </c>
      <c r="F82" s="1394" t="n">
        <v>5</v>
      </c>
      <c r="G82" s="1394" t="s">
        <v>1241</v>
      </c>
      <c r="H82" s="1399" t="n">
        <v>1994</v>
      </c>
    </row>
    <row r="83" customFormat="false" ht="12.75" hidden="false" customHeight="false" outlineLevel="0" collapsed="false">
      <c r="A83" s="1399" t="n">
        <v>1995</v>
      </c>
      <c r="B83" s="1399" t="n">
        <v>1995</v>
      </c>
      <c r="C83" s="1399" t="n">
        <v>1995</v>
      </c>
      <c r="D83" s="1402" t="n">
        <v>2005</v>
      </c>
      <c r="E83" s="1402" t="n">
        <v>2005</v>
      </c>
      <c r="F83" s="1394" t="n">
        <v>6</v>
      </c>
      <c r="G83" s="1394" t="s">
        <v>1242</v>
      </c>
      <c r="H83" s="1399" t="n">
        <v>1995</v>
      </c>
    </row>
    <row r="84" customFormat="false" ht="12.75" hidden="false" customHeight="false" outlineLevel="0" collapsed="false">
      <c r="A84" s="1399" t="n">
        <v>1996</v>
      </c>
      <c r="B84" s="1399" t="n">
        <v>1996</v>
      </c>
      <c r="C84" s="1399" t="n">
        <v>1996</v>
      </c>
      <c r="D84" s="1402" t="n">
        <v>2006</v>
      </c>
      <c r="E84" s="1402" t="n">
        <v>2006</v>
      </c>
      <c r="F84" s="1394" t="n">
        <v>7</v>
      </c>
      <c r="G84" s="1394" t="s">
        <v>1243</v>
      </c>
      <c r="H84" s="1399" t="n">
        <v>1996</v>
      </c>
    </row>
    <row r="85" customFormat="false" ht="12.75" hidden="false" customHeight="false" outlineLevel="0" collapsed="false">
      <c r="A85" s="1399" t="n">
        <v>1997</v>
      </c>
      <c r="B85" s="1399" t="n">
        <v>1997</v>
      </c>
      <c r="C85" s="1399" t="n">
        <v>1997</v>
      </c>
      <c r="D85" s="1402" t="n">
        <v>2007</v>
      </c>
      <c r="E85" s="1402" t="n">
        <v>2007</v>
      </c>
      <c r="F85" s="1394" t="n">
        <v>8</v>
      </c>
      <c r="G85" s="1394" t="s">
        <v>1244</v>
      </c>
      <c r="H85" s="1399" t="n">
        <v>1997</v>
      </c>
    </row>
    <row r="86" customFormat="false" ht="12.75" hidden="false" customHeight="false" outlineLevel="0" collapsed="false">
      <c r="A86" s="1399" t="n">
        <v>1998</v>
      </c>
      <c r="B86" s="1399" t="n">
        <v>1998</v>
      </c>
      <c r="C86" s="1399" t="n">
        <v>1998</v>
      </c>
      <c r="D86" s="1402" t="n">
        <v>2008</v>
      </c>
      <c r="E86" s="1402" t="n">
        <v>2008</v>
      </c>
      <c r="F86" s="1394" t="n">
        <v>9</v>
      </c>
      <c r="G86" s="1394" t="s">
        <v>1245</v>
      </c>
      <c r="H86" s="1399" t="n">
        <v>1998</v>
      </c>
    </row>
    <row r="87" customFormat="false" ht="12.75" hidden="false" customHeight="false" outlineLevel="0" collapsed="false">
      <c r="A87" s="1399" t="n">
        <v>1999</v>
      </c>
      <c r="B87" s="1399" t="n">
        <v>1999</v>
      </c>
      <c r="C87" s="1399" t="n">
        <v>1999</v>
      </c>
      <c r="D87" s="1402" t="n">
        <v>2009</v>
      </c>
      <c r="E87" s="1402" t="n">
        <v>2009</v>
      </c>
      <c r="F87" s="1394" t="n">
        <v>10</v>
      </c>
      <c r="G87" s="1394" t="s">
        <v>1246</v>
      </c>
      <c r="H87" s="1399" t="n">
        <v>1999</v>
      </c>
    </row>
    <row r="88" customFormat="false" ht="12.75" hidden="false" customHeight="false" outlineLevel="0" collapsed="false">
      <c r="A88" s="1399" t="n">
        <v>2000</v>
      </c>
      <c r="B88" s="1399" t="n">
        <v>2000</v>
      </c>
      <c r="C88" s="1399" t="n">
        <v>2000</v>
      </c>
      <c r="D88" s="1403" t="n">
        <v>2010</v>
      </c>
      <c r="E88" s="1403" t="n">
        <v>2010</v>
      </c>
      <c r="F88" s="1394" t="n">
        <v>11</v>
      </c>
      <c r="G88" s="1394" t="s">
        <v>1247</v>
      </c>
      <c r="H88" s="1399" t="n">
        <v>2000</v>
      </c>
    </row>
    <row r="89" customFormat="false" ht="12.75" hidden="false" customHeight="false" outlineLevel="0" collapsed="false">
      <c r="A89" s="1399" t="n">
        <v>2001</v>
      </c>
      <c r="B89" s="1399" t="n">
        <v>2001</v>
      </c>
      <c r="C89" s="1399" t="n">
        <v>2001</v>
      </c>
      <c r="D89" s="1403" t="n">
        <v>2011</v>
      </c>
      <c r="E89" s="1403" t="n">
        <v>2011</v>
      </c>
      <c r="F89" s="1394" t="n">
        <v>12</v>
      </c>
      <c r="G89" s="1394" t="s">
        <v>1248</v>
      </c>
      <c r="H89" s="1399" t="n">
        <v>2001</v>
      </c>
    </row>
    <row r="90" customFormat="false" ht="12.75" hidden="false" customHeight="false" outlineLevel="0" collapsed="false">
      <c r="A90" s="1399" t="n">
        <v>2002</v>
      </c>
      <c r="B90" s="1399" t="n">
        <v>2002</v>
      </c>
      <c r="C90" s="1399" t="n">
        <v>2002</v>
      </c>
      <c r="D90" s="1403" t="n">
        <v>2012</v>
      </c>
      <c r="E90" s="1403" t="n">
        <v>2012</v>
      </c>
      <c r="F90" s="1394" t="n">
        <v>13</v>
      </c>
      <c r="H90" s="1399" t="n">
        <v>2002</v>
      </c>
    </row>
    <row r="91" customFormat="false" ht="12.75" hidden="false" customHeight="false" outlineLevel="0" collapsed="false">
      <c r="A91" s="1399" t="n">
        <v>2003</v>
      </c>
      <c r="B91" s="1399" t="n">
        <v>2003</v>
      </c>
      <c r="C91" s="1399" t="n">
        <v>2003</v>
      </c>
      <c r="D91" s="1403" t="n">
        <v>2013</v>
      </c>
      <c r="E91" s="1403" t="n">
        <v>2013</v>
      </c>
      <c r="F91" s="1394" t="n">
        <v>14</v>
      </c>
      <c r="H91" s="1399" t="n">
        <v>2003</v>
      </c>
    </row>
    <row r="92" customFormat="false" ht="12.75" hidden="false" customHeight="false" outlineLevel="0" collapsed="false">
      <c r="A92" s="1399" t="n">
        <v>2004</v>
      </c>
      <c r="B92" s="1399" t="n">
        <v>2004</v>
      </c>
      <c r="C92" s="1399" t="n">
        <v>2004</v>
      </c>
      <c r="D92" s="1403" t="n">
        <v>2014</v>
      </c>
      <c r="E92" s="1403" t="n">
        <v>2014</v>
      </c>
      <c r="F92" s="1394" t="n">
        <v>15</v>
      </c>
      <c r="H92" s="1399" t="n">
        <v>2004</v>
      </c>
    </row>
    <row r="93" customFormat="false" ht="12.75" hidden="false" customHeight="false" outlineLevel="0" collapsed="false">
      <c r="A93" s="1399" t="n">
        <v>2005</v>
      </c>
      <c r="B93" s="1399" t="n">
        <v>2005</v>
      </c>
      <c r="C93" s="1399" t="n">
        <v>2005</v>
      </c>
      <c r="D93" s="1403" t="n">
        <v>2015</v>
      </c>
      <c r="E93" s="1403" t="n">
        <v>2015</v>
      </c>
      <c r="F93" s="1394" t="n">
        <v>16</v>
      </c>
      <c r="H93" s="1399" t="n">
        <v>2005</v>
      </c>
    </row>
    <row r="94" customFormat="false" ht="12.75" hidden="false" customHeight="false" outlineLevel="0" collapsed="false">
      <c r="A94" s="1399" t="n">
        <v>2006</v>
      </c>
      <c r="B94" s="1399" t="n">
        <v>2006</v>
      </c>
      <c r="C94" s="1399" t="n">
        <v>2006</v>
      </c>
      <c r="D94" s="1403" t="n">
        <v>2016</v>
      </c>
      <c r="E94" s="1403" t="n">
        <v>2016</v>
      </c>
      <c r="F94" s="1394" t="n">
        <v>17</v>
      </c>
      <c r="H94" s="1399" t="n">
        <v>2006</v>
      </c>
    </row>
    <row r="95" customFormat="false" ht="12.75" hidden="false" customHeight="false" outlineLevel="0" collapsed="false">
      <c r="A95" s="1399" t="n">
        <v>2007</v>
      </c>
      <c r="B95" s="1399" t="n">
        <v>2007</v>
      </c>
      <c r="C95" s="1399" t="n">
        <v>2007</v>
      </c>
      <c r="D95" s="1403" t="n">
        <v>2017</v>
      </c>
      <c r="E95" s="1403" t="n">
        <v>2017</v>
      </c>
      <c r="F95" s="1394" t="n">
        <v>18</v>
      </c>
      <c r="H95" s="1399" t="n">
        <v>2007</v>
      </c>
    </row>
    <row r="96" customFormat="false" ht="12.75" hidden="false" customHeight="false" outlineLevel="0" collapsed="false">
      <c r="A96" s="1399" t="n">
        <v>2008</v>
      </c>
      <c r="B96" s="1399" t="n">
        <v>2008</v>
      </c>
      <c r="C96" s="1399" t="n">
        <v>2008</v>
      </c>
      <c r="D96" s="1403" t="n">
        <v>2018</v>
      </c>
      <c r="E96" s="1403" t="n">
        <v>2018</v>
      </c>
      <c r="F96" s="1394" t="n">
        <v>19</v>
      </c>
      <c r="H96" s="1399" t="n">
        <v>2008</v>
      </c>
    </row>
    <row r="97" customFormat="false" ht="12.75" hidden="false" customHeight="false" outlineLevel="0" collapsed="false">
      <c r="A97" s="1399" t="n">
        <v>2009</v>
      </c>
      <c r="B97" s="1399" t="n">
        <v>2009</v>
      </c>
      <c r="C97" s="1399" t="n">
        <v>2009</v>
      </c>
      <c r="D97" s="1403" t="n">
        <v>2019</v>
      </c>
      <c r="E97" s="1403" t="n">
        <v>2019</v>
      </c>
      <c r="F97" s="1394" t="n">
        <v>20</v>
      </c>
      <c r="H97" s="1399" t="n">
        <v>2009</v>
      </c>
    </row>
    <row r="98" customFormat="false" ht="12.75" hidden="false" customHeight="false" outlineLevel="0" collapsed="false">
      <c r="A98" s="1399" t="n">
        <v>2010</v>
      </c>
      <c r="B98" s="1399" t="n">
        <v>2010</v>
      </c>
      <c r="C98" s="1399" t="n">
        <v>2010</v>
      </c>
      <c r="D98" s="1403" t="n">
        <v>2020</v>
      </c>
      <c r="E98" s="1403" t="n">
        <v>2020</v>
      </c>
      <c r="F98" s="1394" t="n">
        <v>21</v>
      </c>
      <c r="H98" s="1399" t="n">
        <v>2010</v>
      </c>
    </row>
    <row r="99" customFormat="false" ht="12.75" hidden="false" customHeight="false" outlineLevel="0" collapsed="false">
      <c r="A99" s="1399" t="n">
        <v>2011</v>
      </c>
      <c r="B99" s="1399" t="n">
        <v>2011</v>
      </c>
      <c r="C99" s="1399" t="n">
        <v>2011</v>
      </c>
      <c r="D99" s="1403" t="n">
        <v>2021</v>
      </c>
      <c r="E99" s="1403" t="n">
        <v>2021</v>
      </c>
      <c r="F99" s="1394" t="n">
        <v>22</v>
      </c>
      <c r="H99" s="1399" t="n">
        <v>2011</v>
      </c>
    </row>
    <row r="100" customFormat="false" ht="12.75" hidden="false" customHeight="false" outlineLevel="0" collapsed="false">
      <c r="A100" s="1399" t="n">
        <v>2012</v>
      </c>
      <c r="B100" s="1399" t="n">
        <v>2012</v>
      </c>
      <c r="C100" s="1399" t="n">
        <v>2012</v>
      </c>
      <c r="D100" s="1403" t="n">
        <v>2022</v>
      </c>
      <c r="E100" s="1403" t="n">
        <v>2022</v>
      </c>
      <c r="F100" s="1394" t="n">
        <v>23</v>
      </c>
      <c r="H100" s="1399" t="n">
        <v>2012</v>
      </c>
    </row>
    <row r="101" customFormat="false" ht="12.75" hidden="false" customHeight="false" outlineLevel="0" collapsed="false">
      <c r="A101" s="1399" t="n">
        <v>2013</v>
      </c>
      <c r="B101" s="1399" t="n">
        <v>2013</v>
      </c>
      <c r="C101" s="1399" t="n">
        <v>2013</v>
      </c>
      <c r="D101" s="1403" t="n">
        <v>2023</v>
      </c>
      <c r="E101" s="1403" t="n">
        <v>2023</v>
      </c>
      <c r="F101" s="1394" t="n">
        <v>24</v>
      </c>
      <c r="H101" s="1399" t="n">
        <v>2013</v>
      </c>
    </row>
    <row r="102" customFormat="false" ht="12.75" hidden="false" customHeight="false" outlineLevel="0" collapsed="false">
      <c r="A102" s="1399" t="n">
        <v>2014</v>
      </c>
      <c r="B102" s="1399" t="n">
        <v>2014</v>
      </c>
      <c r="C102" s="1399" t="n">
        <v>2014</v>
      </c>
      <c r="D102" s="1403" t="n">
        <v>2024</v>
      </c>
      <c r="E102" s="1403" t="n">
        <v>2024</v>
      </c>
      <c r="F102" s="1394" t="n">
        <v>25</v>
      </c>
      <c r="H102" s="1399" t="n">
        <v>2014</v>
      </c>
    </row>
    <row r="103" customFormat="false" ht="12.75" hidden="false" customHeight="false" outlineLevel="0" collapsed="false">
      <c r="A103" s="1399" t="n">
        <v>2015</v>
      </c>
      <c r="B103" s="1399" t="n">
        <v>2015</v>
      </c>
      <c r="C103" s="1399" t="n">
        <v>2015</v>
      </c>
      <c r="D103" s="1403" t="n">
        <v>2025</v>
      </c>
      <c r="E103" s="1403" t="n">
        <v>2025</v>
      </c>
      <c r="F103" s="1394" t="n">
        <v>26</v>
      </c>
      <c r="H103" s="1399" t="n">
        <v>2015</v>
      </c>
    </row>
    <row r="104" customFormat="false" ht="12.75" hidden="false" customHeight="false" outlineLevel="0" collapsed="false">
      <c r="A104" s="1399" t="n">
        <v>2016</v>
      </c>
      <c r="B104" s="1399" t="n">
        <v>2016</v>
      </c>
      <c r="C104" s="1399" t="n">
        <v>2016</v>
      </c>
      <c r="D104" s="1403" t="n">
        <v>2026</v>
      </c>
      <c r="E104" s="1403" t="n">
        <v>2026</v>
      </c>
      <c r="F104" s="1394" t="n">
        <v>27</v>
      </c>
      <c r="H104" s="1399" t="n">
        <v>2016</v>
      </c>
    </row>
    <row r="105" customFormat="false" ht="12.75" hidden="false" customHeight="false" outlineLevel="0" collapsed="false">
      <c r="A105" s="1399" t="n">
        <v>2017</v>
      </c>
      <c r="B105" s="1399" t="n">
        <v>2017</v>
      </c>
      <c r="C105" s="1399" t="n">
        <v>2017</v>
      </c>
      <c r="D105" s="1403" t="n">
        <v>2027</v>
      </c>
      <c r="E105" s="1403" t="n">
        <v>2027</v>
      </c>
      <c r="F105" s="1394" t="n">
        <v>28</v>
      </c>
      <c r="H105" s="1399" t="n">
        <v>2017</v>
      </c>
    </row>
    <row r="106" customFormat="false" ht="12.75" hidden="false" customHeight="false" outlineLevel="0" collapsed="false">
      <c r="A106" s="1399" t="s">
        <v>27</v>
      </c>
      <c r="B106" s="1399" t="n">
        <v>2018</v>
      </c>
      <c r="C106" s="1399" t="n">
        <v>2018</v>
      </c>
      <c r="D106" s="1403" t="n">
        <v>2028</v>
      </c>
      <c r="E106" s="1403" t="n">
        <v>2028</v>
      </c>
      <c r="F106" s="1394" t="n">
        <v>29</v>
      </c>
      <c r="H106" s="1399" t="n">
        <v>2018</v>
      </c>
    </row>
    <row r="107" customFormat="false" ht="12.75" hidden="false" customHeight="false" outlineLevel="0" collapsed="false">
      <c r="A107" s="1399"/>
      <c r="B107" s="1399" t="n">
        <v>2019</v>
      </c>
      <c r="C107" s="1399" t="n">
        <v>2019</v>
      </c>
      <c r="D107" s="1403" t="n">
        <v>2029</v>
      </c>
      <c r="E107" s="1403" t="n">
        <v>2029</v>
      </c>
      <c r="F107" s="1394" t="n">
        <v>30</v>
      </c>
      <c r="H107" s="1399" t="n">
        <v>2019</v>
      </c>
    </row>
    <row r="108" customFormat="false" ht="12.75" hidden="false" customHeight="false" outlineLevel="0" collapsed="false">
      <c r="A108" s="1399"/>
      <c r="B108" s="1399" t="n">
        <v>2020</v>
      </c>
      <c r="C108" s="1399" t="n">
        <v>2020</v>
      </c>
      <c r="D108" s="1403" t="n">
        <v>2030</v>
      </c>
      <c r="E108" s="1403" t="n">
        <v>2030</v>
      </c>
      <c r="F108" s="1394" t="n">
        <v>31</v>
      </c>
      <c r="H108" s="1399" t="n">
        <v>2020</v>
      </c>
    </row>
    <row r="109" customFormat="false" ht="12.75" hidden="false" customHeight="false" outlineLevel="0" collapsed="false">
      <c r="B109" s="1399" t="n">
        <v>2021</v>
      </c>
      <c r="C109" s="1399" t="n">
        <v>2021</v>
      </c>
      <c r="D109" s="1403" t="n">
        <v>2031</v>
      </c>
      <c r="E109" s="1403" t="n">
        <v>2031</v>
      </c>
      <c r="H109" s="1399" t="n">
        <v>2021</v>
      </c>
    </row>
    <row r="110" customFormat="false" ht="12.75" hidden="false" customHeight="false" outlineLevel="0" collapsed="false">
      <c r="B110" s="1399" t="n">
        <v>2022</v>
      </c>
      <c r="C110" s="1399" t="n">
        <v>2022</v>
      </c>
      <c r="D110" s="1403" t="n">
        <v>2032</v>
      </c>
      <c r="E110" s="1403" t="n">
        <v>2032</v>
      </c>
      <c r="H110" s="1399" t="n">
        <v>2022</v>
      </c>
    </row>
    <row r="111" customFormat="false" ht="12.75" hidden="false" customHeight="false" outlineLevel="0" collapsed="false">
      <c r="B111" s="1399" t="n">
        <v>2023</v>
      </c>
      <c r="C111" s="1399" t="n">
        <v>2023</v>
      </c>
      <c r="D111" s="1403" t="n">
        <v>2033</v>
      </c>
      <c r="E111" s="1403" t="n">
        <v>2033</v>
      </c>
      <c r="H111" s="1399" t="n">
        <v>2023</v>
      </c>
    </row>
    <row r="112" customFormat="false" ht="12.75" hidden="false" customHeight="false" outlineLevel="0" collapsed="false">
      <c r="B112" s="1399" t="n">
        <v>2024</v>
      </c>
      <c r="C112" s="1399" t="n">
        <v>2024</v>
      </c>
      <c r="D112" s="1403" t="n">
        <v>2034</v>
      </c>
      <c r="E112" s="1403" t="n">
        <v>2034</v>
      </c>
      <c r="H112" s="1399" t="n">
        <v>2024</v>
      </c>
    </row>
    <row r="113" customFormat="false" ht="12.75" hidden="false" customHeight="false" outlineLevel="0" collapsed="false">
      <c r="B113" s="1399" t="n">
        <v>2025</v>
      </c>
      <c r="C113" s="1399" t="n">
        <v>2025</v>
      </c>
      <c r="D113" s="1403" t="n">
        <v>2035</v>
      </c>
      <c r="E113" s="1403" t="n">
        <v>2035</v>
      </c>
      <c r="H113" s="1399" t="n">
        <v>2025</v>
      </c>
    </row>
    <row r="114" customFormat="false" ht="12.75" hidden="false" customHeight="false" outlineLevel="0" collapsed="false">
      <c r="B114" s="1399" t="s">
        <v>1249</v>
      </c>
      <c r="C114" s="1399" t="n">
        <v>2026</v>
      </c>
      <c r="D114" s="1403" t="n">
        <v>2036</v>
      </c>
      <c r="E114" s="1403" t="n">
        <v>2036</v>
      </c>
      <c r="H114" s="1399" t="n">
        <v>2026</v>
      </c>
    </row>
    <row r="115" customFormat="false" ht="12.75" hidden="false" customHeight="false" outlineLevel="0" collapsed="false">
      <c r="B115" s="1399"/>
      <c r="C115" s="1399" t="n">
        <v>2027</v>
      </c>
      <c r="D115" s="1403" t="n">
        <v>2037</v>
      </c>
      <c r="E115" s="1403" t="n">
        <v>2037</v>
      </c>
      <c r="H115" s="1399" t="n">
        <v>2027</v>
      </c>
    </row>
    <row r="116" customFormat="false" ht="12.75" hidden="false" customHeight="false" outlineLevel="0" collapsed="false">
      <c r="C116" s="1399" t="n">
        <v>2028</v>
      </c>
      <c r="D116" s="1403" t="n">
        <v>2038</v>
      </c>
      <c r="E116" s="1403" t="n">
        <v>2038</v>
      </c>
      <c r="H116" s="1399" t="n">
        <v>2028</v>
      </c>
    </row>
    <row r="117" customFormat="false" ht="12.75" hidden="false" customHeight="false" outlineLevel="0" collapsed="false">
      <c r="C117" s="1399" t="n">
        <v>2029</v>
      </c>
      <c r="D117" s="1403" t="n">
        <v>2039</v>
      </c>
      <c r="E117" s="1403" t="n">
        <v>2039</v>
      </c>
      <c r="H117" s="1399" t="n">
        <v>2029</v>
      </c>
    </row>
    <row r="118" customFormat="false" ht="12.75" hidden="false" customHeight="false" outlineLevel="0" collapsed="false">
      <c r="C118" s="1399" t="n">
        <v>2030</v>
      </c>
      <c r="D118" s="1403" t="n">
        <v>2040</v>
      </c>
      <c r="E118" s="1403" t="n">
        <v>2040</v>
      </c>
      <c r="H118" s="1399" t="n">
        <v>2030</v>
      </c>
    </row>
    <row r="119" customFormat="false" ht="12.75" hidden="false" customHeight="false" outlineLevel="0" collapsed="false">
      <c r="C119" s="1399" t="s">
        <v>1250</v>
      </c>
      <c r="D119" s="1403" t="n">
        <v>2041</v>
      </c>
      <c r="E119" s="1403" t="n">
        <v>2041</v>
      </c>
    </row>
    <row r="120" customFormat="false" ht="12.75" hidden="false" customHeight="false" outlineLevel="0" collapsed="false">
      <c r="D120" s="1403" t="n">
        <v>2042</v>
      </c>
      <c r="E120" s="1403" t="n">
        <v>2042</v>
      </c>
    </row>
    <row r="121" customFormat="false" ht="12.75" hidden="false" customHeight="false" outlineLevel="0" collapsed="false">
      <c r="D121" s="1403" t="n">
        <v>2043</v>
      </c>
      <c r="E121" s="1403" t="n">
        <v>2043</v>
      </c>
    </row>
    <row r="122" customFormat="false" ht="12.75" hidden="false" customHeight="false" outlineLevel="0" collapsed="false">
      <c r="D122" s="1403" t="n">
        <v>2044</v>
      </c>
      <c r="E122" s="1403" t="n">
        <v>2044</v>
      </c>
    </row>
    <row r="123" customFormat="false" ht="12.75" hidden="false" customHeight="false" outlineLevel="0" collapsed="false">
      <c r="D123" s="1403" t="n">
        <v>2045</v>
      </c>
      <c r="E123" s="1403" t="n">
        <v>2045</v>
      </c>
    </row>
    <row r="124" customFormat="false" ht="12.75" hidden="false" customHeight="false" outlineLevel="0" collapsed="false">
      <c r="D124" s="1403" t="n">
        <v>2046</v>
      </c>
      <c r="E124" s="1403" t="n">
        <v>2046</v>
      </c>
    </row>
    <row r="125" customFormat="false" ht="12.75" hidden="false" customHeight="false" outlineLevel="0" collapsed="false">
      <c r="D125" s="1403" t="n">
        <v>2047</v>
      </c>
      <c r="E125" s="1403" t="n">
        <v>2047</v>
      </c>
    </row>
    <row r="126" customFormat="false" ht="12.75" hidden="false" customHeight="false" outlineLevel="0" collapsed="false">
      <c r="A126" s="1395" t="s">
        <v>1251</v>
      </c>
      <c r="B126" s="1395" t="s">
        <v>1252</v>
      </c>
      <c r="D126" s="1403" t="n">
        <v>2048</v>
      </c>
      <c r="E126" s="1403" t="n">
        <v>2048</v>
      </c>
    </row>
    <row r="127" customFormat="false" ht="12.75" hidden="false" customHeight="false" outlineLevel="0" collapsed="false">
      <c r="A127" s="1399" t="n">
        <v>1991</v>
      </c>
      <c r="B127" s="1394" t="n">
        <v>1990</v>
      </c>
      <c r="D127" s="1403" t="n">
        <v>2049</v>
      </c>
      <c r="E127" s="1403" t="n">
        <v>2049</v>
      </c>
    </row>
    <row r="128" customFormat="false" ht="12.75" hidden="false" customHeight="false" outlineLevel="0" collapsed="false">
      <c r="A128" s="1399" t="n">
        <v>1992</v>
      </c>
      <c r="B128" s="1394" t="n">
        <v>1991</v>
      </c>
      <c r="D128" s="1403" t="n">
        <v>2050</v>
      </c>
      <c r="E128" s="1403" t="n">
        <v>2050</v>
      </c>
    </row>
    <row r="129" customFormat="false" ht="12.75" hidden="false" customHeight="false" outlineLevel="0" collapsed="false">
      <c r="A129" s="1399" t="n">
        <v>1993</v>
      </c>
      <c r="B129" s="1394" t="n">
        <v>1992</v>
      </c>
    </row>
    <row r="130" customFormat="false" ht="12.75" hidden="false" customHeight="false" outlineLevel="0" collapsed="false">
      <c r="A130" s="1399" t="n">
        <v>1994</v>
      </c>
      <c r="B130" s="1394" t="n">
        <v>1993</v>
      </c>
    </row>
    <row r="131" customFormat="false" ht="12.75" hidden="false" customHeight="false" outlineLevel="0" collapsed="false">
      <c r="A131" s="1399" t="n">
        <v>1995</v>
      </c>
      <c r="B131" s="1394" t="n">
        <v>1994</v>
      </c>
      <c r="E131" s="1395" t="s">
        <v>1219</v>
      </c>
    </row>
    <row r="132" customFormat="false" ht="12.75" hidden="false" customHeight="false" outlineLevel="0" collapsed="false">
      <c r="A132" s="1399" t="n">
        <v>1996</v>
      </c>
      <c r="B132" s="1394" t="n">
        <v>1995</v>
      </c>
      <c r="E132" s="1394" t="n">
        <v>1990</v>
      </c>
    </row>
    <row r="133" customFormat="false" ht="12.75" hidden="false" customHeight="false" outlineLevel="0" collapsed="false">
      <c r="A133" s="1399" t="n">
        <v>1997</v>
      </c>
      <c r="B133" s="1394" t="n">
        <v>1996</v>
      </c>
      <c r="E133" s="1394" t="n">
        <v>1991</v>
      </c>
    </row>
    <row r="134" customFormat="false" ht="12.75" hidden="false" customHeight="false" outlineLevel="0" collapsed="false">
      <c r="A134" s="1399" t="n">
        <v>1998</v>
      </c>
      <c r="B134" s="1394" t="n">
        <v>1997</v>
      </c>
      <c r="E134" s="1394" t="n">
        <v>1992</v>
      </c>
    </row>
    <row r="135" customFormat="false" ht="12.75" hidden="false" customHeight="false" outlineLevel="0" collapsed="false">
      <c r="A135" s="1399" t="n">
        <v>1999</v>
      </c>
      <c r="B135" s="1394" t="n">
        <v>1998</v>
      </c>
      <c r="E135" s="1394" t="n">
        <v>1993</v>
      </c>
    </row>
    <row r="136" customFormat="false" ht="12.75" hidden="false" customHeight="false" outlineLevel="0" collapsed="false">
      <c r="A136" s="1399" t="n">
        <v>2000</v>
      </c>
      <c r="B136" s="1394" t="n">
        <v>1999</v>
      </c>
      <c r="E136" s="1394" t="n">
        <v>1994</v>
      </c>
    </row>
    <row r="137" customFormat="false" ht="12.75" hidden="false" customHeight="false" outlineLevel="0" collapsed="false">
      <c r="A137" s="1399" t="n">
        <v>2001</v>
      </c>
      <c r="B137" s="1394" t="n">
        <v>2000</v>
      </c>
      <c r="E137" s="1394" t="n">
        <v>1995</v>
      </c>
    </row>
    <row r="138" customFormat="false" ht="12.75" hidden="false" customHeight="false" outlineLevel="0" collapsed="false">
      <c r="A138" s="1399" t="n">
        <v>2002</v>
      </c>
      <c r="B138" s="1394" t="n">
        <v>2001</v>
      </c>
      <c r="E138" s="1394" t="n">
        <v>1996</v>
      </c>
    </row>
    <row r="139" customFormat="false" ht="12.75" hidden="false" customHeight="false" outlineLevel="0" collapsed="false">
      <c r="A139" s="1399" t="n">
        <v>2003</v>
      </c>
      <c r="B139" s="1394" t="n">
        <v>2002</v>
      </c>
      <c r="E139" s="1394" t="n">
        <v>1997</v>
      </c>
    </row>
    <row r="140" customFormat="false" ht="12.75" hidden="false" customHeight="false" outlineLevel="0" collapsed="false">
      <c r="A140" s="1399" t="n">
        <v>2004</v>
      </c>
      <c r="B140" s="1394" t="n">
        <v>2003</v>
      </c>
      <c r="E140" s="1394" t="n">
        <v>1998</v>
      </c>
    </row>
    <row r="141" customFormat="false" ht="12.75" hidden="false" customHeight="false" outlineLevel="0" collapsed="false">
      <c r="A141" s="1399" t="n">
        <v>2005</v>
      </c>
      <c r="B141" s="1394" t="n">
        <v>2004</v>
      </c>
      <c r="E141" s="1394" t="n">
        <v>1999</v>
      </c>
    </row>
    <row r="142" customFormat="false" ht="12.75" hidden="false" customHeight="false" outlineLevel="0" collapsed="false">
      <c r="A142" s="1399" t="n">
        <v>2006</v>
      </c>
      <c r="B142" s="1394" t="n">
        <v>2005</v>
      </c>
      <c r="E142" s="1394" t="n">
        <v>2000</v>
      </c>
    </row>
    <row r="143" customFormat="false" ht="12.75" hidden="false" customHeight="false" outlineLevel="0" collapsed="false">
      <c r="A143" s="1399" t="n">
        <v>2007</v>
      </c>
      <c r="B143" s="1394" t="n">
        <v>2006</v>
      </c>
      <c r="E143" s="1394" t="n">
        <v>2001</v>
      </c>
    </row>
    <row r="144" customFormat="false" ht="12.75" hidden="false" customHeight="false" outlineLevel="0" collapsed="false">
      <c r="A144" s="1399" t="n">
        <v>2008</v>
      </c>
      <c r="B144" s="1394" t="n">
        <v>2007</v>
      </c>
      <c r="E144" s="1394" t="n">
        <v>2002</v>
      </c>
    </row>
    <row r="145" customFormat="false" ht="12.75" hidden="false" customHeight="false" outlineLevel="0" collapsed="false">
      <c r="A145" s="1399" t="n">
        <v>2009</v>
      </c>
      <c r="B145" s="1394" t="n">
        <v>2008</v>
      </c>
      <c r="E145" s="1394" t="n">
        <v>2003</v>
      </c>
    </row>
    <row r="146" customFormat="false" ht="12.75" hidden="false" customHeight="false" outlineLevel="0" collapsed="false">
      <c r="A146" s="1399" t="n">
        <v>2010</v>
      </c>
      <c r="B146" s="1394" t="n">
        <v>2009</v>
      </c>
      <c r="E146" s="1394" t="n">
        <v>2004</v>
      </c>
    </row>
    <row r="147" customFormat="false" ht="12.75" hidden="false" customHeight="false" outlineLevel="0" collapsed="false">
      <c r="A147" s="1399" t="n">
        <v>2011</v>
      </c>
      <c r="B147" s="1394" t="n">
        <v>2010</v>
      </c>
      <c r="E147" s="1394" t="n">
        <v>2005</v>
      </c>
    </row>
    <row r="148" customFormat="false" ht="12.75" hidden="false" customHeight="false" outlineLevel="0" collapsed="false">
      <c r="A148" s="1399" t="n">
        <v>2012</v>
      </c>
      <c r="B148" s="1394" t="n">
        <v>2011</v>
      </c>
      <c r="E148" s="1394" t="n">
        <v>2006</v>
      </c>
    </row>
    <row r="149" customFormat="false" ht="12.75" hidden="false" customHeight="false" outlineLevel="0" collapsed="false">
      <c r="A149" s="1399" t="n">
        <v>2013</v>
      </c>
      <c r="B149" s="1394" t="n">
        <v>2012</v>
      </c>
      <c r="E149" s="1394" t="n">
        <v>2007</v>
      </c>
    </row>
    <row r="150" customFormat="false" ht="12.75" hidden="false" customHeight="false" outlineLevel="0" collapsed="false">
      <c r="A150" s="1399" t="n">
        <v>2014</v>
      </c>
      <c r="B150" s="1394" t="n">
        <v>2013</v>
      </c>
      <c r="E150" s="1394" t="n">
        <v>2008</v>
      </c>
    </row>
    <row r="151" customFormat="false" ht="12.75" hidden="false" customHeight="false" outlineLevel="0" collapsed="false">
      <c r="A151" s="1399" t="n">
        <v>2015</v>
      </c>
      <c r="B151" s="1394" t="n">
        <v>2014</v>
      </c>
      <c r="E151" s="1394" t="n">
        <v>2009</v>
      </c>
    </row>
    <row r="152" customFormat="false" ht="12.75" hidden="false" customHeight="false" outlineLevel="0" collapsed="false">
      <c r="A152" s="1399" t="n">
        <v>2016</v>
      </c>
      <c r="B152" s="1394" t="n">
        <v>2015</v>
      </c>
      <c r="E152" s="1394" t="n">
        <v>2010</v>
      </c>
    </row>
    <row r="153" customFormat="false" ht="12.75" hidden="false" customHeight="false" outlineLevel="0" collapsed="false">
      <c r="A153" s="1399" t="n">
        <v>2017</v>
      </c>
      <c r="B153" s="1394" t="n">
        <v>2016</v>
      </c>
      <c r="E153" s="1394" t="n">
        <v>2011</v>
      </c>
    </row>
    <row r="154" customFormat="false" ht="12.75" hidden="false" customHeight="false" outlineLevel="0" collapsed="false">
      <c r="A154" s="1399" t="n">
        <v>2018</v>
      </c>
      <c r="B154" s="1394" t="n">
        <v>2017</v>
      </c>
      <c r="E154" s="1394" t="n">
        <v>2012</v>
      </c>
    </row>
    <row r="155" customFormat="false" ht="12.75" hidden="false" customHeight="false" outlineLevel="0" collapsed="false">
      <c r="A155" s="1399" t="n">
        <v>2019</v>
      </c>
      <c r="B155" s="1394" t="n">
        <v>2018</v>
      </c>
      <c r="E155" s="1394" t="n">
        <v>2013</v>
      </c>
    </row>
    <row r="156" customFormat="false" ht="12.75" hidden="false" customHeight="false" outlineLevel="0" collapsed="false">
      <c r="A156" s="1399" t="n">
        <v>2020</v>
      </c>
      <c r="B156" s="1394" t="n">
        <v>2019</v>
      </c>
      <c r="E156" s="1394" t="n">
        <v>2014</v>
      </c>
    </row>
    <row r="157" customFormat="false" ht="12.75" hidden="false" customHeight="false" outlineLevel="0" collapsed="false">
      <c r="A157" s="1399" t="n">
        <v>2021</v>
      </c>
      <c r="B157" s="1394" t="n">
        <v>2020</v>
      </c>
      <c r="E157" s="1394" t="n">
        <v>2015</v>
      </c>
    </row>
    <row r="158" customFormat="false" ht="12.75" hidden="false" customHeight="false" outlineLevel="0" collapsed="false">
      <c r="A158" s="1399" t="n">
        <v>2022</v>
      </c>
      <c r="E158" s="1394" t="n">
        <v>2016</v>
      </c>
    </row>
    <row r="159" customFormat="false" ht="12.75" hidden="false" customHeight="false" outlineLevel="0" collapsed="false">
      <c r="A159" s="1399" t="n">
        <v>2023</v>
      </c>
      <c r="E159" s="1394" t="n">
        <v>2017</v>
      </c>
    </row>
    <row r="160" customFormat="false" ht="12.75" hidden="false" customHeight="false" outlineLevel="0" collapsed="false">
      <c r="A160" s="1399" t="n">
        <v>2024</v>
      </c>
      <c r="E160" s="1394" t="n">
        <v>2018</v>
      </c>
    </row>
    <row r="161" customFormat="false" ht="12.75" hidden="false" customHeight="false" outlineLevel="0" collapsed="false">
      <c r="A161" s="1399" t="n">
        <v>2025</v>
      </c>
      <c r="E161" s="1394" t="n">
        <v>2019</v>
      </c>
    </row>
    <row r="162" customFormat="false" ht="12.75" hidden="false" customHeight="false" outlineLevel="0" collapsed="false">
      <c r="A162" s="1399" t="n">
        <v>2026</v>
      </c>
      <c r="E162" s="1394" t="n">
        <v>2020</v>
      </c>
    </row>
    <row r="163" customFormat="false" ht="12.75" hidden="false" customHeight="false" outlineLevel="0" collapsed="false">
      <c r="A163" s="1399" t="n">
        <v>2027</v>
      </c>
      <c r="E163" s="1394" t="n">
        <v>2021</v>
      </c>
    </row>
    <row r="164" customFormat="false" ht="12.75" hidden="false" customHeight="false" outlineLevel="0" collapsed="false">
      <c r="A164" s="1399" t="n">
        <v>2028</v>
      </c>
      <c r="E164" s="1394" t="n">
        <v>2022</v>
      </c>
    </row>
    <row r="165" customFormat="false" ht="12.75" hidden="false" customHeight="false" outlineLevel="0" collapsed="false">
      <c r="A165" s="1399" t="n">
        <v>2029</v>
      </c>
      <c r="E165" s="1394" t="n">
        <v>2023</v>
      </c>
    </row>
    <row r="166" customFormat="false" ht="12.75" hidden="false" customHeight="false" outlineLevel="0" collapsed="false">
      <c r="A166" s="1399" t="n">
        <v>2030</v>
      </c>
      <c r="E166" s="1394" t="n">
        <v>2024</v>
      </c>
    </row>
    <row r="167" customFormat="false" ht="12.75" hidden="false" customHeight="false" outlineLevel="0" collapsed="false">
      <c r="A167" s="1399"/>
      <c r="E167" s="1394" t="n">
        <v>2025</v>
      </c>
    </row>
    <row r="168" customFormat="false" ht="12.75" hidden="false" customHeight="false" outlineLevel="0" collapsed="false">
      <c r="E168" s="1394" t="n">
        <v>2026</v>
      </c>
    </row>
    <row r="169" customFormat="false" ht="12.75" hidden="false" customHeight="false" outlineLevel="0" collapsed="false">
      <c r="A169" s="1395" t="s">
        <v>25</v>
      </c>
      <c r="E169" s="1394" t="n">
        <v>2027</v>
      </c>
    </row>
    <row r="170" customFormat="false" ht="12.75" hidden="false" customHeight="false" outlineLevel="0" collapsed="false">
      <c r="A170" s="1399" t="n">
        <v>2021</v>
      </c>
      <c r="E170" s="1394" t="n">
        <v>2028</v>
      </c>
    </row>
    <row r="171" customFormat="false" ht="12.75" hidden="false" customHeight="false" outlineLevel="0" collapsed="false">
      <c r="A171" s="1399" t="n">
        <v>2022</v>
      </c>
      <c r="E171" s="1394" t="n">
        <v>2029</v>
      </c>
    </row>
    <row r="172" customFormat="false" ht="12.75" hidden="false" customHeight="false" outlineLevel="0" collapsed="false">
      <c r="A172" s="1399" t="n">
        <v>2023</v>
      </c>
      <c r="E172" s="1394" t="n">
        <v>2030</v>
      </c>
    </row>
    <row r="173" customFormat="false" ht="12.75" hidden="false" customHeight="false" outlineLevel="0" collapsed="false">
      <c r="A173" s="1399" t="n">
        <v>2024</v>
      </c>
    </row>
    <row r="174" customFormat="false" ht="12.75" hidden="false" customHeight="false" outlineLevel="0" collapsed="false">
      <c r="A174" s="1399" t="n">
        <v>2025</v>
      </c>
    </row>
    <row r="175" customFormat="false" ht="12.75" hidden="false" customHeight="false" outlineLevel="0" collapsed="false">
      <c r="A175" s="1399" t="n">
        <v>2026</v>
      </c>
    </row>
    <row r="176" customFormat="false" ht="12.75" hidden="false" customHeight="false" outlineLevel="0" collapsed="false">
      <c r="A176" s="1399" t="n">
        <v>2027</v>
      </c>
    </row>
    <row r="177" customFormat="false" ht="12.75" hidden="false" customHeight="false" outlineLevel="0" collapsed="false">
      <c r="A177" s="1399" t="n">
        <v>2028</v>
      </c>
    </row>
    <row r="178" customFormat="false" ht="12.75" hidden="false" customHeight="false" outlineLevel="0" collapsed="false">
      <c r="A178" s="1399" t="n">
        <v>2029</v>
      </c>
    </row>
    <row r="179" customFormat="false" ht="12.75" hidden="false" customHeight="false" outlineLevel="0" collapsed="false">
      <c r="A179" s="1399" t="n">
        <v>2030</v>
      </c>
    </row>
    <row r="180" customFormat="false" ht="12.75" hidden="false" customHeight="false" outlineLevel="0" collapsed="false">
      <c r="A180" s="1399" t="n">
        <v>2031</v>
      </c>
    </row>
    <row r="181" customFormat="false" ht="12.75" hidden="false" customHeight="false" outlineLevel="0" collapsed="false">
      <c r="A181" s="1399" t="n">
        <v>2032</v>
      </c>
    </row>
    <row r="182" customFormat="false" ht="12.75" hidden="false" customHeight="false" outlineLevel="0" collapsed="false">
      <c r="A182" s="1399" t="n">
        <v>2033</v>
      </c>
    </row>
    <row r="183" customFormat="false" ht="12.75" hidden="false" customHeight="false" outlineLevel="0" collapsed="false">
      <c r="A183" s="1399" t="n">
        <v>2034</v>
      </c>
    </row>
    <row r="184" customFormat="false" ht="12.75" hidden="false" customHeight="false" outlineLevel="0" collapsed="false">
      <c r="A184" s="1399" t="n">
        <v>2035</v>
      </c>
    </row>
    <row r="185" customFormat="false" ht="12.75" hidden="false" customHeight="false" outlineLevel="0" collapsed="false">
      <c r="A185" s="1399" t="n">
        <v>2036</v>
      </c>
    </row>
    <row r="186" customFormat="false" ht="12.75" hidden="false" customHeight="false" outlineLevel="0" collapsed="false">
      <c r="A186" s="1399" t="n">
        <v>2037</v>
      </c>
    </row>
    <row r="187" customFormat="false" ht="12.75" hidden="false" customHeight="false" outlineLevel="0" collapsed="false">
      <c r="A187" s="1399" t="n">
        <v>2038</v>
      </c>
    </row>
    <row r="188" customFormat="false" ht="12.75" hidden="false" customHeight="false" outlineLevel="0" collapsed="false">
      <c r="A188" s="1399" t="n">
        <v>2039</v>
      </c>
    </row>
    <row r="189" customFormat="false" ht="12.75" hidden="false" customHeight="false" outlineLevel="0" collapsed="false">
      <c r="A189" s="1399" t="n">
        <v>2040</v>
      </c>
    </row>
    <row r="190" customFormat="false" ht="12.75" hidden="false" customHeight="false" outlineLevel="0" collapsed="false">
      <c r="A190" s="1399" t="n">
        <v>2041</v>
      </c>
    </row>
    <row r="191" customFormat="false" ht="12.75" hidden="false" customHeight="false" outlineLevel="0" collapsed="false">
      <c r="A191" s="1399" t="n">
        <v>2042</v>
      </c>
    </row>
    <row r="192" customFormat="false" ht="12.75" hidden="false" customHeight="false" outlineLevel="0" collapsed="false">
      <c r="A192" s="1399" t="n">
        <v>2043</v>
      </c>
    </row>
    <row r="193" customFormat="false" ht="12.75" hidden="false" customHeight="false" outlineLevel="0" collapsed="false">
      <c r="A193" s="1399" t="n">
        <v>2044</v>
      </c>
    </row>
    <row r="194" customFormat="false" ht="12.75" hidden="false" customHeight="false" outlineLevel="0" collapsed="false">
      <c r="A194" s="1399" t="n">
        <v>2045</v>
      </c>
    </row>
    <row r="195" customFormat="false" ht="12.75" hidden="false" customHeight="false" outlineLevel="0" collapsed="false">
      <c r="A195" s="1399" t="n">
        <v>2046</v>
      </c>
    </row>
    <row r="196" customFormat="false" ht="12.75" hidden="false" customHeight="false" outlineLevel="0" collapsed="false">
      <c r="A196" s="1399" t="n">
        <v>2047</v>
      </c>
    </row>
    <row r="197" customFormat="false" ht="12.75" hidden="false" customHeight="false" outlineLevel="0" collapsed="false">
      <c r="A197" s="1399" t="n">
        <v>2048</v>
      </c>
    </row>
    <row r="198" customFormat="false" ht="12.75" hidden="false" customHeight="false" outlineLevel="0" collapsed="false">
      <c r="A198" s="1399" t="n">
        <v>2049</v>
      </c>
    </row>
    <row r="199" customFormat="false" ht="12.75" hidden="false" customHeight="false" outlineLevel="0" collapsed="false">
      <c r="A199" s="1399" t="n">
        <v>2050</v>
      </c>
    </row>
    <row r="200" customFormat="false" ht="12.75" hidden="false" customHeight="false" outlineLevel="0" collapsed="false">
      <c r="A200" s="1399" t="n">
        <v>2051</v>
      </c>
    </row>
    <row r="201" customFormat="false" ht="12.75" hidden="false" customHeight="false" outlineLevel="0" collapsed="false">
      <c r="A201" s="1399" t="n">
        <v>2052</v>
      </c>
    </row>
    <row r="202" customFormat="false" ht="12.75" hidden="false" customHeight="false" outlineLevel="0" collapsed="false">
      <c r="A202" s="1399" t="n">
        <v>2053</v>
      </c>
    </row>
    <row r="203" customFormat="false" ht="12.75" hidden="false" customHeight="false" outlineLevel="0" collapsed="false">
      <c r="A203" s="1399" t="n">
        <v>2054</v>
      </c>
    </row>
    <row r="204" customFormat="false" ht="12.75" hidden="false" customHeight="false" outlineLevel="0" collapsed="false">
      <c r="A204" s="1399" t="n">
        <v>2055</v>
      </c>
    </row>
    <row r="205" customFormat="false" ht="12.75" hidden="false" customHeight="false" outlineLevel="0" collapsed="false">
      <c r="A205" s="1399" t="n">
        <v>2056</v>
      </c>
    </row>
    <row r="206" customFormat="false" ht="12.75" hidden="false" customHeight="false" outlineLevel="0" collapsed="false">
      <c r="A206" s="1399" t="n">
        <v>2057</v>
      </c>
    </row>
    <row r="207" customFormat="false" ht="12.75" hidden="false" customHeight="false" outlineLevel="0" collapsed="false">
      <c r="A207" s="1399" t="n">
        <v>2058</v>
      </c>
    </row>
    <row r="208" customFormat="false" ht="12.75" hidden="false" customHeight="false" outlineLevel="0" collapsed="false">
      <c r="A208" s="1399" t="n">
        <v>2059</v>
      </c>
    </row>
    <row r="209" customFormat="false" ht="12.75" hidden="false" customHeight="false" outlineLevel="0" collapsed="false">
      <c r="A209" s="1399" t="n">
        <v>2060</v>
      </c>
    </row>
    <row r="214" customFormat="false" ht="12.75" hidden="false" customHeight="false" outlineLevel="0" collapsed="false">
      <c r="A214" s="1395" t="s">
        <v>1253</v>
      </c>
    </row>
    <row r="215" customFormat="false" ht="12.75" hidden="false" customHeight="false" outlineLevel="0" collapsed="false">
      <c r="A215" s="1394" t="s">
        <v>1206</v>
      </c>
    </row>
    <row r="216" customFormat="false" ht="12.75" hidden="false" customHeight="false" outlineLevel="0" collapsed="false">
      <c r="A216" s="1394" t="s">
        <v>1209</v>
      </c>
    </row>
    <row r="217" customFormat="false" ht="12.75" hidden="false" customHeight="false" outlineLevel="0" collapsed="false">
      <c r="A217" s="1394" t="s">
        <v>1210</v>
      </c>
    </row>
    <row r="218" customFormat="false" ht="12.75" hidden="false" customHeight="false" outlineLevel="0" collapsed="false">
      <c r="A218" s="1394" t="s">
        <v>507</v>
      </c>
    </row>
  </sheetData>
  <sheetProtection sheet="true" password="dc3e" objects="true" scenarios="true"/>
  <mergeCells count="1">
    <mergeCell ref="E2:F2"/>
  </mergeCells>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42:A61"/>
  <sheetViews>
    <sheetView showFormulas="false" showGridLines="true" showRowColHeaders="true" showZeros="true" rightToLeft="false" tabSelected="false" showOutlineSymbols="true" defaultGridColor="true" view="normal" topLeftCell="A28" colorId="64" zoomScale="100" zoomScaleNormal="100" zoomScalePageLayoutView="100" workbookViewId="0">
      <selection pane="topLeft" activeCell="D54" activeCellId="0" sqref="D54"/>
    </sheetView>
  </sheetViews>
  <sheetFormatPr defaultColWidth="8.9921875" defaultRowHeight="14.25" zeroHeight="false" outlineLevelRow="0" outlineLevelCol="0"/>
  <sheetData>
    <row r="42" customFormat="false" ht="14.25" hidden="false" customHeight="false" outlineLevel="0" collapsed="false">
      <c r="A42" s="0" t="s">
        <v>1254</v>
      </c>
    </row>
    <row r="43" customFormat="false" ht="14.25" hidden="false" customHeight="false" outlineLevel="0" collapsed="false">
      <c r="A43" s="0" t="s">
        <v>433</v>
      </c>
    </row>
    <row r="44" customFormat="false" ht="14.25" hidden="false" customHeight="false" outlineLevel="0" collapsed="false">
      <c r="A44" s="416" t="s">
        <v>344</v>
      </c>
    </row>
    <row r="45" customFormat="false" ht="14.25" hidden="false" customHeight="false" outlineLevel="0" collapsed="false">
      <c r="A45" s="416" t="s">
        <v>853</v>
      </c>
    </row>
    <row r="46" customFormat="false" ht="14.25" hidden="false" customHeight="false" outlineLevel="0" collapsed="false">
      <c r="A46" s="416" t="s">
        <v>1255</v>
      </c>
    </row>
    <row r="47" customFormat="false" ht="14.25" hidden="false" customHeight="false" outlineLevel="0" collapsed="false">
      <c r="A47" s="416" t="s">
        <v>1256</v>
      </c>
    </row>
    <row r="52" customFormat="false" ht="14.25" hidden="false" customHeight="false" outlineLevel="0" collapsed="false">
      <c r="A52" s="1151" t="s">
        <v>915</v>
      </c>
    </row>
    <row r="53" customFormat="false" ht="14.25" hidden="false" customHeight="false" outlineLevel="0" collapsed="false">
      <c r="A53" s="0" t="s">
        <v>433</v>
      </c>
    </row>
    <row r="54" customFormat="false" ht="14.25" hidden="false" customHeight="false" outlineLevel="0" collapsed="false">
      <c r="A54" s="416" t="s">
        <v>268</v>
      </c>
    </row>
    <row r="55" customFormat="false" ht="14.25" hidden="false" customHeight="false" outlineLevel="0" collapsed="false">
      <c r="A55" s="416" t="s">
        <v>273</v>
      </c>
    </row>
    <row r="56" customFormat="false" ht="14.25" hidden="false" customHeight="false" outlineLevel="0" collapsed="false">
      <c r="A56" s="0" t="s">
        <v>275</v>
      </c>
    </row>
    <row r="57" customFormat="false" ht="14.25" hidden="false" customHeight="false" outlineLevel="0" collapsed="false">
      <c r="A57" s="416" t="s">
        <v>916</v>
      </c>
    </row>
    <row r="58" customFormat="false" ht="14.25" hidden="false" customHeight="false" outlineLevel="0" collapsed="false">
      <c r="A58" s="416" t="s">
        <v>917</v>
      </c>
    </row>
    <row r="59" customFormat="false" ht="14.25" hidden="false" customHeight="false" outlineLevel="0" collapsed="false">
      <c r="A59" s="416" t="s">
        <v>289</v>
      </c>
    </row>
    <row r="60" customFormat="false" ht="14.25" hidden="false" customHeight="false" outlineLevel="0" collapsed="false">
      <c r="A60" s="416" t="s">
        <v>297</v>
      </c>
    </row>
    <row r="61" customFormat="false" ht="14.25" hidden="false" customHeight="false" outlineLevel="0" collapsed="false">
      <c r="A61" s="0" t="s">
        <v>302</v>
      </c>
    </row>
  </sheetData>
  <dataValidations count="10">
    <dataValidation allowBlank="true" operator="between" prompt="Temperature being above the 90th percentile of the daily maximum temperature (EEA)" showDropDown="false" showErrorMessage="true" showInputMessage="true" sqref="A54" type="none">
      <formula1>0</formula1>
      <formula2>0</formula2>
    </dataValidation>
    <dataValidation allowBlank="true" operator="between" prompt="Temperature being below the 10th percentile of minimum daily temperature (EEA)" showDropDown="false" showErrorMessage="true" showInputMessage="true" sqref="A55" type="none">
      <formula1>0</formula1>
      <formula2>0</formula2>
    </dataValidation>
    <dataValidation allowBlank="true" operator="between" prompt="An atmospheric disturbance that can be manifested in strong winds and accompanied by rain, snow, or other precipitation and by thunder and lightning." promptTitle="Storm" showDropDown="false" showErrorMessage="true" showInputMessage="true" sqref="A59" type="none">
      <formula1>0</formula1>
      <formula2>0</formula2>
    </dataValidation>
    <dataValidation allowBlank="true" operator="between" prompt="A period of abnormally dry weather long enough to cause a serious hydrological imbalance. " promptTitle="Drought" showDropDown="false" showErrorMessage="true" showInputMessage="true" sqref="A58" type="none">
      <formula1>0</formula1>
      <formula2>0</formula2>
    </dataValidation>
    <dataValidation allowBlank="true" operator="between" prompt="The overflowing of the normal confines of a stream or other body of water, or the accumulation of water over areas that are not normally submerged. Floods include river/fluvial floods, flash floods, pluvial floods, sewer floods, coastal floods, etc." promptTitle="Flood" showDropDown="false" showErrorMessage="true" showInputMessage="true" sqref="A57" type="none">
      <formula1>0</formula1>
      <formula2>0</formula2>
    </dataValidation>
    <dataValidation allowBlank="true" operator="between" prompt="A mass of material that has moved downhill by gravity, often assisted by water when the material is saturated. The movement of soil, rock, or debris down a slope can occur rapidly, or may involve slow, gradual failure." promptTitle="Landslide" showDropDown="false" showErrorMessage="true" showInputMessage="true" sqref="A60" type="none">
      <formula1>0</formula1>
      <formula2>0</formula2>
    </dataValidation>
    <dataValidation allowBlank="true" operator="between" prompt="Availability and access to infrastructure (examples)  and services (health, education, etc)" promptTitle="Infrastructure" showDropDown="false" showErrorMessage="true" showInputMessage="true" sqref="A45" type="none">
      <formula1>0</formula1>
      <formula2>0</formula2>
    </dataValidation>
    <dataValidation allowBlank="true" operator="between" prompt="Availability and access to technology (e.g. early warning, flood control, … ) to address various hazards and vulnerable sectors + existence of an enabling environment/conditions to foster innovation and experimentation " promptTitle="Technology and innovation" showDropDown="false" showErrorMessage="true" showInputMessage="true" sqref="A46" type="none">
      <formula1>0</formula1>
      <formula2>0</formula2>
    </dataValidation>
    <dataValidation allowBlank="true" operator="between" prompt="Ability to collect, analyse and disseminate knowledge and information in support of adaptation activities; availability of forums to discuss and engage a wide variety of relevant stakeholders and increase awareness" promptTitle="Knowledge &amp; information" showDropDown="false" showErrorMessage="true" showInputMessage="true" sqref="A47" type="none">
      <formula1>0</formula1>
      <formula2>0</formula2>
    </dataValidation>
    <dataValidation allowBlank="true" operator="between" prompt="Availability of key assets (finance, fuding opportunitties) that allow responding to evolving circumstances" promptTitle="Asset base / Economic wealth" showDropDown="false" showErrorMessage="true" showInputMessage="true" sqref="A44"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97B42A"/>
    <pageSetUpPr fitToPage="true"/>
  </sheetPr>
  <dimension ref="A1:CB205"/>
  <sheetViews>
    <sheetView showFormulas="false" showGridLines="false" showRowColHeaders="true" showZeros="true" rightToLeft="false" tabSelected="false" showOutlineSymbols="true" defaultGridColor="true" view="normal" topLeftCell="A1" colorId="64" zoomScale="85" zoomScaleNormal="85" zoomScalePageLayoutView="50" workbookViewId="0">
      <pane xSplit="0" ySplit="5" topLeftCell="A42" activePane="bottomLeft" state="frozen"/>
      <selection pane="topLeft" activeCell="A1" activeCellId="0" sqref="A1"/>
      <selection pane="bottomLeft" activeCell="I60" activeCellId="0" sqref="I60"/>
    </sheetView>
  </sheetViews>
  <sheetFormatPr defaultColWidth="9.9921875" defaultRowHeight="14.25" zeroHeight="true" outlineLevelRow="1" outlineLevelCol="0"/>
  <cols>
    <col collapsed="false" customWidth="true" hidden="false" outlineLevel="0" max="1" min="1" style="216" width="2.87"/>
    <col collapsed="false" customWidth="true" hidden="false" outlineLevel="0" max="2" min="2" style="216" width="17.12"/>
    <col collapsed="false" customWidth="true" hidden="false" outlineLevel="0" max="3" min="3" style="216" width="33"/>
    <col collapsed="false" customWidth="true" hidden="false" outlineLevel="0" max="4" min="4" style="216" width="11.87"/>
    <col collapsed="false" customWidth="true" hidden="false" outlineLevel="0" max="5" min="5" style="216" width="12.13"/>
    <col collapsed="false" customWidth="true" hidden="false" outlineLevel="0" max="6" min="6" style="216" width="10.62"/>
    <col collapsed="false" customWidth="true" hidden="false" outlineLevel="0" max="7" min="7" style="216" width="9.88"/>
    <col collapsed="false" customWidth="true" hidden="false" outlineLevel="0" max="8" min="8" style="216" width="12.38"/>
    <col collapsed="false" customWidth="true" hidden="false" outlineLevel="0" max="9" min="9" style="216" width="9.62"/>
    <col collapsed="false" customWidth="true" hidden="false" outlineLevel="0" max="10" min="10" style="216" width="9.38"/>
    <col collapsed="false" customWidth="true" hidden="false" outlineLevel="0" max="11" min="11" style="216" width="9.62"/>
    <col collapsed="false" customWidth="true" hidden="false" outlineLevel="0" max="12" min="12" style="216" width="10.87"/>
    <col collapsed="false" customWidth="true" hidden="false" outlineLevel="0" max="14" min="13" style="216" width="9.88"/>
    <col collapsed="false" customWidth="true" hidden="false" outlineLevel="0" max="15" min="15" style="216" width="11"/>
    <col collapsed="false" customWidth="true" hidden="false" outlineLevel="0" max="16" min="16" style="216" width="10.62"/>
    <col collapsed="false" customWidth="false" hidden="false" outlineLevel="0" max="17" min="17" style="216" width="10"/>
    <col collapsed="false" customWidth="true" hidden="false" outlineLevel="0" max="18" min="18" style="216" width="11"/>
    <col collapsed="false" customWidth="true" hidden="false" outlineLevel="0" max="19" min="19" style="216" width="11.13"/>
    <col collapsed="false" customWidth="false" hidden="false" outlineLevel="0" max="20" min="20" style="216" width="10"/>
    <col collapsed="false" customWidth="true" hidden="false" outlineLevel="0" max="21" min="21" style="216" width="9.88"/>
    <col collapsed="false" customWidth="true" hidden="true" outlineLevel="0" max="80" min="22" style="216" width="10.5"/>
    <col collapsed="false" customWidth="false" hidden="true" outlineLevel="0" max="1024" min="81" style="216" width="10"/>
  </cols>
  <sheetData>
    <row r="1" s="218" customFormat="true" ht="54" hidden="false" customHeight="true" outlineLevel="0" collapsed="false">
      <c r="A1" s="29" t="s">
        <v>92</v>
      </c>
      <c r="B1" s="29"/>
      <c r="C1" s="29"/>
      <c r="D1" s="29"/>
      <c r="E1" s="29"/>
      <c r="F1" s="29"/>
      <c r="G1" s="29"/>
      <c r="H1" s="29"/>
      <c r="I1" s="29"/>
      <c r="J1" s="29"/>
      <c r="K1" s="29"/>
      <c r="L1" s="29"/>
      <c r="M1" s="29"/>
      <c r="N1" s="29"/>
      <c r="O1" s="29"/>
      <c r="P1" s="217"/>
      <c r="Q1" s="217"/>
      <c r="R1" s="217"/>
      <c r="S1" s="217"/>
      <c r="T1" s="32" t="s">
        <v>4</v>
      </c>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c r="V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c r="V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c r="V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c r="T5" s="18"/>
    </row>
    <row r="6" s="35" customFormat="true" ht="21" hidden="false" customHeight="true" outlineLevel="0" collapsed="false">
      <c r="A6" s="34" t="s">
        <v>92</v>
      </c>
      <c r="B6" s="34"/>
      <c r="C6" s="34"/>
      <c r="D6" s="34"/>
      <c r="E6" s="34"/>
      <c r="F6" s="34"/>
      <c r="G6" s="34"/>
      <c r="H6" s="34"/>
      <c r="I6" s="34"/>
      <c r="J6" s="34"/>
      <c r="K6" s="34"/>
      <c r="L6" s="34"/>
      <c r="M6" s="34"/>
      <c r="N6" s="34"/>
      <c r="O6" s="34"/>
      <c r="P6" s="34"/>
      <c r="Q6" s="34"/>
      <c r="R6" s="34"/>
      <c r="S6" s="34"/>
    </row>
    <row r="7" s="219" customFormat="true" ht="19.5" hidden="false" customHeight="true" outlineLevel="0" collapsed="false">
      <c r="A7" s="101" t="s">
        <v>93</v>
      </c>
      <c r="C7" s="101"/>
      <c r="D7" s="101"/>
      <c r="E7" s="101"/>
      <c r="F7" s="101"/>
      <c r="G7" s="101"/>
      <c r="H7" s="101"/>
      <c r="I7" s="101"/>
      <c r="J7" s="220"/>
      <c r="K7" s="220"/>
      <c r="L7" s="220"/>
    </row>
    <row r="8" s="223" customFormat="true" ht="18" hidden="false" customHeight="true" outlineLevel="0" collapsed="false">
      <c r="A8" s="221" t="s">
        <v>94</v>
      </c>
      <c r="B8" s="221"/>
      <c r="C8" s="222"/>
      <c r="D8" s="222"/>
    </row>
    <row r="9" s="38" customFormat="true" ht="18" hidden="false" customHeight="true" outlineLevel="0" collapsed="false">
      <c r="A9" s="224"/>
      <c r="B9" s="224"/>
      <c r="C9" s="224"/>
      <c r="D9" s="224"/>
      <c r="E9" s="224"/>
      <c r="F9" s="224"/>
      <c r="G9" s="224"/>
      <c r="H9" s="224"/>
      <c r="I9" s="224"/>
      <c r="J9" s="224"/>
      <c r="K9" s="224"/>
      <c r="L9" s="224"/>
      <c r="M9" s="224"/>
      <c r="N9" s="224"/>
      <c r="O9" s="224"/>
      <c r="P9" s="224"/>
      <c r="Q9" s="224"/>
      <c r="R9" s="224"/>
      <c r="S9" s="224"/>
    </row>
    <row r="10" s="38" customFormat="true" ht="18" hidden="false" customHeight="true" outlineLevel="0" collapsed="false">
      <c r="A10" s="47" t="s">
        <v>5</v>
      </c>
      <c r="B10" s="225" t="s">
        <v>95</v>
      </c>
      <c r="D10" s="226" t="n">
        <v>2005</v>
      </c>
      <c r="K10" s="227"/>
      <c r="L10" s="227"/>
    </row>
    <row r="11" s="38" customFormat="true" ht="18" hidden="false" customHeight="true" outlineLevel="0" collapsed="false">
      <c r="A11" s="47"/>
      <c r="B11" s="43"/>
      <c r="D11" s="146"/>
      <c r="E11" s="146"/>
      <c r="K11" s="227"/>
      <c r="L11" s="227"/>
    </row>
    <row r="12" s="51" customFormat="true" ht="18" hidden="false" customHeight="true" outlineLevel="0" collapsed="false">
      <c r="A12" s="228"/>
      <c r="B12" s="229"/>
      <c r="C12" s="50"/>
      <c r="D12" s="140"/>
      <c r="E12" s="140"/>
      <c r="F12" s="50"/>
      <c r="G12" s="50"/>
      <c r="H12" s="50"/>
      <c r="I12" s="50"/>
      <c r="J12" s="50"/>
      <c r="K12" s="230"/>
      <c r="L12" s="230"/>
      <c r="M12" s="50"/>
      <c r="N12" s="50"/>
      <c r="O12" s="50"/>
      <c r="P12" s="50"/>
      <c r="Q12" s="50"/>
      <c r="R12" s="50"/>
      <c r="S12" s="50"/>
      <c r="T12" s="50"/>
      <c r="U12" s="50"/>
      <c r="V12" s="50"/>
    </row>
    <row r="13" s="51" customFormat="true" ht="18" hidden="false" customHeight="true" outlineLevel="0" collapsed="false">
      <c r="A13" s="231" t="s">
        <v>96</v>
      </c>
      <c r="B13" s="49" t="s">
        <v>97</v>
      </c>
      <c r="C13" s="50"/>
      <c r="D13" s="226" t="n">
        <v>1409</v>
      </c>
      <c r="E13" s="140"/>
      <c r="F13" s="50"/>
      <c r="G13" s="50"/>
      <c r="H13" s="50"/>
      <c r="I13" s="50"/>
      <c r="J13" s="50"/>
      <c r="K13" s="230"/>
      <c r="L13" s="230"/>
      <c r="M13" s="50"/>
      <c r="N13" s="50"/>
      <c r="O13" s="50"/>
      <c r="P13" s="50"/>
      <c r="Q13" s="50"/>
      <c r="R13" s="50"/>
      <c r="S13" s="50"/>
      <c r="T13" s="50"/>
      <c r="U13" s="50"/>
      <c r="V13" s="50"/>
    </row>
    <row r="14" s="51" customFormat="true" ht="18" hidden="false" customHeight="true" outlineLevel="0" collapsed="false">
      <c r="A14" s="50"/>
      <c r="B14" s="50"/>
      <c r="C14" s="50"/>
      <c r="D14" s="50"/>
      <c r="E14" s="140"/>
      <c r="F14" s="50"/>
      <c r="G14" s="50"/>
      <c r="H14" s="50"/>
      <c r="I14" s="50"/>
      <c r="J14" s="50"/>
      <c r="K14" s="230"/>
      <c r="L14" s="230"/>
      <c r="M14" s="50"/>
      <c r="N14" s="50"/>
      <c r="O14" s="50"/>
      <c r="P14" s="50"/>
      <c r="Q14" s="50"/>
      <c r="R14" s="50"/>
      <c r="S14" s="50"/>
      <c r="T14" s="50"/>
      <c r="U14" s="50"/>
      <c r="V14" s="50"/>
    </row>
    <row r="15" s="40" customFormat="true" ht="18" hidden="false" customHeight="true" outlineLevel="0" collapsed="false">
      <c r="A15" s="232"/>
      <c r="B15" s="233"/>
      <c r="C15" s="38"/>
      <c r="D15" s="234"/>
      <c r="E15" s="38"/>
      <c r="F15" s="233"/>
      <c r="G15" s="233"/>
      <c r="H15" s="233"/>
      <c r="I15" s="233"/>
      <c r="J15" s="38"/>
      <c r="K15" s="227"/>
      <c r="L15" s="227"/>
      <c r="M15" s="38"/>
      <c r="N15" s="38"/>
      <c r="O15" s="38"/>
      <c r="P15" s="38"/>
      <c r="Q15" s="38"/>
      <c r="R15" s="38"/>
      <c r="S15" s="38"/>
      <c r="T15" s="38"/>
      <c r="U15" s="38"/>
      <c r="V15" s="38"/>
    </row>
    <row r="16" s="40" customFormat="true" ht="18" hidden="false" customHeight="true" outlineLevel="0" collapsed="false">
      <c r="A16" s="47" t="s">
        <v>29</v>
      </c>
      <c r="B16" s="225" t="s">
        <v>98</v>
      </c>
      <c r="C16" s="38"/>
      <c r="D16" s="235"/>
      <c r="E16" s="43" t="s">
        <v>99</v>
      </c>
      <c r="F16" s="146"/>
      <c r="G16" s="43"/>
      <c r="H16" s="227"/>
      <c r="I16" s="236"/>
      <c r="J16" s="38"/>
      <c r="K16" s="227"/>
      <c r="L16" s="227"/>
      <c r="M16" s="38"/>
      <c r="N16" s="38"/>
      <c r="O16" s="38"/>
      <c r="P16" s="38"/>
      <c r="Q16" s="38"/>
      <c r="R16" s="38"/>
      <c r="S16" s="38"/>
      <c r="T16" s="38"/>
      <c r="U16" s="38"/>
      <c r="V16" s="38"/>
    </row>
    <row r="17" s="40" customFormat="true" ht="18" hidden="false" customHeight="true" outlineLevel="0" collapsed="false">
      <c r="A17" s="232"/>
      <c r="B17" s="237"/>
      <c r="C17" s="38"/>
      <c r="D17" s="235"/>
      <c r="E17" s="43" t="s">
        <v>100</v>
      </c>
      <c r="F17" s="38"/>
      <c r="G17" s="43"/>
      <c r="H17" s="43"/>
      <c r="I17" s="43"/>
      <c r="J17" s="43"/>
      <c r="K17" s="43"/>
      <c r="L17" s="43"/>
      <c r="M17" s="43"/>
      <c r="N17" s="43"/>
      <c r="O17" s="43"/>
      <c r="P17" s="43"/>
      <c r="Q17" s="38"/>
      <c r="R17" s="38"/>
      <c r="S17" s="38"/>
      <c r="T17" s="38"/>
      <c r="U17" s="38"/>
      <c r="V17" s="38"/>
    </row>
    <row r="18" s="40" customFormat="true" ht="18" hidden="false" customHeight="true" outlineLevel="0" collapsed="false">
      <c r="A18" s="232"/>
      <c r="B18" s="237"/>
      <c r="C18" s="38"/>
      <c r="D18" s="38"/>
      <c r="E18" s="43" t="s">
        <v>101</v>
      </c>
      <c r="G18" s="39" t="s">
        <v>102</v>
      </c>
      <c r="H18" s="39"/>
      <c r="I18" s="238"/>
      <c r="J18" s="238"/>
      <c r="K18" s="238"/>
      <c r="M18" s="239" t="s">
        <v>103</v>
      </c>
      <c r="N18" s="239"/>
      <c r="O18" s="240"/>
      <c r="P18" s="240"/>
      <c r="Q18" s="240"/>
      <c r="R18" s="38"/>
      <c r="S18" s="38"/>
      <c r="T18" s="38"/>
      <c r="U18" s="38"/>
      <c r="V18" s="38"/>
    </row>
    <row r="19" s="51" customFormat="true" ht="18" hidden="false" customHeight="true" outlineLevel="0" collapsed="false">
      <c r="A19" s="133"/>
      <c r="B19" s="241"/>
      <c r="C19" s="50"/>
      <c r="D19" s="50"/>
      <c r="E19" s="140"/>
      <c r="F19" s="49"/>
      <c r="G19" s="49"/>
      <c r="H19" s="49"/>
      <c r="I19" s="49"/>
      <c r="J19" s="49"/>
      <c r="K19" s="49"/>
      <c r="L19" s="49"/>
      <c r="M19" s="242"/>
      <c r="N19" s="242"/>
      <c r="O19" s="242"/>
      <c r="P19" s="242"/>
      <c r="Q19" s="242"/>
      <c r="R19" s="242"/>
      <c r="S19" s="242"/>
      <c r="T19" s="50"/>
      <c r="U19" s="50"/>
      <c r="V19" s="50"/>
    </row>
    <row r="20" s="51" customFormat="true" ht="18" hidden="false" customHeight="true" outlineLevel="0" collapsed="false">
      <c r="A20" s="231" t="s">
        <v>37</v>
      </c>
      <c r="B20" s="243" t="s">
        <v>104</v>
      </c>
      <c r="C20" s="50"/>
      <c r="D20" s="244"/>
      <c r="E20" s="49" t="s">
        <v>105</v>
      </c>
      <c r="F20" s="140"/>
      <c r="G20" s="245"/>
      <c r="H20" s="245"/>
      <c r="I20" s="245"/>
      <c r="J20" s="245"/>
      <c r="K20" s="245"/>
      <c r="L20" s="245"/>
      <c r="M20" s="242"/>
      <c r="N20" s="242"/>
      <c r="O20" s="242"/>
      <c r="P20" s="242"/>
      <c r="Q20" s="242"/>
      <c r="R20" s="242"/>
      <c r="S20" s="242"/>
      <c r="T20" s="50"/>
      <c r="U20" s="50"/>
      <c r="V20" s="50"/>
    </row>
    <row r="21" s="51" customFormat="true" ht="18" hidden="false" customHeight="true" outlineLevel="0" collapsed="false">
      <c r="A21" s="246"/>
      <c r="B21" s="247"/>
      <c r="C21" s="50"/>
      <c r="D21" s="244"/>
      <c r="E21" s="49" t="s">
        <v>106</v>
      </c>
      <c r="F21" s="50"/>
      <c r="G21" s="49"/>
      <c r="H21" s="49"/>
      <c r="I21" s="49"/>
      <c r="J21" s="49"/>
      <c r="K21" s="49"/>
      <c r="L21" s="49"/>
      <c r="M21" s="248"/>
      <c r="N21" s="248"/>
      <c r="O21" s="248"/>
      <c r="P21" s="248"/>
      <c r="Q21" s="248"/>
      <c r="R21" s="248"/>
      <c r="S21" s="248"/>
      <c r="T21" s="50"/>
      <c r="U21" s="50"/>
      <c r="V21" s="50"/>
    </row>
    <row r="22" s="51" customFormat="true" ht="18" hidden="false" customHeight="true" outlineLevel="0" collapsed="false">
      <c r="A22" s="246"/>
      <c r="B22" s="249"/>
      <c r="C22" s="50"/>
      <c r="D22" s="50"/>
      <c r="E22" s="50"/>
      <c r="F22" s="50"/>
      <c r="G22" s="49"/>
      <c r="H22" s="49"/>
      <c r="I22" s="49"/>
      <c r="J22" s="49"/>
      <c r="K22" s="49"/>
      <c r="L22" s="49"/>
      <c r="M22" s="248"/>
      <c r="N22" s="248"/>
      <c r="O22" s="248"/>
      <c r="P22" s="248"/>
      <c r="Q22" s="248"/>
      <c r="R22" s="248"/>
      <c r="S22" s="248"/>
      <c r="T22" s="50"/>
      <c r="U22" s="50"/>
      <c r="V22" s="50"/>
    </row>
    <row r="23" s="40" customFormat="true" ht="18" hidden="false" customHeight="true" outlineLevel="0" collapsed="false">
      <c r="A23" s="43"/>
      <c r="B23" s="250"/>
      <c r="C23" s="38"/>
      <c r="D23" s="38"/>
      <c r="E23" s="146"/>
      <c r="F23" s="93"/>
      <c r="G23" s="93"/>
      <c r="H23" s="93"/>
      <c r="I23" s="93"/>
      <c r="J23" s="93"/>
      <c r="K23" s="93"/>
      <c r="L23" s="93"/>
      <c r="M23" s="38"/>
      <c r="N23" s="38"/>
      <c r="O23" s="38"/>
      <c r="P23" s="38"/>
      <c r="Q23" s="38"/>
      <c r="R23" s="38"/>
      <c r="S23" s="38"/>
      <c r="T23" s="38"/>
      <c r="U23" s="38"/>
      <c r="V23" s="38"/>
    </row>
    <row r="24" s="40" customFormat="true" ht="18" hidden="false" customHeight="true" outlineLevel="0" collapsed="false">
      <c r="A24" s="251" t="s">
        <v>107</v>
      </c>
      <c r="B24" s="252" t="s">
        <v>108</v>
      </c>
      <c r="C24" s="252"/>
      <c r="D24" s="44"/>
      <c r="E24" s="44"/>
      <c r="F24" s="44"/>
      <c r="G24" s="44"/>
      <c r="H24" s="44"/>
      <c r="I24" s="44"/>
      <c r="J24" s="44"/>
      <c r="K24" s="44"/>
      <c r="L24" s="44"/>
      <c r="M24" s="44"/>
      <c r="N24" s="44"/>
      <c r="O24" s="44"/>
      <c r="P24" s="44"/>
      <c r="Q24" s="44"/>
      <c r="R24" s="44"/>
      <c r="S24" s="44"/>
      <c r="T24" s="44"/>
      <c r="U24" s="38"/>
      <c r="V24" s="38"/>
    </row>
    <row r="25" s="40" customFormat="true" ht="18" hidden="false" customHeight="true" outlineLevel="0" collapsed="false">
      <c r="A25" s="43"/>
      <c r="B25" s="252"/>
      <c r="C25" s="252"/>
      <c r="D25" s="44"/>
      <c r="E25" s="44"/>
      <c r="F25" s="44"/>
      <c r="G25" s="44"/>
      <c r="H25" s="44"/>
      <c r="I25" s="44"/>
      <c r="J25" s="44"/>
      <c r="K25" s="44"/>
      <c r="L25" s="44"/>
      <c r="M25" s="44"/>
      <c r="N25" s="44"/>
      <c r="O25" s="44"/>
      <c r="P25" s="44"/>
      <c r="Q25" s="44"/>
      <c r="R25" s="44"/>
      <c r="S25" s="44"/>
      <c r="T25" s="44"/>
      <c r="U25" s="38"/>
      <c r="V25" s="38"/>
    </row>
    <row r="26" s="40" customFormat="true" ht="18" hidden="false" customHeight="true" outlineLevel="0" collapsed="false">
      <c r="A26" s="43"/>
      <c r="B26" s="252"/>
      <c r="C26" s="252"/>
      <c r="D26" s="44"/>
      <c r="E26" s="44"/>
      <c r="F26" s="44"/>
      <c r="G26" s="44"/>
      <c r="H26" s="44"/>
      <c r="I26" s="44"/>
      <c r="J26" s="44"/>
      <c r="K26" s="44"/>
      <c r="L26" s="44"/>
      <c r="M26" s="44"/>
      <c r="N26" s="44"/>
      <c r="O26" s="44"/>
      <c r="P26" s="44"/>
      <c r="Q26" s="44"/>
      <c r="R26" s="44"/>
      <c r="S26" s="44"/>
      <c r="T26" s="44"/>
      <c r="U26" s="46" t="str">
        <f aca="false">CONCATENATE(TEXT(1000-LEN(D24), "#")," chars left")</f>
        <v>1000 chars left</v>
      </c>
      <c r="V26" s="38"/>
    </row>
    <row r="27" s="40" customFormat="true" ht="18" hidden="false" customHeight="true" outlineLevel="0" collapsed="false">
      <c r="A27" s="43"/>
      <c r="B27" s="233"/>
      <c r="C27" s="38"/>
      <c r="D27" s="93"/>
      <c r="E27" s="93"/>
      <c r="F27" s="93"/>
      <c r="G27" s="93"/>
      <c r="H27" s="93"/>
      <c r="I27" s="93"/>
      <c r="J27" s="93"/>
      <c r="K27" s="93"/>
      <c r="L27" s="38"/>
      <c r="M27" s="38"/>
      <c r="N27" s="38"/>
      <c r="O27" s="38"/>
      <c r="P27" s="38"/>
      <c r="Q27" s="38"/>
      <c r="R27" s="38"/>
      <c r="S27" s="38"/>
      <c r="T27" s="38"/>
      <c r="U27" s="38"/>
      <c r="V27" s="38"/>
    </row>
    <row r="28" customFormat="false" ht="18" hidden="false" customHeight="true" outlineLevel="0" collapsed="false">
      <c r="A28" s="253"/>
      <c r="B28" s="254"/>
      <c r="C28" s="255"/>
      <c r="D28" s="256"/>
      <c r="E28" s="256"/>
      <c r="F28" s="256"/>
      <c r="G28" s="256"/>
      <c r="H28" s="256"/>
      <c r="I28" s="256"/>
      <c r="J28" s="256"/>
      <c r="K28" s="256"/>
      <c r="L28" s="255"/>
      <c r="M28" s="255"/>
      <c r="N28" s="255"/>
      <c r="O28" s="255"/>
      <c r="P28" s="255"/>
      <c r="Q28" s="255"/>
      <c r="R28" s="255"/>
      <c r="S28" s="255"/>
      <c r="T28" s="255"/>
      <c r="U28" s="255"/>
      <c r="V28" s="255"/>
    </row>
    <row r="29" s="261" customFormat="true" ht="18" hidden="false" customHeight="true" outlineLevel="0" collapsed="false">
      <c r="A29" s="43"/>
      <c r="B29" s="257" t="s">
        <v>109</v>
      </c>
      <c r="C29" s="257"/>
      <c r="D29" s="258"/>
      <c r="E29" s="258"/>
      <c r="F29" s="258"/>
      <c r="G29" s="258"/>
      <c r="H29" s="259"/>
      <c r="I29" s="259"/>
      <c r="J29" s="260"/>
      <c r="K29" s="260"/>
      <c r="L29" s="259"/>
      <c r="M29" s="259"/>
      <c r="N29" s="259"/>
      <c r="O29" s="259"/>
      <c r="P29" s="43"/>
      <c r="Q29" s="43"/>
      <c r="R29" s="43"/>
      <c r="S29" s="43"/>
      <c r="T29" s="43"/>
      <c r="U29" s="43"/>
      <c r="V29" s="43"/>
    </row>
    <row r="30" s="266" customFormat="true" ht="18" hidden="false" customHeight="true" outlineLevel="0" collapsed="false">
      <c r="A30" s="49"/>
      <c r="B30" s="262"/>
      <c r="C30" s="262"/>
      <c r="D30" s="263"/>
      <c r="E30" s="263"/>
      <c r="F30" s="263"/>
      <c r="G30" s="263"/>
      <c r="H30" s="264"/>
      <c r="I30" s="264"/>
      <c r="J30" s="265"/>
      <c r="K30" s="265"/>
      <c r="L30" s="264"/>
      <c r="M30" s="264"/>
      <c r="N30" s="264"/>
      <c r="O30" s="264"/>
      <c r="P30" s="49"/>
      <c r="Q30" s="49"/>
      <c r="R30" s="49"/>
      <c r="S30" s="49"/>
      <c r="T30" s="49"/>
      <c r="U30" s="49"/>
      <c r="V30" s="49"/>
    </row>
    <row r="31" s="51" customFormat="true" ht="18" hidden="false" customHeight="true" outlineLevel="0" collapsed="false">
      <c r="A31" s="50"/>
      <c r="B31" s="61" t="s">
        <v>110</v>
      </c>
      <c r="C31" s="50"/>
      <c r="D31" s="50"/>
      <c r="E31" s="50"/>
      <c r="F31" s="50"/>
      <c r="G31" s="50"/>
      <c r="H31" s="50"/>
      <c r="I31" s="50"/>
      <c r="J31" s="50"/>
      <c r="K31" s="50"/>
      <c r="L31" s="50"/>
      <c r="M31" s="50"/>
      <c r="N31" s="50"/>
      <c r="O31" s="50"/>
      <c r="P31" s="50"/>
      <c r="Q31" s="50"/>
      <c r="R31" s="50"/>
      <c r="S31" s="50"/>
      <c r="T31" s="50"/>
      <c r="U31" s="50"/>
      <c r="V31" s="50"/>
    </row>
    <row r="32" s="51" customFormat="true" ht="18" hidden="false" customHeight="true" outlineLevel="0" collapsed="false">
      <c r="A32" s="50"/>
      <c r="B32" s="61" t="s">
        <v>111</v>
      </c>
      <c r="C32" s="50"/>
      <c r="D32" s="50"/>
      <c r="E32" s="50"/>
      <c r="F32" s="50"/>
      <c r="G32" s="50"/>
      <c r="H32" s="50"/>
      <c r="I32" s="50"/>
      <c r="J32" s="50"/>
      <c r="K32" s="50"/>
      <c r="L32" s="50"/>
      <c r="M32" s="50"/>
      <c r="N32" s="50"/>
      <c r="O32" s="50"/>
      <c r="P32" s="50"/>
      <c r="Q32" s="50"/>
      <c r="R32" s="50"/>
      <c r="S32" s="50"/>
      <c r="T32" s="50"/>
      <c r="U32" s="50"/>
      <c r="V32" s="50"/>
    </row>
    <row r="33" s="51" customFormat="true" ht="18" hidden="false" customHeight="true" outlineLevel="0" collapsed="false">
      <c r="A33" s="50"/>
      <c r="B33" s="61" t="s">
        <v>112</v>
      </c>
      <c r="C33" s="50"/>
      <c r="D33" s="50"/>
      <c r="E33" s="50"/>
      <c r="F33" s="50"/>
      <c r="G33" s="50"/>
      <c r="H33" s="50"/>
      <c r="I33" s="50"/>
      <c r="J33" s="50"/>
      <c r="K33" s="50"/>
      <c r="L33" s="50"/>
      <c r="M33" s="50"/>
      <c r="N33" s="50"/>
      <c r="O33" s="50"/>
      <c r="P33" s="50"/>
      <c r="Q33" s="50"/>
      <c r="R33" s="50"/>
      <c r="S33" s="50"/>
      <c r="T33" s="50"/>
      <c r="U33" s="50"/>
      <c r="V33" s="50"/>
    </row>
    <row r="34" s="270" customFormat="true" ht="17.25" hidden="false" customHeight="true" outlineLevel="0" collapsed="false">
      <c r="A34" s="50"/>
      <c r="B34" s="267" t="s">
        <v>113</v>
      </c>
      <c r="C34" s="267"/>
      <c r="D34" s="267" t="s">
        <v>114</v>
      </c>
      <c r="E34" s="267"/>
      <c r="F34" s="267"/>
      <c r="G34" s="267"/>
      <c r="H34" s="267"/>
      <c r="I34" s="267"/>
      <c r="J34" s="267"/>
      <c r="K34" s="267"/>
      <c r="L34" s="267"/>
      <c r="M34" s="267"/>
      <c r="N34" s="267"/>
      <c r="O34" s="267"/>
      <c r="P34" s="267"/>
      <c r="Q34" s="267"/>
      <c r="R34" s="267"/>
      <c r="S34" s="267"/>
      <c r="T34" s="267"/>
      <c r="U34" s="268"/>
      <c r="V34" s="268"/>
      <c r="W34" s="268"/>
      <c r="X34" s="268"/>
      <c r="Y34" s="268"/>
      <c r="Z34" s="268"/>
      <c r="AA34" s="268"/>
      <c r="AB34" s="268"/>
      <c r="AC34" s="268"/>
      <c r="AD34" s="268"/>
      <c r="AE34" s="268"/>
      <c r="AF34" s="268"/>
      <c r="AG34" s="268"/>
      <c r="AH34" s="268"/>
      <c r="AI34" s="268"/>
      <c r="AJ34" s="268"/>
      <c r="AK34" s="269"/>
      <c r="AL34" s="269"/>
      <c r="AM34" s="269"/>
      <c r="AN34" s="269"/>
      <c r="AO34" s="269"/>
      <c r="AP34" s="269"/>
      <c r="AQ34" s="269"/>
      <c r="AR34" s="269"/>
      <c r="AS34" s="269"/>
      <c r="AT34" s="269"/>
      <c r="AU34" s="269"/>
      <c r="AV34" s="269"/>
      <c r="AW34" s="269"/>
      <c r="AX34" s="269"/>
      <c r="AY34" s="269"/>
      <c r="AZ34" s="269"/>
      <c r="BA34" s="269"/>
      <c r="BB34" s="269"/>
      <c r="BC34" s="269"/>
      <c r="BD34" s="269"/>
      <c r="BE34" s="269"/>
      <c r="BF34" s="269"/>
      <c r="BG34" s="269"/>
      <c r="BH34" s="269"/>
      <c r="BI34" s="269"/>
      <c r="BJ34" s="269"/>
      <c r="BK34" s="269"/>
      <c r="BL34" s="269"/>
      <c r="BM34" s="269"/>
      <c r="BN34" s="269"/>
      <c r="BO34" s="269"/>
      <c r="BP34" s="269"/>
      <c r="BQ34" s="269"/>
      <c r="BR34" s="269"/>
      <c r="BS34" s="269"/>
      <c r="BT34" s="269"/>
      <c r="BU34" s="269"/>
      <c r="BV34" s="269"/>
      <c r="BW34" s="269"/>
      <c r="BX34" s="269"/>
      <c r="BY34" s="269"/>
      <c r="BZ34" s="269"/>
      <c r="CA34" s="269"/>
      <c r="CB34" s="269"/>
    </row>
    <row r="35" s="271" customFormat="true" ht="13.5" hidden="false" customHeight="true" outlineLevel="0" collapsed="false">
      <c r="A35" s="50"/>
      <c r="B35" s="267"/>
      <c r="C35" s="267"/>
      <c r="D35" s="267" t="s">
        <v>115</v>
      </c>
      <c r="E35" s="267" t="s">
        <v>116</v>
      </c>
      <c r="F35" s="267" t="s">
        <v>117</v>
      </c>
      <c r="G35" s="267"/>
      <c r="H35" s="267"/>
      <c r="I35" s="267"/>
      <c r="J35" s="267"/>
      <c r="K35" s="267"/>
      <c r="L35" s="267"/>
      <c r="M35" s="267"/>
      <c r="N35" s="267" t="s">
        <v>118</v>
      </c>
      <c r="O35" s="267"/>
      <c r="P35" s="267"/>
      <c r="Q35" s="267"/>
      <c r="R35" s="267"/>
      <c r="S35" s="267"/>
      <c r="T35" s="267" t="s">
        <v>49</v>
      </c>
      <c r="U35" s="174"/>
      <c r="V35" s="174"/>
      <c r="W35" s="174"/>
      <c r="X35" s="174"/>
      <c r="Y35" s="174"/>
      <c r="Z35" s="174"/>
      <c r="AA35" s="174"/>
      <c r="AB35" s="174"/>
      <c r="AC35" s="174"/>
      <c r="AD35" s="174"/>
      <c r="AE35" s="174"/>
      <c r="AF35" s="174"/>
      <c r="AG35" s="174"/>
      <c r="AH35" s="174"/>
      <c r="AI35" s="174"/>
      <c r="AJ35" s="174"/>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c r="BM35" s="106"/>
      <c r="BN35" s="106"/>
      <c r="BO35" s="106"/>
      <c r="BP35" s="106"/>
      <c r="BQ35" s="106"/>
      <c r="BR35" s="106"/>
      <c r="BS35" s="106"/>
      <c r="BT35" s="106"/>
      <c r="BU35" s="106"/>
      <c r="BV35" s="106"/>
      <c r="BW35" s="106"/>
      <c r="BX35" s="106"/>
      <c r="BY35" s="106"/>
      <c r="BZ35" s="106"/>
      <c r="CA35" s="106"/>
      <c r="CB35" s="106"/>
    </row>
    <row r="36" s="271" customFormat="true" ht="52.5" hidden="false" customHeight="true" outlineLevel="0" collapsed="false">
      <c r="A36" s="50"/>
      <c r="B36" s="267"/>
      <c r="C36" s="267"/>
      <c r="D36" s="267"/>
      <c r="E36" s="267"/>
      <c r="F36" s="267" t="s">
        <v>119</v>
      </c>
      <c r="G36" s="267" t="s">
        <v>120</v>
      </c>
      <c r="H36" s="267" t="s">
        <v>121</v>
      </c>
      <c r="I36" s="267" t="s">
        <v>122</v>
      </c>
      <c r="J36" s="267" t="s">
        <v>123</v>
      </c>
      <c r="K36" s="267" t="s">
        <v>124</v>
      </c>
      <c r="L36" s="267" t="s">
        <v>125</v>
      </c>
      <c r="M36" s="267" t="s">
        <v>126</v>
      </c>
      <c r="N36" s="267" t="s">
        <v>127</v>
      </c>
      <c r="O36" s="267" t="s">
        <v>128</v>
      </c>
      <c r="P36" s="267" t="s">
        <v>129</v>
      </c>
      <c r="Q36" s="267" t="s">
        <v>130</v>
      </c>
      <c r="R36" s="267" t="s">
        <v>131</v>
      </c>
      <c r="S36" s="267" t="s">
        <v>132</v>
      </c>
      <c r="T36" s="267"/>
      <c r="U36" s="272"/>
      <c r="V36" s="174"/>
      <c r="W36" s="174"/>
      <c r="X36" s="174"/>
      <c r="Y36" s="174"/>
      <c r="Z36" s="174"/>
      <c r="AA36" s="174"/>
      <c r="AB36" s="174"/>
      <c r="AC36" s="174"/>
      <c r="AD36" s="174"/>
      <c r="AE36" s="174"/>
      <c r="AF36" s="174"/>
      <c r="AG36" s="174"/>
      <c r="AH36" s="174"/>
      <c r="AI36" s="174"/>
      <c r="AJ36" s="174"/>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6"/>
      <c r="BW36" s="106"/>
      <c r="BX36" s="106"/>
      <c r="BY36" s="106"/>
      <c r="BZ36" s="106"/>
      <c r="CA36" s="106"/>
      <c r="CB36" s="106"/>
    </row>
    <row r="37" s="271" customFormat="true" ht="16.5" hidden="false" customHeight="true" outlineLevel="0" collapsed="false">
      <c r="A37" s="110"/>
      <c r="B37" s="273" t="s">
        <v>133</v>
      </c>
      <c r="C37" s="273"/>
      <c r="D37" s="274" t="s">
        <v>134</v>
      </c>
      <c r="E37" s="274"/>
      <c r="F37" s="274"/>
      <c r="G37" s="274"/>
      <c r="H37" s="274"/>
      <c r="I37" s="274"/>
      <c r="J37" s="274"/>
      <c r="K37" s="274"/>
      <c r="L37" s="274"/>
      <c r="M37" s="274"/>
      <c r="N37" s="274"/>
      <c r="O37" s="274"/>
      <c r="P37" s="274"/>
      <c r="Q37" s="274"/>
      <c r="R37" s="274"/>
      <c r="S37" s="274"/>
      <c r="T37" s="274"/>
      <c r="U37" s="272"/>
      <c r="V37" s="174"/>
      <c r="W37" s="174"/>
      <c r="X37" s="174"/>
      <c r="Y37" s="174"/>
      <c r="Z37" s="174"/>
      <c r="AA37" s="174"/>
      <c r="AB37" s="174"/>
      <c r="AC37" s="174"/>
      <c r="AD37" s="174"/>
      <c r="AE37" s="174"/>
      <c r="AF37" s="174"/>
      <c r="AG37" s="174"/>
      <c r="AH37" s="174"/>
      <c r="AI37" s="174"/>
      <c r="AJ37" s="174"/>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c r="BR37" s="106"/>
      <c r="BS37" s="106"/>
      <c r="BT37" s="106"/>
      <c r="BU37" s="106"/>
      <c r="BV37" s="106"/>
      <c r="BW37" s="106"/>
      <c r="BX37" s="106"/>
      <c r="BY37" s="106"/>
      <c r="BZ37" s="106"/>
      <c r="CA37" s="106"/>
      <c r="CB37" s="106"/>
    </row>
    <row r="38" s="271" customFormat="true" ht="16.5" hidden="false" customHeight="true" outlineLevel="0" collapsed="false">
      <c r="A38" s="110"/>
      <c r="B38" s="275" t="s">
        <v>135</v>
      </c>
      <c r="C38" s="275"/>
      <c r="D38" s="276" t="n">
        <f aca="false">+SUM(D39:D41)</f>
        <v>368.868408526559</v>
      </c>
      <c r="E38" s="276" t="n">
        <f aca="false">+SUM(E39:E41)</f>
        <v>0</v>
      </c>
      <c r="F38" s="276" t="n">
        <f aca="false">+SUM(F39:F41)</f>
        <v>0</v>
      </c>
      <c r="G38" s="276" t="n">
        <f aca="false">+SUM(G39:G41)</f>
        <v>0</v>
      </c>
      <c r="H38" s="276" t="n">
        <f aca="false">+SUM(H39:H41)</f>
        <v>59.4182557264423</v>
      </c>
      <c r="I38" s="276" t="n">
        <f aca="false">+SUM(I39:I41)</f>
        <v>0</v>
      </c>
      <c r="J38" s="276" t="n">
        <f aca="false">+SUM(J39:J41)</f>
        <v>0</v>
      </c>
      <c r="K38" s="276" t="n">
        <f aca="false">+SUM(K39:K41)</f>
        <v>0</v>
      </c>
      <c r="L38" s="276" t="n">
        <f aca="false">+SUM(L39:L41)</f>
        <v>0</v>
      </c>
      <c r="M38" s="276" t="n">
        <f aca="false">+SUM(M39:M41)</f>
        <v>0</v>
      </c>
      <c r="N38" s="276" t="n">
        <f aca="false">+SUM(N39:N41)</f>
        <v>0</v>
      </c>
      <c r="O38" s="276" t="n">
        <f aca="false">+SUM(O39:O41)</f>
        <v>0</v>
      </c>
      <c r="P38" s="276" t="n">
        <f aca="false">+SUM(P39:P41)</f>
        <v>0</v>
      </c>
      <c r="Q38" s="276" t="n">
        <f aca="false">+SUM(Q39:Q41)</f>
        <v>0</v>
      </c>
      <c r="R38" s="276" t="n">
        <f aca="false">+SUM(R39:R41)</f>
        <v>0</v>
      </c>
      <c r="S38" s="276" t="n">
        <f aca="false">+SUM(S39:S41)</f>
        <v>0</v>
      </c>
      <c r="T38" s="277" t="n">
        <f aca="false">SUM(D38:S38)</f>
        <v>428.286664253001</v>
      </c>
      <c r="U38" s="272"/>
      <c r="V38" s="174"/>
      <c r="W38" s="174"/>
      <c r="X38" s="174"/>
      <c r="Y38" s="174"/>
      <c r="Z38" s="174"/>
      <c r="AA38" s="174"/>
      <c r="AB38" s="174"/>
      <c r="AC38" s="174"/>
      <c r="AD38" s="174"/>
      <c r="AE38" s="174"/>
      <c r="AF38" s="174"/>
      <c r="AG38" s="174"/>
      <c r="AH38" s="174"/>
      <c r="AI38" s="174"/>
      <c r="AJ38" s="174"/>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S38" s="106"/>
      <c r="BT38" s="106"/>
      <c r="BU38" s="106"/>
      <c r="BV38" s="106"/>
      <c r="BW38" s="106"/>
      <c r="BX38" s="106"/>
      <c r="BY38" s="106"/>
      <c r="BZ38" s="106"/>
      <c r="CA38" s="106"/>
      <c r="CB38" s="106"/>
    </row>
    <row r="39" s="271" customFormat="true" ht="16.5" hidden="false" customHeight="true" outlineLevel="1" collapsed="false">
      <c r="A39" s="110"/>
      <c r="B39" s="278"/>
      <c r="C39" s="279" t="s">
        <v>136</v>
      </c>
      <c r="D39" s="280" t="n">
        <v>257.130050954601</v>
      </c>
      <c r="E39" s="280"/>
      <c r="F39" s="280" t="n">
        <v>0</v>
      </c>
      <c r="G39" s="280" t="n">
        <v>0</v>
      </c>
      <c r="H39" s="280" t="n">
        <v>59.4182557264423</v>
      </c>
      <c r="I39" s="280" t="s">
        <v>137</v>
      </c>
      <c r="J39" s="280" t="s">
        <v>138</v>
      </c>
      <c r="K39" s="280" t="s">
        <v>138</v>
      </c>
      <c r="L39" s="280" t="s">
        <v>138</v>
      </c>
      <c r="M39" s="280" t="s">
        <v>138</v>
      </c>
      <c r="N39" s="280" t="s">
        <v>138</v>
      </c>
      <c r="O39" s="280" t="s">
        <v>138</v>
      </c>
      <c r="P39" s="280" t="s">
        <v>138</v>
      </c>
      <c r="Q39" s="280" t="s">
        <v>138</v>
      </c>
      <c r="R39" s="280" t="s">
        <v>138</v>
      </c>
      <c r="S39" s="280" t="s">
        <v>138</v>
      </c>
      <c r="T39" s="281" t="n">
        <f aca="false">SUM(D39:S39)</f>
        <v>316.548306681043</v>
      </c>
      <c r="U39" s="272"/>
      <c r="V39" s="174"/>
      <c r="W39" s="174"/>
      <c r="X39" s="174"/>
      <c r="Y39" s="174"/>
      <c r="Z39" s="174"/>
      <c r="AA39" s="174"/>
      <c r="AB39" s="174"/>
      <c r="AC39" s="174"/>
      <c r="AD39" s="174"/>
      <c r="AE39" s="174"/>
      <c r="AF39" s="174"/>
      <c r="AG39" s="174"/>
      <c r="AH39" s="174"/>
      <c r="AI39" s="174"/>
      <c r="AJ39" s="174"/>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row>
    <row r="40" s="271" customFormat="true" ht="16.5" hidden="false" customHeight="true" outlineLevel="1" collapsed="false">
      <c r="A40" s="110"/>
      <c r="B40" s="278"/>
      <c r="C40" s="279" t="s">
        <v>139</v>
      </c>
      <c r="D40" s="280" t="n">
        <v>111.738357571958</v>
      </c>
      <c r="E40" s="280" t="s">
        <v>137</v>
      </c>
      <c r="F40" s="280" t="s">
        <v>137</v>
      </c>
      <c r="G40" s="280" t="s">
        <v>137</v>
      </c>
      <c r="H40" s="280" t="s">
        <v>137</v>
      </c>
      <c r="I40" s="280" t="s">
        <v>137</v>
      </c>
      <c r="J40" s="280" t="s">
        <v>138</v>
      </c>
      <c r="K40" s="280" t="s">
        <v>138</v>
      </c>
      <c r="L40" s="280" t="s">
        <v>138</v>
      </c>
      <c r="M40" s="280" t="s">
        <v>138</v>
      </c>
      <c r="N40" s="280" t="s">
        <v>138</v>
      </c>
      <c r="O40" s="280" t="s">
        <v>138</v>
      </c>
      <c r="P40" s="280" t="s">
        <v>138</v>
      </c>
      <c r="Q40" s="280" t="s">
        <v>138</v>
      </c>
      <c r="R40" s="280" t="s">
        <v>138</v>
      </c>
      <c r="S40" s="280" t="s">
        <v>138</v>
      </c>
      <c r="T40" s="281" t="n">
        <f aca="false">SUM(D40:S40)</f>
        <v>111.738357571958</v>
      </c>
      <c r="U40" s="272"/>
      <c r="V40" s="174"/>
      <c r="W40" s="174"/>
      <c r="X40" s="174"/>
      <c r="Y40" s="174"/>
      <c r="Z40" s="174"/>
      <c r="AA40" s="174"/>
      <c r="AB40" s="174"/>
      <c r="AC40" s="174"/>
      <c r="AD40" s="174"/>
      <c r="AE40" s="174"/>
      <c r="AF40" s="174"/>
      <c r="AG40" s="174"/>
      <c r="AH40" s="174"/>
      <c r="AI40" s="174"/>
      <c r="AJ40" s="174"/>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row>
    <row r="41" s="271" customFormat="true" ht="16.5" hidden="false" customHeight="true" outlineLevel="1" collapsed="false">
      <c r="A41" s="110"/>
      <c r="B41" s="278"/>
      <c r="C41" s="282" t="s">
        <v>140</v>
      </c>
      <c r="D41" s="280" t="s">
        <v>137</v>
      </c>
      <c r="E41" s="280" t="s">
        <v>137</v>
      </c>
      <c r="F41" s="280" t="s">
        <v>137</v>
      </c>
      <c r="G41" s="280" t="s">
        <v>137</v>
      </c>
      <c r="H41" s="280" t="s">
        <v>137</v>
      </c>
      <c r="I41" s="280" t="s">
        <v>138</v>
      </c>
      <c r="J41" s="280" t="s">
        <v>138</v>
      </c>
      <c r="K41" s="280" t="s">
        <v>138</v>
      </c>
      <c r="L41" s="280" t="s">
        <v>138</v>
      </c>
      <c r="M41" s="280" t="s">
        <v>138</v>
      </c>
      <c r="N41" s="280" t="s">
        <v>138</v>
      </c>
      <c r="O41" s="280" t="s">
        <v>138</v>
      </c>
      <c r="P41" s="280" t="s">
        <v>138</v>
      </c>
      <c r="Q41" s="280" t="s">
        <v>138</v>
      </c>
      <c r="R41" s="280" t="s">
        <v>138</v>
      </c>
      <c r="S41" s="280" t="s">
        <v>138</v>
      </c>
      <c r="T41" s="281" t="n">
        <f aca="false">SUM(D41:S41)</f>
        <v>0</v>
      </c>
      <c r="U41" s="272"/>
      <c r="V41" s="174"/>
      <c r="W41" s="174"/>
      <c r="X41" s="174"/>
      <c r="Y41" s="174"/>
      <c r="Z41" s="174"/>
      <c r="AA41" s="174"/>
      <c r="AB41" s="174"/>
      <c r="AC41" s="174"/>
      <c r="AD41" s="174"/>
      <c r="AE41" s="174"/>
      <c r="AF41" s="174"/>
      <c r="AG41" s="174"/>
      <c r="AH41" s="174"/>
      <c r="AI41" s="174"/>
      <c r="AJ41" s="174"/>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row>
    <row r="42" s="271" customFormat="true" ht="16.5" hidden="false" customHeight="true" outlineLevel="0" collapsed="false">
      <c r="A42" s="110"/>
      <c r="B42" s="283" t="s">
        <v>141</v>
      </c>
      <c r="C42" s="283"/>
      <c r="D42" s="276" t="n">
        <f aca="false">+SUM(D43:D44)</f>
        <v>4770.39443591789</v>
      </c>
      <c r="E42" s="276" t="n">
        <f aca="false">+SUM(E43:E44)</f>
        <v>0</v>
      </c>
      <c r="F42" s="276" t="n">
        <f aca="false">+SUM(F43:F44)</f>
        <v>0</v>
      </c>
      <c r="G42" s="276" t="n">
        <f aca="false">+SUM(G43:G44)</f>
        <v>744.26555874253</v>
      </c>
      <c r="H42" s="276" t="n">
        <f aca="false">+SUM(H43:H44)</f>
        <v>637.008719957471</v>
      </c>
      <c r="I42" s="276" t="n">
        <f aca="false">+SUM(I43:I44)</f>
        <v>0</v>
      </c>
      <c r="J42" s="276" t="n">
        <f aca="false">+SUM(J43:J44)</f>
        <v>0</v>
      </c>
      <c r="K42" s="276" t="n">
        <f aca="false">+SUM(K43:K44)</f>
        <v>0</v>
      </c>
      <c r="L42" s="276" t="n">
        <f aca="false">+SUM(L43:L44)</f>
        <v>0</v>
      </c>
      <c r="M42" s="276" t="n">
        <f aca="false">+SUM(M43:M44)</f>
        <v>0</v>
      </c>
      <c r="N42" s="276" t="n">
        <f aca="false">+SUM(N43:N44)</f>
        <v>0</v>
      </c>
      <c r="O42" s="276" t="n">
        <f aca="false">+SUM(O43:O44)</f>
        <v>0</v>
      </c>
      <c r="P42" s="276" t="n">
        <f aca="false">+SUM(P43:P44)</f>
        <v>0</v>
      </c>
      <c r="Q42" s="276" t="n">
        <f aca="false">+SUM(Q43:Q44)</f>
        <v>0</v>
      </c>
      <c r="R42" s="276" t="n">
        <f aca="false">+SUM(R43:R44)</f>
        <v>0</v>
      </c>
      <c r="S42" s="276" t="n">
        <f aca="false">+SUM(S43:S44)</f>
        <v>0</v>
      </c>
      <c r="T42" s="277" t="n">
        <f aca="false">SUM(D42:S42)</f>
        <v>6151.66871461789</v>
      </c>
      <c r="U42" s="272"/>
      <c r="V42" s="174"/>
      <c r="W42" s="174"/>
      <c r="X42" s="174"/>
      <c r="Y42" s="174"/>
      <c r="Z42" s="174"/>
      <c r="AA42" s="174"/>
      <c r="AB42" s="174"/>
      <c r="AC42" s="174"/>
      <c r="AD42" s="174"/>
      <c r="AE42" s="174"/>
      <c r="AF42" s="174"/>
      <c r="AG42" s="174"/>
      <c r="AH42" s="174"/>
      <c r="AI42" s="174"/>
      <c r="AJ42" s="174"/>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row>
    <row r="43" s="271" customFormat="true" ht="16.5" hidden="false" customHeight="true" outlineLevel="1" collapsed="false">
      <c r="A43" s="110"/>
      <c r="B43" s="284"/>
      <c r="C43" s="285" t="s">
        <v>142</v>
      </c>
      <c r="D43" s="280" t="s">
        <v>138</v>
      </c>
      <c r="E43" s="280" t="s">
        <v>138</v>
      </c>
      <c r="F43" s="280" t="s">
        <v>138</v>
      </c>
      <c r="G43" s="280" t="s">
        <v>138</v>
      </c>
      <c r="H43" s="280" t="s">
        <v>138</v>
      </c>
      <c r="I43" s="280" t="s">
        <v>138</v>
      </c>
      <c r="J43" s="280" t="s">
        <v>138</v>
      </c>
      <c r="K43" s="280" t="s">
        <v>138</v>
      </c>
      <c r="L43" s="280" t="s">
        <v>138</v>
      </c>
      <c r="M43" s="280" t="s">
        <v>138</v>
      </c>
      <c r="N43" s="280" t="s">
        <v>138</v>
      </c>
      <c r="O43" s="280" t="s">
        <v>138</v>
      </c>
      <c r="P43" s="280" t="s">
        <v>138</v>
      </c>
      <c r="Q43" s="280" t="s">
        <v>138</v>
      </c>
      <c r="R43" s="280" t="s">
        <v>138</v>
      </c>
      <c r="S43" s="280" t="s">
        <v>138</v>
      </c>
      <c r="T43" s="281" t="n">
        <f aca="false">SUM(D43:S43)</f>
        <v>0</v>
      </c>
      <c r="U43" s="272"/>
      <c r="V43" s="174"/>
      <c r="W43" s="174"/>
      <c r="X43" s="174"/>
      <c r="Y43" s="174"/>
      <c r="Z43" s="174"/>
      <c r="AA43" s="174"/>
      <c r="AB43" s="174"/>
      <c r="AC43" s="174"/>
      <c r="AD43" s="174"/>
      <c r="AE43" s="174"/>
      <c r="AF43" s="174"/>
      <c r="AG43" s="174"/>
      <c r="AH43" s="174"/>
      <c r="AI43" s="174"/>
      <c r="AJ43" s="174"/>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row>
    <row r="44" s="271" customFormat="true" ht="16.5" hidden="false" customHeight="true" outlineLevel="1" collapsed="false">
      <c r="A44" s="110"/>
      <c r="B44" s="284"/>
      <c r="C44" s="285" t="s">
        <v>140</v>
      </c>
      <c r="D44" s="280" t="n">
        <v>4770.39443591789</v>
      </c>
      <c r="E44" s="280"/>
      <c r="F44" s="280" t="n">
        <v>0</v>
      </c>
      <c r="G44" s="280" t="n">
        <v>744.26555874253</v>
      </c>
      <c r="H44" s="280" t="n">
        <v>637.008719957471</v>
      </c>
      <c r="I44" s="280" t="s">
        <v>138</v>
      </c>
      <c r="J44" s="280" t="s">
        <v>138</v>
      </c>
      <c r="K44" s="280" t="s">
        <v>138</v>
      </c>
      <c r="L44" s="280" t="s">
        <v>138</v>
      </c>
      <c r="M44" s="280" t="s">
        <v>138</v>
      </c>
      <c r="N44" s="280" t="s">
        <v>138</v>
      </c>
      <c r="O44" s="280" t="s">
        <v>138</v>
      </c>
      <c r="P44" s="280" t="s">
        <v>138</v>
      </c>
      <c r="Q44" s="280" t="s">
        <v>138</v>
      </c>
      <c r="R44" s="280" t="s">
        <v>138</v>
      </c>
      <c r="S44" s="280" t="s">
        <v>138</v>
      </c>
      <c r="T44" s="281" t="n">
        <f aca="false">SUM(D44:S44)</f>
        <v>6151.66871461789</v>
      </c>
      <c r="U44" s="272"/>
      <c r="V44" s="174"/>
      <c r="W44" s="174"/>
      <c r="X44" s="174"/>
      <c r="Y44" s="174"/>
      <c r="Z44" s="174"/>
      <c r="AA44" s="174"/>
      <c r="AB44" s="174"/>
      <c r="AC44" s="174"/>
      <c r="AD44" s="174"/>
      <c r="AE44" s="174"/>
      <c r="AF44" s="174"/>
      <c r="AG44" s="174"/>
      <c r="AH44" s="174"/>
      <c r="AI44" s="174"/>
      <c r="AJ44" s="174"/>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row>
    <row r="45" s="271" customFormat="true" ht="16.5" hidden="false" customHeight="true" outlineLevel="0" collapsed="false">
      <c r="A45" s="110"/>
      <c r="B45" s="275" t="s">
        <v>143</v>
      </c>
      <c r="C45" s="275"/>
      <c r="D45" s="280" t="n">
        <v>3652.675</v>
      </c>
      <c r="E45" s="280"/>
      <c r="F45" s="280" t="n">
        <v>0</v>
      </c>
      <c r="G45" s="280" t="n">
        <v>771.743091986943</v>
      </c>
      <c r="H45" s="280" t="n">
        <v>541.643461076901</v>
      </c>
      <c r="I45" s="280" t="n">
        <v>0</v>
      </c>
      <c r="J45" s="280" t="n">
        <v>0</v>
      </c>
      <c r="K45" s="280" t="n">
        <v>0</v>
      </c>
      <c r="L45" s="280" t="s">
        <v>137</v>
      </c>
      <c r="M45" s="280" t="n">
        <v>0</v>
      </c>
      <c r="N45" s="280" t="n">
        <v>0</v>
      </c>
      <c r="O45" s="280" t="n">
        <v>0</v>
      </c>
      <c r="P45" s="280" t="s">
        <v>137</v>
      </c>
      <c r="Q45" s="280" t="s">
        <v>137</v>
      </c>
      <c r="R45" s="280" t="s">
        <v>137</v>
      </c>
      <c r="S45" s="280" t="s">
        <v>138</v>
      </c>
      <c r="T45" s="286" t="n">
        <f aca="false">SUM(D45:S45)</f>
        <v>4966.06155306384</v>
      </c>
      <c r="U45" s="272"/>
      <c r="V45" s="174"/>
      <c r="W45" s="174"/>
      <c r="X45" s="174"/>
      <c r="Y45" s="174"/>
      <c r="Z45" s="174"/>
      <c r="AA45" s="174"/>
      <c r="AB45" s="174"/>
      <c r="AC45" s="174"/>
      <c r="AD45" s="174"/>
      <c r="AE45" s="174"/>
      <c r="AF45" s="174"/>
      <c r="AG45" s="174"/>
      <c r="AH45" s="174"/>
      <c r="AI45" s="174"/>
      <c r="AJ45" s="174"/>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row>
    <row r="46" s="271" customFormat="true" ht="16.5" hidden="false" customHeight="true" outlineLevel="0" collapsed="false">
      <c r="A46" s="110"/>
      <c r="B46" s="287" t="s">
        <v>144</v>
      </c>
      <c r="C46" s="275" t="s">
        <v>145</v>
      </c>
      <c r="D46" s="280" t="n">
        <v>8.37283641521917</v>
      </c>
      <c r="E46" s="280"/>
      <c r="F46" s="280" t="n">
        <v>0</v>
      </c>
      <c r="G46" s="280" t="n">
        <v>91.7235642115628</v>
      </c>
      <c r="H46" s="280" t="n">
        <v>309.567029214025</v>
      </c>
      <c r="I46" s="280" t="s">
        <v>138</v>
      </c>
      <c r="J46" s="280" t="s">
        <v>138</v>
      </c>
      <c r="K46" s="280" t="s">
        <v>138</v>
      </c>
      <c r="L46" s="280" t="s">
        <v>138</v>
      </c>
      <c r="M46" s="280" t="s">
        <v>138</v>
      </c>
      <c r="N46" s="280" t="s">
        <v>138</v>
      </c>
      <c r="O46" s="280" t="s">
        <v>138</v>
      </c>
      <c r="P46" s="280" t="s">
        <v>138</v>
      </c>
      <c r="Q46" s="280" t="s">
        <v>138</v>
      </c>
      <c r="R46" s="280" t="s">
        <v>138</v>
      </c>
      <c r="S46" s="280" t="s">
        <v>138</v>
      </c>
      <c r="T46" s="288" t="n">
        <f aca="false">SUM(D46:S46)</f>
        <v>409.663429840807</v>
      </c>
      <c r="U46" s="272"/>
      <c r="V46" s="174"/>
      <c r="W46" s="174"/>
      <c r="X46" s="174"/>
      <c r="Y46" s="174"/>
      <c r="Z46" s="174"/>
      <c r="AA46" s="174"/>
      <c r="AB46" s="174"/>
      <c r="AC46" s="174"/>
      <c r="AD46" s="174"/>
      <c r="AE46" s="174"/>
      <c r="AF46" s="174"/>
      <c r="AG46" s="174"/>
      <c r="AH46" s="174"/>
      <c r="AI46" s="174"/>
      <c r="AJ46" s="174"/>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row>
    <row r="47" s="271" customFormat="true" ht="16.5" hidden="false" customHeight="true" outlineLevel="0" collapsed="false">
      <c r="A47" s="110"/>
      <c r="B47" s="289"/>
      <c r="C47" s="283" t="s">
        <v>146</v>
      </c>
      <c r="D47" s="280" t="s">
        <v>138</v>
      </c>
      <c r="E47" s="280" t="s">
        <v>138</v>
      </c>
      <c r="F47" s="280" t="s">
        <v>138</v>
      </c>
      <c r="G47" s="280" t="s">
        <v>138</v>
      </c>
      <c r="H47" s="280" t="s">
        <v>138</v>
      </c>
      <c r="I47" s="280" t="s">
        <v>138</v>
      </c>
      <c r="J47" s="280" t="s">
        <v>138</v>
      </c>
      <c r="K47" s="280" t="s">
        <v>138</v>
      </c>
      <c r="L47" s="280" t="s">
        <v>138</v>
      </c>
      <c r="M47" s="280" t="s">
        <v>138</v>
      </c>
      <c r="N47" s="280" t="s">
        <v>138</v>
      </c>
      <c r="O47" s="280" t="s">
        <v>138</v>
      </c>
      <c r="P47" s="280" t="s">
        <v>138</v>
      </c>
      <c r="Q47" s="280" t="s">
        <v>138</v>
      </c>
      <c r="R47" s="280" t="s">
        <v>138</v>
      </c>
      <c r="S47" s="280" t="s">
        <v>138</v>
      </c>
      <c r="T47" s="288" t="n">
        <f aca="false">SUM(D47:S47)</f>
        <v>0</v>
      </c>
      <c r="U47" s="244"/>
      <c r="V47" s="244"/>
      <c r="W47" s="174"/>
      <c r="X47" s="174"/>
      <c r="Y47" s="174"/>
      <c r="Z47" s="174"/>
      <c r="AA47" s="174"/>
      <c r="AB47" s="174"/>
      <c r="AC47" s="174"/>
      <c r="AD47" s="174"/>
      <c r="AE47" s="174"/>
      <c r="AF47" s="174"/>
      <c r="AG47" s="174"/>
      <c r="AH47" s="174"/>
      <c r="AI47" s="174"/>
      <c r="AJ47" s="174"/>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row>
    <row r="48" s="271" customFormat="true" ht="16.5" hidden="false" customHeight="true" outlineLevel="0" collapsed="false">
      <c r="A48" s="110"/>
      <c r="B48" s="290" t="s">
        <v>147</v>
      </c>
      <c r="C48" s="290"/>
      <c r="D48" s="280" t="s">
        <v>138</v>
      </c>
      <c r="E48" s="280" t="s">
        <v>138</v>
      </c>
      <c r="F48" s="280" t="s">
        <v>138</v>
      </c>
      <c r="G48" s="280" t="s">
        <v>138</v>
      </c>
      <c r="H48" s="280" t="s">
        <v>138</v>
      </c>
      <c r="I48" s="280" t="s">
        <v>138</v>
      </c>
      <c r="J48" s="280" t="s">
        <v>138</v>
      </c>
      <c r="K48" s="280" t="s">
        <v>138</v>
      </c>
      <c r="L48" s="280" t="s">
        <v>138</v>
      </c>
      <c r="M48" s="280" t="s">
        <v>138</v>
      </c>
      <c r="N48" s="280" t="s">
        <v>138</v>
      </c>
      <c r="O48" s="280" t="s">
        <v>138</v>
      </c>
      <c r="P48" s="280" t="s">
        <v>138</v>
      </c>
      <c r="Q48" s="280" t="s">
        <v>138</v>
      </c>
      <c r="R48" s="280" t="s">
        <v>138</v>
      </c>
      <c r="S48" s="280" t="s">
        <v>138</v>
      </c>
      <c r="T48" s="288" t="n">
        <f aca="false">SUM(D48:S48)</f>
        <v>0</v>
      </c>
      <c r="U48" s="244"/>
      <c r="V48" s="244"/>
      <c r="W48" s="174"/>
      <c r="X48" s="174"/>
      <c r="Y48" s="174"/>
      <c r="Z48" s="174"/>
      <c r="AA48" s="174"/>
      <c r="AB48" s="174"/>
      <c r="AC48" s="174"/>
      <c r="AD48" s="174"/>
      <c r="AE48" s="174"/>
      <c r="AF48" s="174"/>
      <c r="AG48" s="174"/>
      <c r="AH48" s="174"/>
      <c r="AI48" s="174"/>
      <c r="AJ48" s="174"/>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c r="BW48" s="106"/>
      <c r="BX48" s="106"/>
      <c r="BY48" s="106"/>
      <c r="BZ48" s="106"/>
      <c r="CA48" s="106"/>
      <c r="CB48" s="106"/>
    </row>
    <row r="49" s="271" customFormat="true" ht="16.5" hidden="false" customHeight="true" outlineLevel="0" collapsed="false">
      <c r="A49" s="110"/>
      <c r="B49" s="291" t="s">
        <v>148</v>
      </c>
      <c r="C49" s="291"/>
      <c r="D49" s="286" t="n">
        <f aca="false">D38+D42+D45+D46</f>
        <v>8800.31068085967</v>
      </c>
      <c r="E49" s="286" t="n">
        <f aca="false">E38+E42</f>
        <v>0</v>
      </c>
      <c r="F49" s="286" t="n">
        <f aca="false">F38+F42</f>
        <v>0</v>
      </c>
      <c r="G49" s="286" t="n">
        <f aca="false">G38+G42+G45+G46</f>
        <v>1607.73221494104</v>
      </c>
      <c r="H49" s="286" t="n">
        <f aca="false">H38+H42+H45+H46</f>
        <v>1547.63746597484</v>
      </c>
      <c r="I49" s="286" t="n">
        <f aca="false">I38+I42</f>
        <v>0</v>
      </c>
      <c r="J49" s="286" t="n">
        <f aca="false">J38+J42</f>
        <v>0</v>
      </c>
      <c r="K49" s="286" t="n">
        <f aca="false">K38+K42</f>
        <v>0</v>
      </c>
      <c r="L49" s="286" t="n">
        <f aca="false">L38+L42</f>
        <v>0</v>
      </c>
      <c r="M49" s="286" t="n">
        <f aca="false">M38+M42</f>
        <v>0</v>
      </c>
      <c r="N49" s="286" t="n">
        <f aca="false">N38+N42</f>
        <v>0</v>
      </c>
      <c r="O49" s="286" t="n">
        <f aca="false">O38+O42</f>
        <v>0</v>
      </c>
      <c r="P49" s="286" t="n">
        <f aca="false">P38+P42</f>
        <v>0</v>
      </c>
      <c r="Q49" s="286" t="n">
        <f aca="false">Q38+Q42</f>
        <v>0</v>
      </c>
      <c r="R49" s="286" t="n">
        <f aca="false">R38+R42</f>
        <v>0</v>
      </c>
      <c r="S49" s="286" t="n">
        <f aca="false">S38+S42</f>
        <v>0</v>
      </c>
      <c r="T49" s="286" t="n">
        <f aca="false">+SUM(T38+T42+T45+T46+T47+T48)</f>
        <v>11955.6803617755</v>
      </c>
      <c r="U49" s="244"/>
      <c r="V49" s="244"/>
      <c r="W49" s="174"/>
      <c r="X49" s="174"/>
      <c r="Y49" s="174"/>
      <c r="Z49" s="174"/>
      <c r="AA49" s="174"/>
      <c r="AB49" s="174"/>
      <c r="AC49" s="174"/>
      <c r="AD49" s="174"/>
      <c r="AE49" s="174"/>
      <c r="AF49" s="174"/>
      <c r="AG49" s="174"/>
      <c r="AH49" s="174"/>
      <c r="AI49" s="174"/>
      <c r="AJ49" s="174"/>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c r="BW49" s="106"/>
      <c r="BX49" s="106"/>
      <c r="BY49" s="106"/>
      <c r="BZ49" s="106"/>
      <c r="CA49" s="106"/>
      <c r="CB49" s="106"/>
    </row>
    <row r="50" s="271" customFormat="true" ht="16.5" hidden="false" customHeight="true" outlineLevel="0" collapsed="false">
      <c r="A50" s="110"/>
      <c r="B50" s="273" t="s">
        <v>149</v>
      </c>
      <c r="C50" s="273"/>
      <c r="D50" s="274"/>
      <c r="E50" s="274"/>
      <c r="F50" s="274"/>
      <c r="G50" s="274"/>
      <c r="H50" s="274"/>
      <c r="I50" s="274"/>
      <c r="J50" s="274"/>
      <c r="K50" s="274"/>
      <c r="L50" s="274"/>
      <c r="M50" s="274"/>
      <c r="N50" s="274"/>
      <c r="O50" s="274"/>
      <c r="P50" s="274"/>
      <c r="Q50" s="274"/>
      <c r="R50" s="274"/>
      <c r="S50" s="274"/>
      <c r="T50" s="274"/>
      <c r="U50" s="292"/>
      <c r="V50" s="292"/>
      <c r="W50" s="174"/>
      <c r="X50" s="174"/>
      <c r="Y50" s="174"/>
      <c r="Z50" s="174"/>
      <c r="AA50" s="174"/>
      <c r="AB50" s="174"/>
      <c r="AC50" s="174"/>
      <c r="AD50" s="174"/>
      <c r="AE50" s="174"/>
      <c r="AF50" s="174"/>
      <c r="AG50" s="174"/>
      <c r="AH50" s="174"/>
      <c r="AI50" s="174"/>
      <c r="AJ50" s="174"/>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c r="BR50" s="106"/>
      <c r="BS50" s="106"/>
      <c r="BT50" s="106"/>
      <c r="BU50" s="106"/>
      <c r="BV50" s="106"/>
      <c r="BW50" s="106"/>
      <c r="BX50" s="106"/>
      <c r="BY50" s="106"/>
      <c r="BZ50" s="106"/>
      <c r="CA50" s="106"/>
      <c r="CB50" s="106"/>
    </row>
    <row r="51" s="271" customFormat="true" ht="18" hidden="false" customHeight="true" outlineLevel="0" collapsed="false">
      <c r="A51" s="110"/>
      <c r="B51" s="275" t="s">
        <v>150</v>
      </c>
      <c r="C51" s="275"/>
      <c r="D51" s="293" t="n">
        <f aca="false">+SUM(D52:D53)</f>
        <v>0</v>
      </c>
      <c r="E51" s="293" t="n">
        <f aca="false">+SUM(E52:E53)</f>
        <v>0</v>
      </c>
      <c r="F51" s="293" t="n">
        <f aca="false">+SUM(F52:F53)</f>
        <v>0</v>
      </c>
      <c r="G51" s="293" t="n">
        <f aca="false">+SUM(G52:G53)</f>
        <v>0</v>
      </c>
      <c r="H51" s="293" t="n">
        <f aca="false">+SUM(H52:H53)</f>
        <v>0</v>
      </c>
      <c r="I51" s="293" t="n">
        <f aca="false">+SUM(I52:I53)</f>
        <v>16.2520469235919</v>
      </c>
      <c r="J51" s="293" t="n">
        <f aca="false">+SUM(J52:J53)</f>
        <v>12.368774211143</v>
      </c>
      <c r="K51" s="293" t="n">
        <f aca="false">+SUM(K52:K53)</f>
        <v>0</v>
      </c>
      <c r="L51" s="293" t="n">
        <f aca="false">+SUM(L52:L53)</f>
        <v>0</v>
      </c>
      <c r="M51" s="293" t="n">
        <f aca="false">+SUM(M52:M53)</f>
        <v>0</v>
      </c>
      <c r="N51" s="293" t="n">
        <f aca="false">+SUM(N52:N53)</f>
        <v>0</v>
      </c>
      <c r="O51" s="293" t="n">
        <f aca="false">+SUM(O52:O53)</f>
        <v>0</v>
      </c>
      <c r="P51" s="293" t="n">
        <f aca="false">+SUM(P52:P53)</f>
        <v>0</v>
      </c>
      <c r="Q51" s="293" t="n">
        <f aca="false">+SUM(Q52:Q53)</f>
        <v>0</v>
      </c>
      <c r="R51" s="293" t="n">
        <f aca="false">+SUM(R52:R53)</f>
        <v>0</v>
      </c>
      <c r="S51" s="293" t="n">
        <f aca="false">+SUM(S52:S53)</f>
        <v>0</v>
      </c>
      <c r="T51" s="293" t="n">
        <f aca="false">+SUM(T52:T53)</f>
        <v>28.6208211347348</v>
      </c>
      <c r="U51" s="244"/>
      <c r="V51" s="244"/>
      <c r="W51" s="174"/>
      <c r="X51" s="174"/>
      <c r="Y51" s="174"/>
      <c r="Z51" s="174"/>
      <c r="AA51" s="174"/>
      <c r="AB51" s="174"/>
      <c r="AC51" s="174"/>
      <c r="AD51" s="174"/>
      <c r="AE51" s="174"/>
      <c r="AF51" s="174"/>
      <c r="AG51" s="174"/>
      <c r="AH51" s="174"/>
      <c r="AI51" s="174"/>
      <c r="AJ51" s="174"/>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c r="BM51" s="106"/>
      <c r="BN51" s="106"/>
      <c r="BO51" s="106"/>
      <c r="BP51" s="106"/>
      <c r="BQ51" s="106"/>
      <c r="BR51" s="106"/>
      <c r="BS51" s="106"/>
      <c r="BT51" s="106"/>
      <c r="BU51" s="106"/>
      <c r="BV51" s="106"/>
      <c r="BW51" s="106"/>
      <c r="BX51" s="106"/>
      <c r="BY51" s="106"/>
      <c r="BZ51" s="106"/>
      <c r="CA51" s="106"/>
      <c r="CB51" s="106"/>
    </row>
    <row r="52" s="271" customFormat="true" ht="18" hidden="false" customHeight="true" outlineLevel="1" collapsed="false">
      <c r="A52" s="110"/>
      <c r="B52" s="294"/>
      <c r="C52" s="295" t="s">
        <v>151</v>
      </c>
      <c r="D52" s="280" t="s">
        <v>138</v>
      </c>
      <c r="E52" s="280" t="s">
        <v>138</v>
      </c>
      <c r="F52" s="280" t="s">
        <v>138</v>
      </c>
      <c r="G52" s="280" t="s">
        <v>138</v>
      </c>
      <c r="H52" s="280" t="s">
        <v>138</v>
      </c>
      <c r="I52" s="280" t="n">
        <v>16.2520469235919</v>
      </c>
      <c r="J52" s="280" t="n">
        <v>12.368774211143</v>
      </c>
      <c r="K52" s="280" t="s">
        <v>138</v>
      </c>
      <c r="L52" s="280" t="s">
        <v>138</v>
      </c>
      <c r="M52" s="280" t="s">
        <v>138</v>
      </c>
      <c r="N52" s="280" t="s">
        <v>138</v>
      </c>
      <c r="O52" s="280" t="s">
        <v>138</v>
      </c>
      <c r="P52" s="280" t="s">
        <v>138</v>
      </c>
      <c r="Q52" s="280" t="s">
        <v>138</v>
      </c>
      <c r="R52" s="280" t="s">
        <v>138</v>
      </c>
      <c r="S52" s="280" t="s">
        <v>138</v>
      </c>
      <c r="T52" s="288" t="n">
        <f aca="false">SUM(D52:S52)</f>
        <v>28.6208211347348</v>
      </c>
      <c r="U52" s="244"/>
      <c r="V52" s="244"/>
      <c r="W52" s="174"/>
      <c r="X52" s="174"/>
      <c r="Y52" s="174"/>
      <c r="Z52" s="174"/>
      <c r="AA52" s="174"/>
      <c r="AB52" s="174"/>
      <c r="AC52" s="174"/>
      <c r="AD52" s="174"/>
      <c r="AE52" s="174"/>
      <c r="AF52" s="174"/>
      <c r="AG52" s="174"/>
      <c r="AH52" s="174"/>
      <c r="AI52" s="174"/>
      <c r="AJ52" s="174"/>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c r="BR52" s="106"/>
      <c r="BS52" s="106"/>
      <c r="BT52" s="106"/>
      <c r="BU52" s="106"/>
      <c r="BV52" s="106"/>
      <c r="BW52" s="106"/>
      <c r="BX52" s="106"/>
      <c r="BY52" s="106"/>
      <c r="BZ52" s="106"/>
      <c r="CA52" s="106"/>
      <c r="CB52" s="106"/>
    </row>
    <row r="53" s="271" customFormat="true" ht="18" hidden="false" customHeight="true" outlineLevel="1" collapsed="false">
      <c r="A53" s="110"/>
      <c r="B53" s="294"/>
      <c r="C53" s="295" t="s">
        <v>48</v>
      </c>
      <c r="D53" s="280" t="s">
        <v>138</v>
      </c>
      <c r="E53" s="280" t="s">
        <v>138</v>
      </c>
      <c r="F53" s="280" t="s">
        <v>138</v>
      </c>
      <c r="G53" s="280" t="s">
        <v>138</v>
      </c>
      <c r="H53" s="280" t="s">
        <v>138</v>
      </c>
      <c r="I53" s="280" t="s">
        <v>138</v>
      </c>
      <c r="J53" s="280" t="s">
        <v>138</v>
      </c>
      <c r="K53" s="280" t="s">
        <v>138</v>
      </c>
      <c r="L53" s="280" t="s">
        <v>138</v>
      </c>
      <c r="M53" s="280" t="s">
        <v>138</v>
      </c>
      <c r="N53" s="280" t="s">
        <v>138</v>
      </c>
      <c r="O53" s="280" t="s">
        <v>138</v>
      </c>
      <c r="P53" s="280" t="s">
        <v>138</v>
      </c>
      <c r="Q53" s="280" t="s">
        <v>138</v>
      </c>
      <c r="R53" s="280" t="s">
        <v>138</v>
      </c>
      <c r="S53" s="280" t="s">
        <v>138</v>
      </c>
      <c r="T53" s="288" t="n">
        <f aca="false">SUM(D53:S53)</f>
        <v>0</v>
      </c>
      <c r="U53" s="244"/>
      <c r="V53" s="244"/>
      <c r="W53" s="174"/>
      <c r="X53" s="174"/>
      <c r="Y53" s="174"/>
      <c r="Z53" s="174"/>
      <c r="AA53" s="174"/>
      <c r="AB53" s="174"/>
      <c r="AC53" s="174"/>
      <c r="AD53" s="174"/>
      <c r="AE53" s="174"/>
      <c r="AF53" s="174"/>
      <c r="AG53" s="174"/>
      <c r="AH53" s="174"/>
      <c r="AI53" s="174"/>
      <c r="AJ53" s="174"/>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c r="BO53" s="106"/>
      <c r="BP53" s="106"/>
      <c r="BQ53" s="106"/>
      <c r="BR53" s="106"/>
      <c r="BS53" s="106"/>
      <c r="BT53" s="106"/>
      <c r="BU53" s="106"/>
      <c r="BV53" s="106"/>
      <c r="BW53" s="106"/>
      <c r="BX53" s="106"/>
      <c r="BY53" s="106"/>
      <c r="BZ53" s="106"/>
      <c r="CA53" s="106"/>
      <c r="CB53" s="106"/>
    </row>
    <row r="54" s="271" customFormat="true" ht="16.5" hidden="false" customHeight="true" outlineLevel="0" collapsed="false">
      <c r="A54" s="110"/>
      <c r="B54" s="275" t="s">
        <v>152</v>
      </c>
      <c r="C54" s="275"/>
      <c r="D54" s="293" t="n">
        <f aca="false">+SUM(D55:D58)</f>
        <v>0</v>
      </c>
      <c r="E54" s="293" t="n">
        <f aca="false">+SUM(E55:E58)</f>
        <v>0</v>
      </c>
      <c r="F54" s="293" t="n">
        <f aca="false">+SUM(F55:F58)</f>
        <v>0</v>
      </c>
      <c r="G54" s="293" t="n">
        <f aca="false">+SUM(G55:G58)</f>
        <v>0</v>
      </c>
      <c r="H54" s="293" t="n">
        <f aca="false">+SUM(H55:H58)</f>
        <v>0</v>
      </c>
      <c r="I54" s="293" t="n">
        <f aca="false">+SUM(I55:I58)</f>
        <v>0</v>
      </c>
      <c r="J54" s="293" t="n">
        <f aca="false">+SUM(J55:J58)</f>
        <v>0</v>
      </c>
      <c r="K54" s="293" t="n">
        <f aca="false">+SUM(K55:K58)</f>
        <v>0</v>
      </c>
      <c r="L54" s="293" t="n">
        <f aca="false">+SUM(L55:L58)</f>
        <v>0</v>
      </c>
      <c r="M54" s="293" t="n">
        <f aca="false">+SUM(M55:M58)</f>
        <v>0</v>
      </c>
      <c r="N54" s="293" t="n">
        <f aca="false">+SUM(N55:N58)</f>
        <v>0</v>
      </c>
      <c r="O54" s="293" t="n">
        <f aca="false">+SUM(O55:O58)</f>
        <v>0</v>
      </c>
      <c r="P54" s="293" t="n">
        <f aca="false">+SUM(P55:P58)</f>
        <v>0</v>
      </c>
      <c r="Q54" s="293" t="n">
        <f aca="false">+SUM(Q55:Q58)</f>
        <v>0</v>
      </c>
      <c r="R54" s="293" t="n">
        <f aca="false">+SUM(R55:R58)</f>
        <v>0</v>
      </c>
      <c r="S54" s="293" t="n">
        <f aca="false">+SUM(S55:S58)</f>
        <v>0</v>
      </c>
      <c r="T54" s="293" t="n">
        <f aca="false">+SUM(T55:T58)</f>
        <v>0</v>
      </c>
      <c r="U54" s="244"/>
      <c r="V54" s="244"/>
      <c r="W54" s="174"/>
      <c r="X54" s="174"/>
      <c r="Y54" s="174"/>
      <c r="Z54" s="174"/>
      <c r="AA54" s="174"/>
      <c r="AB54" s="174"/>
      <c r="AC54" s="174"/>
      <c r="AD54" s="174"/>
      <c r="AE54" s="174"/>
      <c r="AF54" s="174"/>
      <c r="AG54" s="174"/>
      <c r="AH54" s="174"/>
      <c r="AI54" s="174"/>
      <c r="AJ54" s="174"/>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row>
    <row r="55" s="271" customFormat="true" ht="16.5" hidden="false" customHeight="true" outlineLevel="1" collapsed="false">
      <c r="A55" s="110"/>
      <c r="B55" s="294"/>
      <c r="C55" s="295" t="s">
        <v>151</v>
      </c>
      <c r="D55" s="280" t="s">
        <v>138</v>
      </c>
      <c r="E55" s="280" t="s">
        <v>138</v>
      </c>
      <c r="F55" s="280" t="s">
        <v>138</v>
      </c>
      <c r="G55" s="280" t="s">
        <v>138</v>
      </c>
      <c r="H55" s="280" t="s">
        <v>138</v>
      </c>
      <c r="I55" s="280" t="s">
        <v>137</v>
      </c>
      <c r="J55" s="280" t="s">
        <v>138</v>
      </c>
      <c r="K55" s="280" t="s">
        <v>138</v>
      </c>
      <c r="L55" s="280" t="s">
        <v>138</v>
      </c>
      <c r="M55" s="280" t="s">
        <v>138</v>
      </c>
      <c r="N55" s="280" t="s">
        <v>138</v>
      </c>
      <c r="O55" s="280" t="s">
        <v>138</v>
      </c>
      <c r="P55" s="280" t="s">
        <v>138</v>
      </c>
      <c r="Q55" s="280" t="s">
        <v>138</v>
      </c>
      <c r="R55" s="280" t="s">
        <v>138</v>
      </c>
      <c r="S55" s="280" t="s">
        <v>138</v>
      </c>
      <c r="T55" s="288" t="n">
        <f aca="false">SUM(D55:S55)</f>
        <v>0</v>
      </c>
      <c r="U55" s="244"/>
      <c r="V55" s="244"/>
      <c r="W55" s="174"/>
      <c r="X55" s="174"/>
      <c r="Y55" s="174"/>
      <c r="Z55" s="174"/>
      <c r="AA55" s="174"/>
      <c r="AB55" s="174"/>
      <c r="AC55" s="174"/>
      <c r="AD55" s="174"/>
      <c r="AE55" s="174"/>
      <c r="AF55" s="174"/>
      <c r="AG55" s="174"/>
      <c r="AH55" s="174"/>
      <c r="AI55" s="174"/>
      <c r="AJ55" s="174"/>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c r="BO55" s="106"/>
      <c r="BP55" s="106"/>
      <c r="BQ55" s="106"/>
      <c r="BR55" s="106"/>
      <c r="BS55" s="106"/>
      <c r="BT55" s="106"/>
      <c r="BU55" s="106"/>
      <c r="BV55" s="106"/>
      <c r="BW55" s="106"/>
      <c r="BX55" s="106"/>
      <c r="BY55" s="106"/>
      <c r="BZ55" s="106"/>
      <c r="CA55" s="106"/>
      <c r="CB55" s="106"/>
    </row>
    <row r="56" s="271" customFormat="true" ht="16.5" hidden="false" customHeight="true" outlineLevel="1" collapsed="false">
      <c r="A56" s="110"/>
      <c r="B56" s="294"/>
      <c r="C56" s="295" t="s">
        <v>153</v>
      </c>
      <c r="D56" s="280" t="s">
        <v>138</v>
      </c>
      <c r="E56" s="280" t="s">
        <v>138</v>
      </c>
      <c r="F56" s="280" t="s">
        <v>138</v>
      </c>
      <c r="G56" s="280" t="s">
        <v>138</v>
      </c>
      <c r="H56" s="280" t="s">
        <v>138</v>
      </c>
      <c r="I56" s="280" t="s">
        <v>138</v>
      </c>
      <c r="J56" s="280" t="s">
        <v>138</v>
      </c>
      <c r="K56" s="280" t="s">
        <v>138</v>
      </c>
      <c r="L56" s="280" t="s">
        <v>138</v>
      </c>
      <c r="M56" s="280" t="s">
        <v>138</v>
      </c>
      <c r="N56" s="280" t="s">
        <v>138</v>
      </c>
      <c r="O56" s="280" t="s">
        <v>138</v>
      </c>
      <c r="P56" s="280" t="s">
        <v>138</v>
      </c>
      <c r="Q56" s="280" t="s">
        <v>138</v>
      </c>
      <c r="R56" s="280" t="s">
        <v>138</v>
      </c>
      <c r="S56" s="280" t="s">
        <v>138</v>
      </c>
      <c r="T56" s="288" t="n">
        <f aca="false">SUM(D56:S56)</f>
        <v>0</v>
      </c>
      <c r="U56" s="244"/>
      <c r="V56" s="244"/>
      <c r="W56" s="174"/>
      <c r="X56" s="174"/>
      <c r="Y56" s="174"/>
      <c r="Z56" s="174"/>
      <c r="AA56" s="174"/>
      <c r="AB56" s="174"/>
      <c r="AC56" s="174"/>
      <c r="AD56" s="174"/>
      <c r="AE56" s="174"/>
      <c r="AF56" s="174"/>
      <c r="AG56" s="174"/>
      <c r="AH56" s="174"/>
      <c r="AI56" s="174"/>
      <c r="AJ56" s="174"/>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c r="BI56" s="106"/>
      <c r="BJ56" s="106"/>
      <c r="BK56" s="106"/>
      <c r="BL56" s="106"/>
      <c r="BM56" s="106"/>
      <c r="BN56" s="106"/>
      <c r="BO56" s="106"/>
      <c r="BP56" s="106"/>
      <c r="BQ56" s="106"/>
      <c r="BR56" s="106"/>
      <c r="BS56" s="106"/>
      <c r="BT56" s="106"/>
      <c r="BU56" s="106"/>
      <c r="BV56" s="106"/>
      <c r="BW56" s="106"/>
      <c r="BX56" s="106"/>
      <c r="BY56" s="106"/>
      <c r="BZ56" s="106"/>
      <c r="CA56" s="106"/>
      <c r="CB56" s="106"/>
    </row>
    <row r="57" s="271" customFormat="true" ht="16.5" hidden="false" customHeight="true" outlineLevel="1" collapsed="false">
      <c r="A57" s="110"/>
      <c r="B57" s="294"/>
      <c r="C57" s="295" t="s">
        <v>154</v>
      </c>
      <c r="D57" s="280" t="s">
        <v>138</v>
      </c>
      <c r="E57" s="280" t="s">
        <v>138</v>
      </c>
      <c r="F57" s="280" t="s">
        <v>138</v>
      </c>
      <c r="G57" s="280" t="s">
        <v>138</v>
      </c>
      <c r="H57" s="280" t="s">
        <v>138</v>
      </c>
      <c r="I57" s="280" t="s">
        <v>138</v>
      </c>
      <c r="J57" s="280" t="s">
        <v>138</v>
      </c>
      <c r="K57" s="280" t="s">
        <v>138</v>
      </c>
      <c r="L57" s="280" t="s">
        <v>138</v>
      </c>
      <c r="M57" s="280" t="s">
        <v>138</v>
      </c>
      <c r="N57" s="280" t="s">
        <v>138</v>
      </c>
      <c r="O57" s="280" t="s">
        <v>138</v>
      </c>
      <c r="P57" s="280" t="s">
        <v>138</v>
      </c>
      <c r="Q57" s="280" t="s">
        <v>138</v>
      </c>
      <c r="R57" s="280" t="s">
        <v>138</v>
      </c>
      <c r="S57" s="280" t="s">
        <v>138</v>
      </c>
      <c r="T57" s="288" t="n">
        <f aca="false">SUM(D57:S57)</f>
        <v>0</v>
      </c>
      <c r="U57" s="244"/>
      <c r="V57" s="244"/>
      <c r="W57" s="174"/>
      <c r="X57" s="174"/>
      <c r="Y57" s="174"/>
      <c r="Z57" s="174"/>
      <c r="AA57" s="174"/>
      <c r="AB57" s="174"/>
      <c r="AC57" s="174"/>
      <c r="AD57" s="174"/>
      <c r="AE57" s="174"/>
      <c r="AF57" s="174"/>
      <c r="AG57" s="174"/>
      <c r="AH57" s="174"/>
      <c r="AI57" s="174"/>
      <c r="AJ57" s="174"/>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row>
    <row r="58" s="271" customFormat="true" ht="16.5" hidden="false" customHeight="true" outlineLevel="1" collapsed="false">
      <c r="A58" s="110"/>
      <c r="B58" s="294"/>
      <c r="C58" s="295" t="s">
        <v>48</v>
      </c>
      <c r="D58" s="280" t="s">
        <v>138</v>
      </c>
      <c r="E58" s="280" t="s">
        <v>138</v>
      </c>
      <c r="F58" s="280" t="s">
        <v>138</v>
      </c>
      <c r="G58" s="280" t="s">
        <v>138</v>
      </c>
      <c r="H58" s="280" t="s">
        <v>138</v>
      </c>
      <c r="I58" s="280" t="s">
        <v>138</v>
      </c>
      <c r="J58" s="280" t="s">
        <v>138</v>
      </c>
      <c r="K58" s="280" t="s">
        <v>138</v>
      </c>
      <c r="L58" s="280" t="s">
        <v>138</v>
      </c>
      <c r="M58" s="280" t="s">
        <v>138</v>
      </c>
      <c r="N58" s="280" t="s">
        <v>138</v>
      </c>
      <c r="O58" s="280" t="s">
        <v>138</v>
      </c>
      <c r="P58" s="280" t="s">
        <v>138</v>
      </c>
      <c r="Q58" s="280" t="s">
        <v>138</v>
      </c>
      <c r="R58" s="280" t="s">
        <v>138</v>
      </c>
      <c r="S58" s="280" t="s">
        <v>138</v>
      </c>
      <c r="T58" s="288" t="n">
        <f aca="false">SUM(D58:S58)</f>
        <v>0</v>
      </c>
      <c r="U58" s="244"/>
      <c r="V58" s="244"/>
      <c r="W58" s="174"/>
      <c r="X58" s="174"/>
      <c r="Y58" s="174"/>
      <c r="Z58" s="174"/>
      <c r="AA58" s="174"/>
      <c r="AB58" s="174"/>
      <c r="AC58" s="174"/>
      <c r="AD58" s="174"/>
      <c r="AE58" s="174"/>
      <c r="AF58" s="174"/>
      <c r="AG58" s="174"/>
      <c r="AH58" s="174"/>
      <c r="AI58" s="174"/>
      <c r="AJ58" s="174"/>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row>
    <row r="59" s="271" customFormat="true" ht="16.5" hidden="false" customHeight="true" outlineLevel="0" collapsed="false">
      <c r="A59" s="110"/>
      <c r="B59" s="275" t="s">
        <v>155</v>
      </c>
      <c r="C59" s="275"/>
      <c r="D59" s="293" t="n">
        <f aca="false">+SUM(D60:D64)</f>
        <v>0</v>
      </c>
      <c r="E59" s="293" t="n">
        <f aca="false">+SUM(E60:E64)</f>
        <v>0</v>
      </c>
      <c r="F59" s="293" t="n">
        <f aca="false">+SUM(F60:F64)</f>
        <v>0</v>
      </c>
      <c r="G59" s="293" t="n">
        <f aca="false">+SUM(G60:G64)</f>
        <v>0</v>
      </c>
      <c r="H59" s="293" t="n">
        <f aca="false">+SUM(H60:H64)</f>
        <v>0</v>
      </c>
      <c r="I59" s="293" t="n">
        <f aca="false">+SUM(I60:I64)</f>
        <v>4205.35347302535</v>
      </c>
      <c r="J59" s="293" t="n">
        <f aca="false">+SUM(J60:J64)</f>
        <v>3044.84752783181</v>
      </c>
      <c r="K59" s="293" t="n">
        <f aca="false">+SUM(K60:K64)</f>
        <v>0</v>
      </c>
      <c r="L59" s="293" t="n">
        <f aca="false">+SUM(L60:L64)</f>
        <v>0</v>
      </c>
      <c r="M59" s="293" t="n">
        <f aca="false">+SUM(M60:M64)</f>
        <v>0</v>
      </c>
      <c r="N59" s="293" t="n">
        <f aca="false">+SUM(N60:N64)</f>
        <v>0</v>
      </c>
      <c r="O59" s="293" t="n">
        <f aca="false">+SUM(O60:O64)</f>
        <v>0</v>
      </c>
      <c r="P59" s="293" t="n">
        <f aca="false">+SUM(P60:P64)</f>
        <v>0</v>
      </c>
      <c r="Q59" s="293" t="n">
        <f aca="false">+SUM(Q60:Q64)</f>
        <v>0</v>
      </c>
      <c r="R59" s="293" t="n">
        <f aca="false">+SUM(R60:R64)</f>
        <v>0</v>
      </c>
      <c r="S59" s="293" t="n">
        <f aca="false">+SUM(S60:S64)</f>
        <v>0</v>
      </c>
      <c r="T59" s="293" t="n">
        <f aca="false">+SUM(T60:T64)</f>
        <v>7250.20100085715</v>
      </c>
      <c r="U59" s="244"/>
      <c r="V59" s="244"/>
      <c r="W59" s="174"/>
      <c r="X59" s="174"/>
      <c r="Y59" s="174"/>
      <c r="Z59" s="174"/>
      <c r="AA59" s="174"/>
      <c r="AB59" s="174"/>
      <c r="AC59" s="174"/>
      <c r="AD59" s="174"/>
      <c r="AE59" s="174"/>
      <c r="AF59" s="174"/>
      <c r="AG59" s="174"/>
      <c r="AH59" s="174"/>
      <c r="AI59" s="174"/>
      <c r="AJ59" s="174"/>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c r="BI59" s="106"/>
      <c r="BJ59" s="106"/>
      <c r="BK59" s="106"/>
      <c r="BL59" s="106"/>
      <c r="BM59" s="106"/>
      <c r="BN59" s="106"/>
      <c r="BO59" s="106"/>
      <c r="BP59" s="106"/>
      <c r="BQ59" s="106"/>
      <c r="BR59" s="106"/>
      <c r="BS59" s="106"/>
      <c r="BT59" s="106"/>
      <c r="BU59" s="106"/>
      <c r="BV59" s="106"/>
      <c r="BW59" s="106"/>
      <c r="BX59" s="106"/>
      <c r="BY59" s="106"/>
      <c r="BZ59" s="106"/>
      <c r="CA59" s="106"/>
      <c r="CB59" s="106"/>
    </row>
    <row r="60" s="271" customFormat="true" ht="16.5" hidden="false" customHeight="true" outlineLevel="1" collapsed="false">
      <c r="A60" s="110"/>
      <c r="B60" s="294"/>
      <c r="C60" s="295" t="s">
        <v>151</v>
      </c>
      <c r="D60" s="280" t="s">
        <v>138</v>
      </c>
      <c r="E60" s="280"/>
      <c r="F60" s="280" t="n">
        <v>0</v>
      </c>
      <c r="G60" s="280" t="n">
        <v>0</v>
      </c>
      <c r="H60" s="280"/>
      <c r="I60" s="280" t="n">
        <v>4205.35347302535</v>
      </c>
      <c r="J60" s="280" t="n">
        <v>3044.84752783181</v>
      </c>
      <c r="K60" s="280"/>
      <c r="L60" s="280"/>
      <c r="M60" s="280" t="n">
        <v>0</v>
      </c>
      <c r="N60" s="280" t="n">
        <v>0</v>
      </c>
      <c r="O60" s="280" t="s">
        <v>137</v>
      </c>
      <c r="P60" s="280"/>
      <c r="Q60" s="280" t="n">
        <v>0</v>
      </c>
      <c r="R60" s="280"/>
      <c r="S60" s="280" t="s">
        <v>138</v>
      </c>
      <c r="T60" s="288" t="n">
        <f aca="false">SUM(D60:S60)</f>
        <v>7250.20100085715</v>
      </c>
      <c r="U60" s="244"/>
      <c r="V60" s="244"/>
      <c r="W60" s="174"/>
      <c r="X60" s="174"/>
      <c r="Y60" s="174"/>
      <c r="Z60" s="174"/>
      <c r="AA60" s="174"/>
      <c r="AB60" s="174"/>
      <c r="AC60" s="174"/>
      <c r="AD60" s="174"/>
      <c r="AE60" s="174"/>
      <c r="AF60" s="174"/>
      <c r="AG60" s="174"/>
      <c r="AH60" s="174"/>
      <c r="AI60" s="174"/>
      <c r="AJ60" s="174"/>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c r="BR60" s="106"/>
      <c r="BS60" s="106"/>
      <c r="BT60" s="106"/>
      <c r="BU60" s="106"/>
      <c r="BV60" s="106"/>
      <c r="BW60" s="106"/>
      <c r="BX60" s="106"/>
      <c r="BY60" s="106"/>
      <c r="BZ60" s="106"/>
      <c r="CA60" s="106"/>
      <c r="CB60" s="106"/>
    </row>
    <row r="61" s="271" customFormat="true" ht="16.5" hidden="false" customHeight="true" outlineLevel="1" collapsed="false">
      <c r="A61" s="110"/>
      <c r="B61" s="294"/>
      <c r="C61" s="295" t="s">
        <v>153</v>
      </c>
      <c r="D61" s="280" t="s">
        <v>138</v>
      </c>
      <c r="E61" s="280" t="s">
        <v>138</v>
      </c>
      <c r="F61" s="280" t="s">
        <v>138</v>
      </c>
      <c r="G61" s="280" t="s">
        <v>138</v>
      </c>
      <c r="H61" s="280" t="s">
        <v>138</v>
      </c>
      <c r="I61" s="280" t="s">
        <v>138</v>
      </c>
      <c r="J61" s="280" t="s">
        <v>138</v>
      </c>
      <c r="K61" s="280" t="s">
        <v>138</v>
      </c>
      <c r="L61" s="280" t="s">
        <v>138</v>
      </c>
      <c r="M61" s="280" t="s">
        <v>138</v>
      </c>
      <c r="N61" s="280" t="s">
        <v>138</v>
      </c>
      <c r="O61" s="280" t="s">
        <v>138</v>
      </c>
      <c r="P61" s="280" t="s">
        <v>138</v>
      </c>
      <c r="Q61" s="280" t="s">
        <v>138</v>
      </c>
      <c r="R61" s="280" t="s">
        <v>138</v>
      </c>
      <c r="S61" s="280" t="s">
        <v>138</v>
      </c>
      <c r="T61" s="288" t="n">
        <f aca="false">SUM(D61:S61)</f>
        <v>0</v>
      </c>
      <c r="U61" s="244"/>
      <c r="V61" s="244"/>
      <c r="W61" s="174"/>
      <c r="X61" s="174"/>
      <c r="Y61" s="174"/>
      <c r="Z61" s="174"/>
      <c r="AA61" s="174"/>
      <c r="AB61" s="174"/>
      <c r="AC61" s="174"/>
      <c r="AD61" s="174"/>
      <c r="AE61" s="174"/>
      <c r="AF61" s="174"/>
      <c r="AG61" s="174"/>
      <c r="AH61" s="174"/>
      <c r="AI61" s="174"/>
      <c r="AJ61" s="174"/>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c r="BR61" s="106"/>
      <c r="BS61" s="106"/>
      <c r="BT61" s="106"/>
      <c r="BU61" s="106"/>
      <c r="BV61" s="106"/>
      <c r="BW61" s="106"/>
      <c r="BX61" s="106"/>
      <c r="BY61" s="106"/>
      <c r="BZ61" s="106"/>
      <c r="CA61" s="106"/>
      <c r="CB61" s="106"/>
    </row>
    <row r="62" s="271" customFormat="true" ht="16.5" hidden="false" customHeight="true" outlineLevel="1" collapsed="false">
      <c r="A62" s="110"/>
      <c r="B62" s="294"/>
      <c r="C62" s="295" t="s">
        <v>154</v>
      </c>
      <c r="D62" s="280" t="s">
        <v>138</v>
      </c>
      <c r="E62" s="280" t="s">
        <v>138</v>
      </c>
      <c r="F62" s="280" t="s">
        <v>138</v>
      </c>
      <c r="G62" s="280" t="s">
        <v>138</v>
      </c>
      <c r="H62" s="280" t="s">
        <v>138</v>
      </c>
      <c r="I62" s="280" t="s">
        <v>138</v>
      </c>
      <c r="J62" s="280" t="s">
        <v>138</v>
      </c>
      <c r="K62" s="280" t="s">
        <v>138</v>
      </c>
      <c r="L62" s="280" t="s">
        <v>138</v>
      </c>
      <c r="M62" s="280" t="s">
        <v>138</v>
      </c>
      <c r="N62" s="280" t="s">
        <v>138</v>
      </c>
      <c r="O62" s="280" t="s">
        <v>138</v>
      </c>
      <c r="P62" s="280" t="s">
        <v>138</v>
      </c>
      <c r="Q62" s="280" t="s">
        <v>138</v>
      </c>
      <c r="R62" s="280" t="s">
        <v>138</v>
      </c>
      <c r="S62" s="280" t="s">
        <v>138</v>
      </c>
      <c r="T62" s="288" t="n">
        <f aca="false">SUM(D62:S62)</f>
        <v>0</v>
      </c>
      <c r="U62" s="244"/>
      <c r="V62" s="244"/>
      <c r="W62" s="174"/>
      <c r="X62" s="174"/>
      <c r="Y62" s="174"/>
      <c r="Z62" s="174"/>
      <c r="AA62" s="174"/>
      <c r="AB62" s="174"/>
      <c r="AC62" s="174"/>
      <c r="AD62" s="174"/>
      <c r="AE62" s="174"/>
      <c r="AF62" s="174"/>
      <c r="AG62" s="174"/>
      <c r="AH62" s="174"/>
      <c r="AI62" s="174"/>
      <c r="AJ62" s="174"/>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6"/>
      <c r="CB62" s="106"/>
    </row>
    <row r="63" s="271" customFormat="true" ht="16.5" hidden="false" customHeight="true" outlineLevel="1" collapsed="false">
      <c r="A63" s="110"/>
      <c r="B63" s="294"/>
      <c r="C63" s="295" t="s">
        <v>156</v>
      </c>
      <c r="D63" s="280" t="s">
        <v>138</v>
      </c>
      <c r="E63" s="280" t="s">
        <v>138</v>
      </c>
      <c r="F63" s="280" t="s">
        <v>138</v>
      </c>
      <c r="G63" s="280" t="s">
        <v>138</v>
      </c>
      <c r="H63" s="280" t="s">
        <v>138</v>
      </c>
      <c r="I63" s="280" t="s">
        <v>138</v>
      </c>
      <c r="J63" s="280" t="s">
        <v>138</v>
      </c>
      <c r="K63" s="280" t="s">
        <v>138</v>
      </c>
      <c r="L63" s="280" t="s">
        <v>138</v>
      </c>
      <c r="M63" s="280" t="s">
        <v>138</v>
      </c>
      <c r="N63" s="280" t="s">
        <v>138</v>
      </c>
      <c r="O63" s="280" t="s">
        <v>138</v>
      </c>
      <c r="P63" s="280" t="s">
        <v>138</v>
      </c>
      <c r="Q63" s="280" t="s">
        <v>138</v>
      </c>
      <c r="R63" s="280" t="s">
        <v>138</v>
      </c>
      <c r="S63" s="280" t="s">
        <v>138</v>
      </c>
      <c r="T63" s="288" t="n">
        <f aca="false">SUM(D63:S63)</f>
        <v>0</v>
      </c>
      <c r="U63" s="244"/>
      <c r="V63" s="244"/>
      <c r="W63" s="174"/>
      <c r="X63" s="174"/>
      <c r="Y63" s="174"/>
      <c r="Z63" s="174"/>
      <c r="AA63" s="174"/>
      <c r="AB63" s="174"/>
      <c r="AC63" s="174"/>
      <c r="AD63" s="174"/>
      <c r="AE63" s="174"/>
      <c r="AF63" s="174"/>
      <c r="AG63" s="174"/>
      <c r="AH63" s="174"/>
      <c r="AI63" s="174"/>
      <c r="AJ63" s="174"/>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c r="BR63" s="106"/>
      <c r="BS63" s="106"/>
      <c r="BT63" s="106"/>
      <c r="BU63" s="106"/>
      <c r="BV63" s="106"/>
      <c r="BW63" s="106"/>
      <c r="BX63" s="106"/>
      <c r="BY63" s="106"/>
      <c r="BZ63" s="106"/>
      <c r="CA63" s="106"/>
      <c r="CB63" s="106"/>
    </row>
    <row r="64" s="271" customFormat="true" ht="16.5" hidden="false" customHeight="true" outlineLevel="1" collapsed="false">
      <c r="A64" s="110"/>
      <c r="B64" s="294"/>
      <c r="C64" s="285" t="s">
        <v>48</v>
      </c>
      <c r="D64" s="280" t="s">
        <v>138</v>
      </c>
      <c r="E64" s="280" t="s">
        <v>138</v>
      </c>
      <c r="F64" s="280" t="s">
        <v>138</v>
      </c>
      <c r="G64" s="280" t="s">
        <v>138</v>
      </c>
      <c r="H64" s="280" t="s">
        <v>138</v>
      </c>
      <c r="I64" s="280" t="s">
        <v>138</v>
      </c>
      <c r="J64" s="280" t="s">
        <v>138</v>
      </c>
      <c r="K64" s="280" t="s">
        <v>138</v>
      </c>
      <c r="L64" s="280" t="s">
        <v>138</v>
      </c>
      <c r="M64" s="280" t="s">
        <v>138</v>
      </c>
      <c r="N64" s="280" t="s">
        <v>138</v>
      </c>
      <c r="O64" s="280" t="s">
        <v>138</v>
      </c>
      <c r="P64" s="280" t="s">
        <v>138</v>
      </c>
      <c r="Q64" s="280" t="s">
        <v>138</v>
      </c>
      <c r="R64" s="280" t="s">
        <v>138</v>
      </c>
      <c r="S64" s="280" t="s">
        <v>138</v>
      </c>
      <c r="T64" s="288" t="n">
        <f aca="false">SUM(D64:S64)</f>
        <v>0</v>
      </c>
      <c r="U64" s="244"/>
      <c r="V64" s="244"/>
      <c r="W64" s="174"/>
      <c r="X64" s="174"/>
      <c r="Y64" s="174"/>
      <c r="Z64" s="174"/>
      <c r="AA64" s="174"/>
      <c r="AB64" s="174"/>
      <c r="AC64" s="174"/>
      <c r="AD64" s="174"/>
      <c r="AE64" s="174"/>
      <c r="AF64" s="174"/>
      <c r="AG64" s="174"/>
      <c r="AH64" s="174"/>
      <c r="AI64" s="174"/>
      <c r="AJ64" s="174"/>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row>
    <row r="65" s="271" customFormat="true" ht="16.5" hidden="false" customHeight="true" outlineLevel="1" collapsed="false">
      <c r="A65" s="110"/>
      <c r="B65" s="290" t="s">
        <v>157</v>
      </c>
      <c r="C65" s="290"/>
      <c r="D65" s="280" t="s">
        <v>138</v>
      </c>
      <c r="E65" s="280" t="s">
        <v>138</v>
      </c>
      <c r="F65" s="280" t="s">
        <v>138</v>
      </c>
      <c r="G65" s="280" t="s">
        <v>138</v>
      </c>
      <c r="H65" s="280" t="s">
        <v>138</v>
      </c>
      <c r="I65" s="280" t="s">
        <v>138</v>
      </c>
      <c r="J65" s="280" t="s">
        <v>138</v>
      </c>
      <c r="K65" s="280" t="s">
        <v>138</v>
      </c>
      <c r="L65" s="280" t="s">
        <v>138</v>
      </c>
      <c r="M65" s="280" t="s">
        <v>138</v>
      </c>
      <c r="N65" s="280" t="s">
        <v>138</v>
      </c>
      <c r="O65" s="280" t="s">
        <v>138</v>
      </c>
      <c r="P65" s="280" t="s">
        <v>138</v>
      </c>
      <c r="Q65" s="280" t="s">
        <v>138</v>
      </c>
      <c r="R65" s="280" t="s">
        <v>138</v>
      </c>
      <c r="S65" s="280" t="s">
        <v>138</v>
      </c>
      <c r="T65" s="288" t="n">
        <f aca="false">SUM(D65:S65)</f>
        <v>0</v>
      </c>
      <c r="U65" s="244"/>
      <c r="V65" s="244"/>
      <c r="W65" s="174"/>
      <c r="X65" s="174"/>
      <c r="Y65" s="174"/>
      <c r="Z65" s="174"/>
      <c r="AA65" s="174"/>
      <c r="AB65" s="174"/>
      <c r="AC65" s="174"/>
      <c r="AD65" s="174"/>
      <c r="AE65" s="174"/>
      <c r="AF65" s="174"/>
      <c r="AG65" s="174"/>
      <c r="AH65" s="174"/>
      <c r="AI65" s="174"/>
      <c r="AJ65" s="174"/>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row>
    <row r="66" s="271" customFormat="true" ht="16.5" hidden="false" customHeight="true" outlineLevel="0" collapsed="false">
      <c r="A66" s="110"/>
      <c r="B66" s="291" t="s">
        <v>148</v>
      </c>
      <c r="C66" s="291"/>
      <c r="D66" s="286" t="e">
        <f aca="false">+D51+D54+D59+D65</f>
        <v>#VALUE!</v>
      </c>
      <c r="E66" s="286" t="e">
        <f aca="false">+E51+E54+E59+E65</f>
        <v>#VALUE!</v>
      </c>
      <c r="F66" s="286" t="e">
        <f aca="false">+F51+F54+F59+F65</f>
        <v>#VALUE!</v>
      </c>
      <c r="G66" s="286" t="e">
        <f aca="false">+G51+G54+G59+G65</f>
        <v>#VALUE!</v>
      </c>
      <c r="H66" s="286" t="e">
        <f aca="false">+H51+H54+H59+H65</f>
        <v>#VALUE!</v>
      </c>
      <c r="I66" s="286" t="e">
        <f aca="false">+I51+I54+I59+I65</f>
        <v>#VALUE!</v>
      </c>
      <c r="J66" s="286" t="e">
        <f aca="false">+J51+J54+J59+J65</f>
        <v>#VALUE!</v>
      </c>
      <c r="K66" s="286" t="e">
        <f aca="false">+K51+K54+K59+K65</f>
        <v>#VALUE!</v>
      </c>
      <c r="L66" s="286" t="e">
        <f aca="false">+L51+L54+L59+L65</f>
        <v>#VALUE!</v>
      </c>
      <c r="M66" s="286" t="e">
        <f aca="false">+M51+M54+M59+M65</f>
        <v>#VALUE!</v>
      </c>
      <c r="N66" s="286" t="e">
        <f aca="false">+N51+N54+N59+N65</f>
        <v>#VALUE!</v>
      </c>
      <c r="O66" s="286" t="e">
        <f aca="false">+O51+O54+O59+O65</f>
        <v>#VALUE!</v>
      </c>
      <c r="P66" s="286" t="e">
        <f aca="false">+P51+P54+P59+P65</f>
        <v>#VALUE!</v>
      </c>
      <c r="Q66" s="286" t="e">
        <f aca="false">+Q51+Q54+Q59+Q65</f>
        <v>#VALUE!</v>
      </c>
      <c r="R66" s="286" t="e">
        <f aca="false">+R51+R54+R59+R65</f>
        <v>#VALUE!</v>
      </c>
      <c r="S66" s="286" t="e">
        <f aca="false">+S51+S54+S59+S65</f>
        <v>#VALUE!</v>
      </c>
      <c r="T66" s="286" t="n">
        <f aca="false">+T51+T54+T59+T65</f>
        <v>7278.82182199189</v>
      </c>
      <c r="U66" s="244"/>
      <c r="V66" s="244"/>
      <c r="W66" s="174"/>
      <c r="X66" s="174"/>
      <c r="Y66" s="174"/>
      <c r="Z66" s="174"/>
      <c r="AA66" s="174"/>
      <c r="AB66" s="174"/>
      <c r="AC66" s="174"/>
      <c r="AD66" s="174"/>
      <c r="AE66" s="174"/>
      <c r="AF66" s="174"/>
      <c r="AG66" s="174"/>
      <c r="AH66" s="174"/>
      <c r="AI66" s="174"/>
      <c r="AJ66" s="174"/>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106"/>
      <c r="CA66" s="106"/>
      <c r="CB66" s="106"/>
    </row>
    <row r="67" s="271" customFormat="true" ht="16.5" hidden="false" customHeight="true" outlineLevel="0" collapsed="false">
      <c r="A67" s="110"/>
      <c r="B67" s="273" t="s">
        <v>158</v>
      </c>
      <c r="C67" s="273"/>
      <c r="D67" s="274"/>
      <c r="E67" s="274"/>
      <c r="F67" s="274"/>
      <c r="G67" s="274"/>
      <c r="H67" s="274"/>
      <c r="I67" s="274"/>
      <c r="J67" s="274"/>
      <c r="K67" s="274"/>
      <c r="L67" s="274"/>
      <c r="M67" s="274"/>
      <c r="N67" s="274"/>
      <c r="O67" s="274"/>
      <c r="P67" s="274"/>
      <c r="Q67" s="274"/>
      <c r="R67" s="274"/>
      <c r="S67" s="274"/>
      <c r="T67" s="274"/>
      <c r="U67" s="244"/>
      <c r="V67" s="244"/>
      <c r="W67" s="174"/>
      <c r="X67" s="174"/>
      <c r="Y67" s="174"/>
      <c r="Z67" s="174"/>
      <c r="AA67" s="174"/>
      <c r="AB67" s="174"/>
      <c r="AC67" s="174"/>
      <c r="AD67" s="174"/>
      <c r="AE67" s="174"/>
      <c r="AF67" s="174"/>
      <c r="AG67" s="174"/>
      <c r="AH67" s="174"/>
      <c r="AI67" s="174"/>
      <c r="AJ67" s="174"/>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row>
    <row r="68" s="271" customFormat="true" ht="16.5" hidden="false" customHeight="true" outlineLevel="0" collapsed="false">
      <c r="A68" s="110"/>
      <c r="B68" s="275" t="s">
        <v>159</v>
      </c>
      <c r="C68" s="275"/>
      <c r="D68" s="280" t="s">
        <v>138</v>
      </c>
      <c r="E68" s="280" t="s">
        <v>138</v>
      </c>
      <c r="F68" s="280" t="s">
        <v>138</v>
      </c>
      <c r="G68" s="280" t="s">
        <v>138</v>
      </c>
      <c r="H68" s="280" t="s">
        <v>138</v>
      </c>
      <c r="I68" s="280" t="s">
        <v>138</v>
      </c>
      <c r="J68" s="280" t="s">
        <v>138</v>
      </c>
      <c r="K68" s="280" t="s">
        <v>138</v>
      </c>
      <c r="L68" s="280" t="s">
        <v>138</v>
      </c>
      <c r="M68" s="280" t="s">
        <v>138</v>
      </c>
      <c r="N68" s="280" t="s">
        <v>138</v>
      </c>
      <c r="O68" s="280" t="s">
        <v>138</v>
      </c>
      <c r="P68" s="280" t="s">
        <v>138</v>
      </c>
      <c r="Q68" s="280" t="s">
        <v>138</v>
      </c>
      <c r="R68" s="280" t="s">
        <v>138</v>
      </c>
      <c r="S68" s="280" t="s">
        <v>138</v>
      </c>
      <c r="T68" s="288" t="n">
        <f aca="false">SUM(D68:S68)</f>
        <v>0</v>
      </c>
      <c r="U68" s="244"/>
      <c r="V68" s="244"/>
      <c r="W68" s="174"/>
      <c r="X68" s="174"/>
      <c r="Y68" s="174"/>
      <c r="Z68" s="174"/>
      <c r="AA68" s="174"/>
      <c r="AB68" s="174"/>
      <c r="AC68" s="174"/>
      <c r="AD68" s="174"/>
      <c r="AE68" s="174"/>
      <c r="AF68" s="174"/>
      <c r="AG68" s="174"/>
      <c r="AH68" s="174"/>
      <c r="AI68" s="174"/>
      <c r="AJ68" s="174"/>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row>
    <row r="69" s="271" customFormat="true" ht="16.5" hidden="false" customHeight="true" outlineLevel="0" collapsed="false">
      <c r="A69" s="110"/>
      <c r="B69" s="296" t="s">
        <v>160</v>
      </c>
      <c r="C69" s="296"/>
      <c r="D69" s="280" t="s">
        <v>138</v>
      </c>
      <c r="E69" s="280" t="s">
        <v>138</v>
      </c>
      <c r="F69" s="280" t="s">
        <v>138</v>
      </c>
      <c r="G69" s="280" t="s">
        <v>138</v>
      </c>
      <c r="H69" s="280" t="s">
        <v>138</v>
      </c>
      <c r="I69" s="280" t="s">
        <v>138</v>
      </c>
      <c r="J69" s="280" t="s">
        <v>138</v>
      </c>
      <c r="K69" s="280" t="s">
        <v>138</v>
      </c>
      <c r="L69" s="280" t="s">
        <v>138</v>
      </c>
      <c r="M69" s="280" t="s">
        <v>138</v>
      </c>
      <c r="N69" s="280" t="s">
        <v>138</v>
      </c>
      <c r="O69" s="280" t="s">
        <v>138</v>
      </c>
      <c r="P69" s="280" t="s">
        <v>138</v>
      </c>
      <c r="Q69" s="280" t="s">
        <v>138</v>
      </c>
      <c r="R69" s="280" t="s">
        <v>138</v>
      </c>
      <c r="S69" s="280" t="s">
        <v>138</v>
      </c>
      <c r="T69" s="288" t="n">
        <f aca="false">SUM(D69:S69)</f>
        <v>0</v>
      </c>
      <c r="U69" s="244"/>
      <c r="V69" s="244"/>
      <c r="W69" s="174"/>
      <c r="X69" s="174"/>
      <c r="Y69" s="174"/>
      <c r="Z69" s="174"/>
      <c r="AA69" s="174"/>
      <c r="AB69" s="174"/>
      <c r="AC69" s="174"/>
      <c r="AD69" s="174"/>
      <c r="AE69" s="174"/>
      <c r="AF69" s="174"/>
      <c r="AG69" s="174"/>
      <c r="AH69" s="174"/>
      <c r="AI69" s="174"/>
      <c r="AJ69" s="174"/>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row>
    <row r="70" s="271" customFormat="true" ht="16.5" hidden="false" customHeight="true" outlineLevel="0" collapsed="false">
      <c r="A70" s="110"/>
      <c r="B70" s="291" t="s">
        <v>148</v>
      </c>
      <c r="C70" s="291"/>
      <c r="D70" s="286" t="e">
        <f aca="false">D68+D69</f>
        <v>#VALUE!</v>
      </c>
      <c r="E70" s="286" t="e">
        <f aca="false">E68+E69</f>
        <v>#VALUE!</v>
      </c>
      <c r="F70" s="286" t="e">
        <f aca="false">F68+F69</f>
        <v>#VALUE!</v>
      </c>
      <c r="G70" s="286" t="e">
        <f aca="false">G68+G69</f>
        <v>#VALUE!</v>
      </c>
      <c r="H70" s="286" t="e">
        <f aca="false">H68+H69</f>
        <v>#VALUE!</v>
      </c>
      <c r="I70" s="286" t="e">
        <f aca="false">I68+I69</f>
        <v>#VALUE!</v>
      </c>
      <c r="J70" s="286" t="e">
        <f aca="false">J68+J69</f>
        <v>#VALUE!</v>
      </c>
      <c r="K70" s="286" t="e">
        <f aca="false">K68+K69</f>
        <v>#VALUE!</v>
      </c>
      <c r="L70" s="286" t="e">
        <f aca="false">L68+L69</f>
        <v>#VALUE!</v>
      </c>
      <c r="M70" s="286" t="e">
        <f aca="false">M68+M69</f>
        <v>#VALUE!</v>
      </c>
      <c r="N70" s="286" t="e">
        <f aca="false">N68+N69</f>
        <v>#VALUE!</v>
      </c>
      <c r="O70" s="286" t="e">
        <f aca="false">O68+O69</f>
        <v>#VALUE!</v>
      </c>
      <c r="P70" s="286" t="e">
        <f aca="false">P68+P69</f>
        <v>#VALUE!</v>
      </c>
      <c r="Q70" s="286" t="e">
        <f aca="false">Q68+Q69</f>
        <v>#VALUE!</v>
      </c>
      <c r="R70" s="286" t="e">
        <f aca="false">R68+R69</f>
        <v>#VALUE!</v>
      </c>
      <c r="S70" s="286" t="e">
        <f aca="false">S68+S69</f>
        <v>#VALUE!</v>
      </c>
      <c r="T70" s="286" t="n">
        <f aca="false">T68+T69</f>
        <v>0</v>
      </c>
      <c r="U70" s="244"/>
      <c r="V70" s="244"/>
      <c r="W70" s="174"/>
      <c r="X70" s="174"/>
      <c r="Y70" s="174"/>
      <c r="Z70" s="174"/>
      <c r="AA70" s="174"/>
      <c r="AB70" s="174"/>
      <c r="AC70" s="174"/>
      <c r="AD70" s="174"/>
      <c r="AE70" s="174"/>
      <c r="AF70" s="174"/>
      <c r="AG70" s="174"/>
      <c r="AH70" s="174"/>
      <c r="AI70" s="174"/>
      <c r="AJ70" s="174"/>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c r="BR70" s="106"/>
      <c r="BS70" s="106"/>
      <c r="BT70" s="106"/>
      <c r="BU70" s="106"/>
      <c r="BV70" s="106"/>
      <c r="BW70" s="106"/>
      <c r="BX70" s="106"/>
      <c r="BY70" s="106"/>
      <c r="BZ70" s="106"/>
      <c r="CA70" s="106"/>
      <c r="CB70" s="106"/>
    </row>
    <row r="71" s="271" customFormat="true" ht="16.5" hidden="false" customHeight="true" outlineLevel="0" collapsed="false">
      <c r="A71" s="110"/>
      <c r="B71" s="291" t="s">
        <v>161</v>
      </c>
      <c r="C71" s="291"/>
      <c r="D71" s="293" t="e">
        <f aca="false">SUM(D49,D66,D70)</f>
        <v>#VALUE!</v>
      </c>
      <c r="E71" s="293" t="e">
        <f aca="false">SUM(E49,E66,E70)</f>
        <v>#VALUE!</v>
      </c>
      <c r="F71" s="293" t="e">
        <f aca="false">SUM(F49,F66,F70)</f>
        <v>#VALUE!</v>
      </c>
      <c r="G71" s="293" t="e">
        <f aca="false">SUM(G49,G66,G70)</f>
        <v>#VALUE!</v>
      </c>
      <c r="H71" s="293" t="e">
        <f aca="false">SUM(H49,H66,H70)</f>
        <v>#VALUE!</v>
      </c>
      <c r="I71" s="293" t="e">
        <f aca="false">SUM(I49,I66,I70)</f>
        <v>#VALUE!</v>
      </c>
      <c r="J71" s="293" t="e">
        <f aca="false">SUM(J49,J66,J70)</f>
        <v>#VALUE!</v>
      </c>
      <c r="K71" s="293" t="e">
        <f aca="false">SUM(K49,K66,K70)</f>
        <v>#VALUE!</v>
      </c>
      <c r="L71" s="293" t="e">
        <f aca="false">SUM(L49,L66,L70)</f>
        <v>#VALUE!</v>
      </c>
      <c r="M71" s="293" t="e">
        <f aca="false">SUM(M49,M66,M70)</f>
        <v>#VALUE!</v>
      </c>
      <c r="N71" s="293" t="e">
        <f aca="false">SUM(N49,N66,N70)</f>
        <v>#VALUE!</v>
      </c>
      <c r="O71" s="293" t="e">
        <f aca="false">SUM(O49,O66,O70)</f>
        <v>#VALUE!</v>
      </c>
      <c r="P71" s="293" t="e">
        <f aca="false">SUM(P49,P66,P70)</f>
        <v>#VALUE!</v>
      </c>
      <c r="Q71" s="293" t="e">
        <f aca="false">SUM(Q49,Q66,Q70)</f>
        <v>#VALUE!</v>
      </c>
      <c r="R71" s="293" t="e">
        <f aca="false">SUM(R49,R66,R70)</f>
        <v>#VALUE!</v>
      </c>
      <c r="S71" s="293" t="e">
        <f aca="false">SUM(S49,S66,S70)</f>
        <v>#VALUE!</v>
      </c>
      <c r="T71" s="293" t="n">
        <f aca="false">SUM(T49,T66,T70)</f>
        <v>19234.5021837674</v>
      </c>
      <c r="U71" s="244"/>
      <c r="V71" s="244"/>
      <c r="W71" s="174"/>
      <c r="X71" s="174"/>
      <c r="Y71" s="174"/>
      <c r="Z71" s="174"/>
      <c r="AA71" s="174"/>
      <c r="AB71" s="174"/>
      <c r="AC71" s="174"/>
      <c r="AD71" s="174"/>
      <c r="AE71" s="174"/>
      <c r="AF71" s="174"/>
      <c r="AG71" s="174"/>
      <c r="AH71" s="174"/>
      <c r="AI71" s="174"/>
      <c r="AJ71" s="174"/>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c r="BI71" s="106"/>
      <c r="BJ71" s="106"/>
      <c r="BK71" s="106"/>
      <c r="BL71" s="106"/>
      <c r="BM71" s="106"/>
      <c r="BN71" s="106"/>
      <c r="BO71" s="106"/>
      <c r="BP71" s="106"/>
      <c r="BQ71" s="106"/>
      <c r="BR71" s="106"/>
      <c r="BS71" s="106"/>
      <c r="BT71" s="106"/>
      <c r="BU71" s="106"/>
      <c r="BV71" s="106"/>
      <c r="BW71" s="106"/>
      <c r="BX71" s="106"/>
      <c r="BY71" s="106"/>
      <c r="BZ71" s="106"/>
      <c r="CA71" s="106"/>
      <c r="CB71" s="106"/>
    </row>
    <row r="72" s="51" customFormat="true" ht="7.5" hidden="false" customHeight="true" outlineLevel="0" collapsed="false">
      <c r="A72" s="50"/>
      <c r="B72" s="297"/>
      <c r="C72" s="297"/>
      <c r="D72" s="297"/>
      <c r="E72" s="297"/>
      <c r="F72" s="297"/>
      <c r="G72" s="297"/>
      <c r="H72" s="297"/>
      <c r="I72" s="297"/>
      <c r="J72" s="297"/>
      <c r="K72" s="297"/>
      <c r="L72" s="297"/>
      <c r="M72" s="297"/>
      <c r="N72" s="297"/>
      <c r="O72" s="297"/>
      <c r="P72" s="297"/>
      <c r="Q72" s="297"/>
      <c r="R72" s="297"/>
      <c r="S72" s="297"/>
      <c r="T72" s="50"/>
      <c r="U72" s="50"/>
      <c r="V72" s="50"/>
    </row>
    <row r="73" s="51" customFormat="true" ht="18" hidden="false" customHeight="true" outlineLevel="0" collapsed="false">
      <c r="A73" s="50"/>
      <c r="B73" s="298" t="s">
        <v>162</v>
      </c>
      <c r="C73" s="299"/>
      <c r="D73" s="297"/>
      <c r="E73" s="297"/>
      <c r="F73" s="297"/>
      <c r="G73" s="297"/>
      <c r="H73" s="297"/>
      <c r="I73" s="297"/>
      <c r="J73" s="297"/>
      <c r="K73" s="297"/>
      <c r="L73" s="297"/>
      <c r="M73" s="297"/>
      <c r="N73" s="297"/>
      <c r="O73" s="297"/>
      <c r="P73" s="297"/>
      <c r="Q73" s="297"/>
      <c r="R73" s="297"/>
      <c r="S73" s="297"/>
      <c r="T73" s="50"/>
      <c r="U73" s="50"/>
      <c r="V73" s="50"/>
    </row>
    <row r="74" s="51" customFormat="true" ht="18" hidden="false" customHeight="true" outlineLevel="0" collapsed="false">
      <c r="A74" s="50"/>
      <c r="B74" s="297"/>
      <c r="C74" s="297"/>
      <c r="D74" s="297"/>
      <c r="E74" s="297"/>
      <c r="F74" s="297"/>
      <c r="G74" s="297"/>
      <c r="H74" s="297"/>
      <c r="I74" s="297"/>
      <c r="J74" s="297"/>
      <c r="K74" s="297"/>
      <c r="L74" s="297"/>
      <c r="M74" s="297"/>
      <c r="N74" s="297"/>
      <c r="O74" s="297"/>
      <c r="P74" s="297"/>
      <c r="Q74" s="297"/>
      <c r="R74" s="297"/>
      <c r="S74" s="297"/>
      <c r="T74" s="50"/>
      <c r="U74" s="50"/>
      <c r="V74" s="50"/>
    </row>
    <row r="75" customFormat="false" ht="18" hidden="false" customHeight="true" outlineLevel="0" collapsed="false">
      <c r="A75" s="255"/>
      <c r="B75" s="300"/>
      <c r="C75" s="300"/>
      <c r="D75" s="300"/>
      <c r="E75" s="300"/>
      <c r="F75" s="300"/>
      <c r="G75" s="300"/>
      <c r="H75" s="300"/>
      <c r="I75" s="300"/>
      <c r="J75" s="300"/>
      <c r="K75" s="300"/>
      <c r="L75" s="300"/>
      <c r="M75" s="300"/>
      <c r="N75" s="300"/>
      <c r="O75" s="300"/>
      <c r="P75" s="300"/>
      <c r="Q75" s="300"/>
      <c r="R75" s="300"/>
      <c r="S75" s="300"/>
      <c r="T75" s="255"/>
      <c r="U75" s="255"/>
      <c r="V75" s="255"/>
    </row>
    <row r="76" s="303" customFormat="true" ht="18" hidden="false" customHeight="true" outlineLevel="0" collapsed="false">
      <c r="A76" s="232"/>
      <c r="B76" s="232" t="s">
        <v>163</v>
      </c>
      <c r="C76" s="232"/>
      <c r="D76" s="232"/>
      <c r="E76" s="301"/>
      <c r="F76" s="301"/>
      <c r="G76" s="301"/>
      <c r="H76" s="302"/>
      <c r="I76" s="232"/>
      <c r="J76" s="232"/>
      <c r="K76" s="232"/>
      <c r="L76" s="232"/>
      <c r="M76" s="232"/>
      <c r="N76" s="232"/>
      <c r="O76" s="232"/>
      <c r="P76" s="232"/>
      <c r="Q76" s="232"/>
      <c r="R76" s="232"/>
      <c r="S76" s="232"/>
      <c r="T76" s="232"/>
      <c r="U76" s="38"/>
      <c r="V76" s="38"/>
    </row>
    <row r="77" s="51" customFormat="true" ht="18" hidden="false" customHeight="true" outlineLevel="0" collapsed="false">
      <c r="A77" s="304"/>
      <c r="B77" s="305" t="s">
        <v>164</v>
      </c>
      <c r="C77" s="306"/>
      <c r="D77" s="307"/>
      <c r="E77" s="50"/>
      <c r="F77" s="297"/>
      <c r="G77" s="297"/>
      <c r="H77" s="297"/>
      <c r="I77" s="297"/>
      <c r="J77" s="297"/>
      <c r="K77" s="297"/>
      <c r="L77" s="297"/>
      <c r="M77" s="297"/>
      <c r="N77" s="297"/>
      <c r="O77" s="297"/>
      <c r="P77" s="297"/>
      <c r="Q77" s="297"/>
      <c r="R77" s="297"/>
      <c r="S77" s="297"/>
      <c r="T77" s="50"/>
      <c r="U77" s="110"/>
      <c r="V77" s="110"/>
    </row>
    <row r="78" s="51" customFormat="true" ht="18" hidden="false" customHeight="true" outlineLevel="0" collapsed="false">
      <c r="A78" s="304"/>
      <c r="B78" s="305"/>
      <c r="C78" s="306"/>
      <c r="D78" s="307"/>
      <c r="E78" s="50"/>
      <c r="F78" s="297"/>
      <c r="G78" s="297"/>
      <c r="H78" s="297"/>
      <c r="I78" s="297"/>
      <c r="J78" s="297"/>
      <c r="K78" s="297"/>
      <c r="L78" s="297"/>
      <c r="M78" s="297"/>
      <c r="N78" s="297"/>
      <c r="O78" s="297"/>
      <c r="P78" s="297"/>
      <c r="Q78" s="297"/>
      <c r="R78" s="297"/>
      <c r="S78" s="297"/>
      <c r="T78" s="50"/>
      <c r="U78" s="110"/>
      <c r="V78" s="110"/>
    </row>
    <row r="79" s="51" customFormat="true" ht="18" hidden="false" customHeight="true" outlineLevel="0" collapsed="false">
      <c r="A79" s="304"/>
      <c r="B79" s="304" t="s">
        <v>165</v>
      </c>
      <c r="C79" s="308"/>
      <c r="D79" s="307"/>
      <c r="E79" s="50"/>
      <c r="F79" s="50"/>
      <c r="G79" s="50"/>
      <c r="H79" s="50"/>
      <c r="I79" s="50"/>
      <c r="J79" s="50"/>
      <c r="K79" s="50"/>
      <c r="L79" s="50"/>
      <c r="M79" s="50"/>
      <c r="N79" s="50"/>
      <c r="O79" s="50"/>
      <c r="P79" s="50"/>
      <c r="Q79" s="50"/>
      <c r="R79" s="50"/>
      <c r="S79" s="50"/>
      <c r="T79" s="50"/>
      <c r="U79" s="110"/>
      <c r="V79" s="110"/>
    </row>
    <row r="80" s="51" customFormat="true" ht="9" hidden="false" customHeight="true" outlineLevel="0" collapsed="false">
      <c r="A80" s="304"/>
      <c r="B80" s="50"/>
      <c r="C80" s="307"/>
      <c r="D80" s="307"/>
      <c r="E80" s="50"/>
      <c r="F80" s="50"/>
      <c r="G80" s="50"/>
      <c r="H80" s="50"/>
      <c r="I80" s="50"/>
      <c r="J80" s="50"/>
      <c r="K80" s="50"/>
      <c r="L80" s="50"/>
      <c r="M80" s="50"/>
      <c r="N80" s="50"/>
      <c r="O80" s="50"/>
      <c r="P80" s="50"/>
      <c r="Q80" s="50"/>
      <c r="R80" s="50"/>
      <c r="S80" s="50"/>
      <c r="T80" s="50"/>
      <c r="U80" s="110"/>
      <c r="V80" s="110"/>
    </row>
    <row r="81" s="51" customFormat="true" ht="58.5" hidden="false" customHeight="true" outlineLevel="0" collapsed="false">
      <c r="A81" s="304"/>
      <c r="B81" s="309" t="s">
        <v>166</v>
      </c>
      <c r="C81" s="309"/>
      <c r="D81" s="267" t="s">
        <v>167</v>
      </c>
      <c r="E81" s="267" t="s">
        <v>168</v>
      </c>
      <c r="F81" s="244"/>
      <c r="G81" s="244"/>
      <c r="H81" s="244"/>
      <c r="I81" s="244"/>
      <c r="J81" s="244"/>
      <c r="K81" s="244"/>
      <c r="L81" s="244"/>
      <c r="M81" s="244"/>
      <c r="N81" s="244"/>
      <c r="O81" s="244"/>
      <c r="P81" s="244"/>
      <c r="Q81" s="244"/>
      <c r="R81" s="244"/>
      <c r="S81" s="244"/>
      <c r="T81" s="244"/>
      <c r="U81" s="174"/>
      <c r="V81" s="174"/>
      <c r="W81" s="244"/>
      <c r="X81" s="244"/>
    </row>
    <row r="82" customFormat="false" ht="29.45" hidden="false" customHeight="true" outlineLevel="0" collapsed="false">
      <c r="A82" s="304"/>
      <c r="B82" s="310" t="s">
        <v>169</v>
      </c>
      <c r="C82" s="310"/>
      <c r="D82" s="280" t="s">
        <v>137</v>
      </c>
      <c r="E82" s="280"/>
      <c r="F82" s="244"/>
      <c r="G82" s="244"/>
      <c r="H82" s="244"/>
      <c r="I82" s="244"/>
      <c r="J82" s="244"/>
      <c r="K82" s="244"/>
      <c r="L82" s="244"/>
      <c r="M82" s="244"/>
      <c r="N82" s="244"/>
      <c r="O82" s="244"/>
      <c r="P82" s="244"/>
      <c r="Q82" s="244"/>
      <c r="R82" s="244"/>
      <c r="S82" s="244"/>
      <c r="T82" s="244"/>
      <c r="U82" s="174"/>
      <c r="V82" s="174"/>
      <c r="W82" s="244"/>
      <c r="X82" s="244"/>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c r="BT82" s="51"/>
      <c r="BU82" s="51"/>
      <c r="BV82" s="51"/>
      <c r="BW82" s="51"/>
      <c r="BX82" s="51"/>
      <c r="BY82" s="51"/>
      <c r="BZ82" s="51"/>
      <c r="CA82" s="51"/>
      <c r="CB82" s="51"/>
    </row>
    <row r="83" customFormat="false" ht="29.45" hidden="false" customHeight="true" outlineLevel="0" collapsed="false">
      <c r="A83" s="304"/>
      <c r="B83" s="310" t="s">
        <v>170</v>
      </c>
      <c r="C83" s="310"/>
      <c r="D83" s="280" t="s">
        <v>138</v>
      </c>
      <c r="E83" s="311"/>
      <c r="F83" s="244"/>
      <c r="G83" s="244"/>
      <c r="H83" s="244"/>
      <c r="I83" s="244"/>
      <c r="J83" s="244"/>
      <c r="K83" s="244"/>
      <c r="L83" s="244"/>
      <c r="M83" s="244"/>
      <c r="N83" s="244"/>
      <c r="O83" s="244"/>
      <c r="P83" s="244"/>
      <c r="Q83" s="244"/>
      <c r="R83" s="244"/>
      <c r="S83" s="244"/>
      <c r="T83" s="244"/>
      <c r="U83" s="174"/>
      <c r="V83" s="174"/>
      <c r="W83" s="244"/>
      <c r="X83" s="244"/>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c r="BT83" s="51"/>
      <c r="BU83" s="51"/>
      <c r="BV83" s="51"/>
      <c r="BW83" s="51"/>
      <c r="BX83" s="51"/>
      <c r="BY83" s="51"/>
      <c r="BZ83" s="51"/>
      <c r="CA83" s="51"/>
      <c r="CB83" s="51"/>
    </row>
    <row r="84" s="51" customFormat="true" ht="18" hidden="false" customHeight="true" outlineLevel="0" collapsed="false">
      <c r="A84" s="304"/>
      <c r="B84" s="308"/>
      <c r="C84" s="307"/>
      <c r="D84" s="307"/>
      <c r="E84" s="50"/>
      <c r="F84" s="50"/>
      <c r="G84" s="50"/>
      <c r="H84" s="50"/>
      <c r="I84" s="50"/>
      <c r="J84" s="50"/>
      <c r="K84" s="50"/>
      <c r="L84" s="50"/>
      <c r="M84" s="50"/>
      <c r="N84" s="50"/>
      <c r="O84" s="50"/>
      <c r="P84" s="50"/>
      <c r="Q84" s="50"/>
      <c r="R84" s="50"/>
      <c r="S84" s="50"/>
      <c r="T84" s="50"/>
      <c r="U84" s="50"/>
      <c r="V84" s="50"/>
    </row>
    <row r="85" s="312" customFormat="true" ht="18" hidden="false" customHeight="true" outlineLevel="0" collapsed="false">
      <c r="A85" s="304"/>
      <c r="B85" s="304" t="s">
        <v>171</v>
      </c>
      <c r="C85" s="308"/>
      <c r="D85" s="308"/>
      <c r="E85" s="304"/>
      <c r="F85" s="304"/>
      <c r="G85" s="304"/>
      <c r="H85" s="304"/>
      <c r="I85" s="304"/>
      <c r="J85" s="304"/>
      <c r="K85" s="304"/>
      <c r="L85" s="304"/>
      <c r="M85" s="304"/>
      <c r="N85" s="304"/>
      <c r="O85" s="304"/>
      <c r="P85" s="304"/>
      <c r="Q85" s="304"/>
      <c r="R85" s="304"/>
      <c r="S85" s="304"/>
      <c r="T85" s="304"/>
      <c r="U85" s="50"/>
      <c r="V85" s="50"/>
    </row>
    <row r="86" s="51" customFormat="true" ht="9" hidden="false" customHeight="true" outlineLevel="0" collapsed="false">
      <c r="A86" s="304"/>
      <c r="B86" s="50"/>
      <c r="C86" s="307"/>
      <c r="D86" s="307"/>
      <c r="E86" s="50"/>
      <c r="F86" s="50"/>
      <c r="G86" s="50"/>
      <c r="H86" s="50"/>
      <c r="I86" s="50"/>
      <c r="J86" s="50"/>
      <c r="K86" s="50"/>
      <c r="L86" s="50"/>
      <c r="M86" s="50"/>
      <c r="N86" s="50"/>
      <c r="O86" s="50"/>
      <c r="P86" s="50"/>
      <c r="Q86" s="50"/>
      <c r="R86" s="50"/>
      <c r="S86" s="50"/>
      <c r="T86" s="50"/>
      <c r="U86" s="50"/>
      <c r="V86" s="50"/>
    </row>
    <row r="87" s="271" customFormat="true" ht="54" hidden="false" customHeight="true" outlineLevel="0" collapsed="false">
      <c r="A87" s="304"/>
      <c r="B87" s="267" t="s">
        <v>172</v>
      </c>
      <c r="C87" s="267"/>
      <c r="D87" s="267" t="s">
        <v>173</v>
      </c>
      <c r="E87" s="267" t="s">
        <v>174</v>
      </c>
      <c r="F87" s="267" t="s">
        <v>175</v>
      </c>
      <c r="G87" s="313"/>
      <c r="H87" s="313"/>
      <c r="I87" s="313"/>
      <c r="J87" s="313"/>
      <c r="K87" s="313"/>
      <c r="L87" s="313"/>
      <c r="M87" s="313"/>
      <c r="N87" s="313"/>
      <c r="O87" s="313"/>
      <c r="P87" s="313"/>
      <c r="Q87" s="313"/>
      <c r="R87" s="174"/>
      <c r="S87" s="314"/>
      <c r="T87" s="314"/>
      <c r="U87" s="244"/>
      <c r="V87" s="244"/>
      <c r="W87" s="174"/>
      <c r="X87" s="174"/>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6"/>
      <c r="BR87" s="106"/>
      <c r="BS87" s="106"/>
      <c r="BT87" s="106"/>
      <c r="BU87" s="106"/>
      <c r="BV87" s="106"/>
      <c r="BW87" s="106"/>
      <c r="BX87" s="106"/>
      <c r="BY87" s="106"/>
      <c r="BZ87" s="106"/>
      <c r="CA87" s="106"/>
      <c r="CB87" s="106"/>
    </row>
    <row r="88" s="271" customFormat="true" ht="16.5" hidden="false" customHeight="true" outlineLevel="0" collapsed="false">
      <c r="A88" s="304"/>
      <c r="B88" s="315" t="s">
        <v>176</v>
      </c>
      <c r="C88" s="315"/>
      <c r="D88" s="280" t="s">
        <v>138</v>
      </c>
      <c r="E88" s="316"/>
      <c r="F88" s="317" t="e">
        <f aca="false">D88*E88</f>
        <v>#VALUE!</v>
      </c>
      <c r="G88" s="318"/>
      <c r="H88" s="318"/>
      <c r="I88" s="319"/>
      <c r="J88" s="318"/>
      <c r="K88" s="318"/>
      <c r="L88" s="318"/>
      <c r="M88" s="318"/>
      <c r="N88" s="318"/>
      <c r="O88" s="318"/>
      <c r="P88" s="318"/>
      <c r="Q88" s="318"/>
      <c r="R88" s="174"/>
      <c r="S88" s="320"/>
      <c r="T88" s="320"/>
      <c r="U88" s="244"/>
      <c r="V88" s="244"/>
      <c r="W88" s="174"/>
      <c r="X88" s="174"/>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6"/>
      <c r="BR88" s="106"/>
      <c r="BS88" s="106"/>
      <c r="BT88" s="106"/>
      <c r="BU88" s="106"/>
      <c r="BV88" s="106"/>
      <c r="BW88" s="106"/>
      <c r="BX88" s="106"/>
      <c r="BY88" s="106"/>
      <c r="BZ88" s="106"/>
      <c r="CA88" s="106"/>
      <c r="CB88" s="106"/>
    </row>
    <row r="89" s="271" customFormat="true" ht="16.5" hidden="false" customHeight="true" outlineLevel="0" collapsed="false">
      <c r="A89" s="304"/>
      <c r="B89" s="321" t="s">
        <v>177</v>
      </c>
      <c r="C89" s="321"/>
      <c r="D89" s="280" t="s">
        <v>138</v>
      </c>
      <c r="E89" s="316"/>
      <c r="F89" s="317" t="e">
        <f aca="false">D89*E89</f>
        <v>#VALUE!</v>
      </c>
      <c r="G89" s="318"/>
      <c r="H89" s="318"/>
      <c r="I89" s="319"/>
      <c r="J89" s="318"/>
      <c r="K89" s="318"/>
      <c r="L89" s="318"/>
      <c r="M89" s="318"/>
      <c r="N89" s="318"/>
      <c r="O89" s="318"/>
      <c r="P89" s="318"/>
      <c r="Q89" s="318"/>
      <c r="R89" s="174"/>
      <c r="S89" s="320"/>
      <c r="T89" s="320"/>
      <c r="U89" s="244"/>
      <c r="V89" s="244"/>
      <c r="W89" s="174"/>
      <c r="X89" s="174"/>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6"/>
      <c r="BR89" s="106"/>
      <c r="BS89" s="106"/>
      <c r="BT89" s="106"/>
      <c r="BU89" s="106"/>
      <c r="BV89" s="106"/>
      <c r="BW89" s="106"/>
      <c r="BX89" s="106"/>
      <c r="BY89" s="106"/>
      <c r="BZ89" s="106"/>
      <c r="CA89" s="106"/>
      <c r="CB89" s="106"/>
    </row>
    <row r="90" s="271" customFormat="true" ht="16.5" hidden="false" customHeight="true" outlineLevel="0" collapsed="false">
      <c r="A90" s="110"/>
      <c r="B90" s="321" t="s">
        <v>178</v>
      </c>
      <c r="C90" s="321"/>
      <c r="D90" s="280" t="s">
        <v>138</v>
      </c>
      <c r="E90" s="316"/>
      <c r="F90" s="317" t="e">
        <f aca="false">D90*E90</f>
        <v>#VALUE!</v>
      </c>
      <c r="G90" s="318"/>
      <c r="H90" s="318"/>
      <c r="I90" s="319"/>
      <c r="J90" s="318"/>
      <c r="K90" s="318"/>
      <c r="L90" s="318"/>
      <c r="M90" s="318"/>
      <c r="N90" s="318"/>
      <c r="O90" s="318"/>
      <c r="P90" s="318"/>
      <c r="Q90" s="318"/>
      <c r="R90" s="174"/>
      <c r="S90" s="320"/>
      <c r="T90" s="320"/>
      <c r="U90" s="244"/>
      <c r="V90" s="244"/>
      <c r="W90" s="174"/>
      <c r="X90" s="174"/>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6"/>
      <c r="BR90" s="106"/>
      <c r="BS90" s="106"/>
      <c r="BT90" s="106"/>
      <c r="BU90" s="106"/>
      <c r="BV90" s="106"/>
      <c r="BW90" s="106"/>
      <c r="BX90" s="106"/>
      <c r="BY90" s="106"/>
      <c r="BZ90" s="106"/>
      <c r="CA90" s="106"/>
      <c r="CB90" s="106"/>
    </row>
    <row r="91" s="271" customFormat="true" ht="16.5" hidden="false" customHeight="true" outlineLevel="0" collapsed="false">
      <c r="A91" s="110"/>
      <c r="B91" s="321" t="s">
        <v>132</v>
      </c>
      <c r="C91" s="321"/>
      <c r="D91" s="280" t="s">
        <v>138</v>
      </c>
      <c r="E91" s="316"/>
      <c r="F91" s="317" t="e">
        <f aca="false">D91*E91</f>
        <v>#VALUE!</v>
      </c>
      <c r="G91" s="318"/>
      <c r="H91" s="318"/>
      <c r="I91" s="319"/>
      <c r="J91" s="318"/>
      <c r="K91" s="318"/>
      <c r="L91" s="318"/>
      <c r="M91" s="318"/>
      <c r="N91" s="318"/>
      <c r="O91" s="318"/>
      <c r="P91" s="318"/>
      <c r="Q91" s="318"/>
      <c r="R91" s="174"/>
      <c r="S91" s="320"/>
      <c r="T91" s="320"/>
      <c r="U91" s="244"/>
      <c r="V91" s="244"/>
      <c r="W91" s="174"/>
      <c r="X91" s="174"/>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c r="BM91" s="106"/>
      <c r="BN91" s="106"/>
      <c r="BO91" s="106"/>
      <c r="BP91" s="106"/>
      <c r="BQ91" s="106"/>
      <c r="BR91" s="106"/>
      <c r="BS91" s="106"/>
      <c r="BT91" s="106"/>
      <c r="BU91" s="106"/>
      <c r="BV91" s="106"/>
      <c r="BW91" s="106"/>
      <c r="BX91" s="106"/>
      <c r="BY91" s="106"/>
      <c r="BZ91" s="106"/>
      <c r="CA91" s="106"/>
      <c r="CB91" s="106"/>
    </row>
    <row r="92" s="271" customFormat="true" ht="16.5" hidden="false" customHeight="true" outlineLevel="0" collapsed="false">
      <c r="A92" s="110"/>
      <c r="B92" s="321" t="s">
        <v>48</v>
      </c>
      <c r="C92" s="321"/>
      <c r="D92" s="280" t="s">
        <v>138</v>
      </c>
      <c r="E92" s="316"/>
      <c r="F92" s="317" t="e">
        <f aca="false">D92*E92</f>
        <v>#VALUE!</v>
      </c>
      <c r="G92" s="318"/>
      <c r="H92" s="318"/>
      <c r="I92" s="319"/>
      <c r="J92" s="318"/>
      <c r="K92" s="318"/>
      <c r="L92" s="318"/>
      <c r="M92" s="318"/>
      <c r="N92" s="318"/>
      <c r="O92" s="318"/>
      <c r="P92" s="318"/>
      <c r="Q92" s="318"/>
      <c r="R92" s="174"/>
      <c r="S92" s="320"/>
      <c r="T92" s="320"/>
      <c r="U92" s="244"/>
      <c r="V92" s="244"/>
      <c r="W92" s="174"/>
      <c r="X92" s="174"/>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6"/>
      <c r="BR92" s="106"/>
      <c r="BS92" s="106"/>
      <c r="BT92" s="106"/>
      <c r="BU92" s="106"/>
      <c r="BV92" s="106"/>
      <c r="BW92" s="106"/>
      <c r="BX92" s="106"/>
      <c r="BY92" s="106"/>
      <c r="BZ92" s="106"/>
      <c r="CA92" s="106"/>
      <c r="CB92" s="106"/>
    </row>
    <row r="93" s="271" customFormat="true" ht="16.5" hidden="false" customHeight="true" outlineLevel="0" collapsed="false">
      <c r="A93" s="110"/>
      <c r="B93" s="291" t="s">
        <v>161</v>
      </c>
      <c r="C93" s="291"/>
      <c r="D93" s="286" t="n">
        <f aca="false">SUM(D88:D91)</f>
        <v>0</v>
      </c>
      <c r="E93" s="322"/>
      <c r="F93" s="323" t="e">
        <f aca="false">SUM(F88:F91)</f>
        <v>#VALUE!</v>
      </c>
      <c r="G93" s="324"/>
      <c r="H93" s="324"/>
      <c r="I93" s="324"/>
      <c r="J93" s="324"/>
      <c r="K93" s="324"/>
      <c r="L93" s="324"/>
      <c r="M93" s="324"/>
      <c r="N93" s="324"/>
      <c r="O93" s="324"/>
      <c r="P93" s="324"/>
      <c r="Q93" s="324"/>
      <c r="R93" s="174"/>
      <c r="S93" s="318"/>
      <c r="T93" s="318"/>
      <c r="U93" s="244"/>
      <c r="V93" s="244"/>
      <c r="W93" s="174"/>
      <c r="X93" s="174"/>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row>
    <row r="94" s="51" customFormat="true" ht="18" hidden="false" customHeight="true" outlineLevel="0" collapsed="false">
      <c r="A94" s="304"/>
      <c r="B94" s="50"/>
      <c r="C94" s="307"/>
      <c r="D94" s="307"/>
      <c r="E94" s="50"/>
      <c r="F94" s="50"/>
      <c r="G94" s="50"/>
      <c r="H94" s="50"/>
      <c r="I94" s="50"/>
      <c r="J94" s="50"/>
      <c r="K94" s="50"/>
      <c r="L94" s="50"/>
      <c r="M94" s="50"/>
      <c r="N94" s="50"/>
      <c r="O94" s="50"/>
      <c r="P94" s="50"/>
      <c r="Q94" s="50"/>
      <c r="R94" s="50"/>
      <c r="S94" s="50"/>
      <c r="T94" s="50"/>
      <c r="U94" s="50"/>
      <c r="V94" s="50"/>
    </row>
    <row r="95" s="51" customFormat="true" ht="15" hidden="false" customHeight="true" outlineLevel="0" collapsed="false">
      <c r="A95" s="50"/>
      <c r="B95" s="304" t="s">
        <v>179</v>
      </c>
      <c r="C95" s="325"/>
      <c r="D95" s="325"/>
      <c r="E95" s="325"/>
      <c r="F95" s="325"/>
      <c r="G95" s="325"/>
      <c r="H95" s="325"/>
      <c r="I95" s="325"/>
      <c r="J95" s="325"/>
      <c r="K95" s="325"/>
      <c r="L95" s="325"/>
      <c r="M95" s="325"/>
      <c r="N95" s="325"/>
      <c r="O95" s="325"/>
      <c r="P95" s="325"/>
      <c r="Q95" s="325"/>
      <c r="R95" s="325"/>
      <c r="S95" s="325"/>
      <c r="T95" s="50"/>
      <c r="U95" s="50"/>
      <c r="V95" s="50"/>
    </row>
    <row r="96" s="51" customFormat="true" ht="9" hidden="false" customHeight="true" outlineLevel="0" collapsed="false">
      <c r="A96" s="50"/>
      <c r="B96" s="325"/>
      <c r="C96" s="325"/>
      <c r="D96" s="325"/>
      <c r="E96" s="325"/>
      <c r="F96" s="325"/>
      <c r="G96" s="325"/>
      <c r="H96" s="325"/>
      <c r="I96" s="325"/>
      <c r="J96" s="325"/>
      <c r="K96" s="325"/>
      <c r="L96" s="325"/>
      <c r="M96" s="325"/>
      <c r="N96" s="325"/>
      <c r="O96" s="325"/>
      <c r="P96" s="325"/>
      <c r="Q96" s="325"/>
      <c r="R96" s="325"/>
      <c r="S96" s="325"/>
      <c r="T96" s="50"/>
      <c r="U96" s="50"/>
      <c r="V96" s="50"/>
    </row>
    <row r="97" customFormat="false" ht="15" hidden="false" customHeight="true" outlineLevel="0" collapsed="false">
      <c r="A97" s="50"/>
      <c r="B97" s="267" t="s">
        <v>180</v>
      </c>
      <c r="C97" s="267"/>
      <c r="D97" s="267" t="s">
        <v>181</v>
      </c>
      <c r="E97" s="267"/>
      <c r="F97" s="309" t="s">
        <v>182</v>
      </c>
      <c r="G97" s="309"/>
      <c r="H97" s="309"/>
      <c r="I97" s="309"/>
      <c r="J97" s="309"/>
      <c r="K97" s="309"/>
      <c r="L97" s="309"/>
      <c r="M97" s="309"/>
      <c r="N97" s="309"/>
      <c r="O97" s="309"/>
      <c r="P97" s="309"/>
      <c r="Q97" s="267" t="s">
        <v>183</v>
      </c>
      <c r="R97" s="267"/>
      <c r="S97" s="244"/>
      <c r="T97" s="244"/>
      <c r="U97" s="244"/>
      <c r="V97" s="244"/>
      <c r="W97" s="244"/>
      <c r="X97" s="244"/>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row>
    <row r="98" customFormat="false" ht="15" hidden="false" customHeight="true" outlineLevel="0" collapsed="false">
      <c r="A98" s="50"/>
      <c r="B98" s="267"/>
      <c r="C98" s="267"/>
      <c r="D98" s="267"/>
      <c r="E98" s="267"/>
      <c r="F98" s="267" t="s">
        <v>117</v>
      </c>
      <c r="G98" s="267"/>
      <c r="H98" s="267"/>
      <c r="I98" s="267"/>
      <c r="J98" s="267"/>
      <c r="K98" s="267" t="s">
        <v>184</v>
      </c>
      <c r="L98" s="267" t="s">
        <v>128</v>
      </c>
      <c r="M98" s="267" t="s">
        <v>130</v>
      </c>
      <c r="N98" s="267" t="s">
        <v>127</v>
      </c>
      <c r="O98" s="267" t="s">
        <v>185</v>
      </c>
      <c r="P98" s="267" t="s">
        <v>48</v>
      </c>
      <c r="Q98" s="267"/>
      <c r="R98" s="267"/>
      <c r="S98" s="244"/>
      <c r="T98" s="244"/>
      <c r="U98" s="244"/>
      <c r="V98" s="244"/>
      <c r="W98" s="244"/>
      <c r="X98" s="244"/>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c r="BT98" s="51"/>
      <c r="BU98" s="51"/>
      <c r="BV98" s="51"/>
      <c r="BW98" s="51"/>
      <c r="BX98" s="51"/>
      <c r="BY98" s="51"/>
      <c r="BZ98" s="51"/>
      <c r="CA98" s="51"/>
      <c r="CB98" s="51"/>
    </row>
    <row r="99" customFormat="false" ht="39" hidden="false" customHeight="true" outlineLevel="0" collapsed="false">
      <c r="A99" s="50"/>
      <c r="B99" s="267"/>
      <c r="C99" s="267"/>
      <c r="D99" s="267" t="s">
        <v>186</v>
      </c>
      <c r="E99" s="267" t="s">
        <v>187</v>
      </c>
      <c r="F99" s="267" t="s">
        <v>119</v>
      </c>
      <c r="G99" s="267" t="s">
        <v>120</v>
      </c>
      <c r="H99" s="267" t="s">
        <v>121</v>
      </c>
      <c r="I99" s="267" t="s">
        <v>124</v>
      </c>
      <c r="J99" s="267" t="s">
        <v>125</v>
      </c>
      <c r="K99" s="267"/>
      <c r="L99" s="267"/>
      <c r="M99" s="267"/>
      <c r="N99" s="267"/>
      <c r="O99" s="267"/>
      <c r="P99" s="267"/>
      <c r="Q99" s="267" t="s">
        <v>188</v>
      </c>
      <c r="R99" s="267" t="s">
        <v>189</v>
      </c>
      <c r="S99" s="244"/>
      <c r="T99" s="244"/>
      <c r="U99" s="244"/>
      <c r="V99" s="244"/>
      <c r="W99" s="244"/>
      <c r="X99" s="244"/>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c r="BT99" s="51"/>
      <c r="BU99" s="51"/>
      <c r="BV99" s="51"/>
      <c r="BW99" s="51"/>
      <c r="BX99" s="51"/>
      <c r="BY99" s="51"/>
      <c r="BZ99" s="51"/>
      <c r="CA99" s="51"/>
      <c r="CB99" s="51"/>
    </row>
    <row r="100" customFormat="false" ht="18" hidden="false" customHeight="true" outlineLevel="0" collapsed="false">
      <c r="A100" s="50"/>
      <c r="B100" s="321" t="s">
        <v>190</v>
      </c>
      <c r="C100" s="321"/>
      <c r="D100" s="280" t="s">
        <v>138</v>
      </c>
      <c r="E100" s="280" t="s">
        <v>138</v>
      </c>
      <c r="F100" s="280" t="s">
        <v>138</v>
      </c>
      <c r="G100" s="280" t="s">
        <v>138</v>
      </c>
      <c r="H100" s="280" t="s">
        <v>138</v>
      </c>
      <c r="I100" s="280" t="s">
        <v>138</v>
      </c>
      <c r="J100" s="280" t="s">
        <v>138</v>
      </c>
      <c r="K100" s="280" t="s">
        <v>138</v>
      </c>
      <c r="L100" s="280" t="s">
        <v>138</v>
      </c>
      <c r="M100" s="280" t="n">
        <v>20</v>
      </c>
      <c r="N100" s="280" t="s">
        <v>138</v>
      </c>
      <c r="O100" s="280" t="s">
        <v>138</v>
      </c>
      <c r="P100" s="280" t="s">
        <v>138</v>
      </c>
      <c r="Q100" s="280" t="s">
        <v>138</v>
      </c>
      <c r="R100" s="280" t="s">
        <v>138</v>
      </c>
      <c r="S100" s="244"/>
      <c r="T100" s="244"/>
      <c r="U100" s="244"/>
      <c r="V100" s="244"/>
      <c r="W100" s="244"/>
      <c r="X100" s="244"/>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row>
    <row r="101" customFormat="false" ht="18" hidden="false" customHeight="true" outlineLevel="0" collapsed="false">
      <c r="A101" s="50"/>
      <c r="B101" s="321" t="s">
        <v>191</v>
      </c>
      <c r="C101" s="321"/>
      <c r="D101" s="280" t="s">
        <v>138</v>
      </c>
      <c r="E101" s="280" t="s">
        <v>138</v>
      </c>
      <c r="F101" s="280" t="s">
        <v>138</v>
      </c>
      <c r="G101" s="280" t="s">
        <v>138</v>
      </c>
      <c r="H101" s="280" t="s">
        <v>138</v>
      </c>
      <c r="I101" s="280" t="s">
        <v>138</v>
      </c>
      <c r="J101" s="280" t="s">
        <v>138</v>
      </c>
      <c r="K101" s="280" t="s">
        <v>138</v>
      </c>
      <c r="L101" s="280" t="s">
        <v>138</v>
      </c>
      <c r="M101" s="280" t="s">
        <v>138</v>
      </c>
      <c r="N101" s="280" t="s">
        <v>138</v>
      </c>
      <c r="O101" s="280" t="s">
        <v>138</v>
      </c>
      <c r="P101" s="280" t="s">
        <v>138</v>
      </c>
      <c r="Q101" s="280" t="s">
        <v>138</v>
      </c>
      <c r="R101" s="280" t="s">
        <v>138</v>
      </c>
      <c r="S101" s="244"/>
      <c r="T101" s="244"/>
      <c r="U101" s="244"/>
      <c r="V101" s="244"/>
      <c r="W101" s="244"/>
      <c r="X101" s="244"/>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1"/>
      <c r="BR101" s="51"/>
      <c r="BS101" s="51"/>
      <c r="BT101" s="51"/>
      <c r="BU101" s="51"/>
      <c r="BV101" s="51"/>
      <c r="BW101" s="51"/>
      <c r="BX101" s="51"/>
      <c r="BY101" s="51"/>
      <c r="BZ101" s="51"/>
      <c r="CA101" s="51"/>
      <c r="CB101" s="51"/>
    </row>
    <row r="102" customFormat="false" ht="18" hidden="false" customHeight="true" outlineLevel="0" collapsed="false">
      <c r="A102" s="50"/>
      <c r="B102" s="291" t="s">
        <v>161</v>
      </c>
      <c r="C102" s="291"/>
      <c r="D102" s="286" t="n">
        <f aca="false">SUM(D100:D101)</f>
        <v>0</v>
      </c>
      <c r="E102" s="286" t="n">
        <f aca="false">SUM(E100:E101)</f>
        <v>0</v>
      </c>
      <c r="F102" s="286" t="n">
        <f aca="false">SUM(F100:F101)</f>
        <v>0</v>
      </c>
      <c r="G102" s="286" t="n">
        <f aca="false">SUM(G100:G101)</f>
        <v>0</v>
      </c>
      <c r="H102" s="286" t="n">
        <f aca="false">SUM(H100:H101)</f>
        <v>0</v>
      </c>
      <c r="I102" s="286" t="n">
        <f aca="false">SUM(I100:I101)</f>
        <v>0</v>
      </c>
      <c r="J102" s="286" t="n">
        <f aca="false">SUM(J100:J101)</f>
        <v>0</v>
      </c>
      <c r="K102" s="286" t="n">
        <f aca="false">SUM(K100:K101)</f>
        <v>0</v>
      </c>
      <c r="L102" s="286" t="n">
        <f aca="false">SUM(L100:L101)</f>
        <v>0</v>
      </c>
      <c r="M102" s="286" t="n">
        <f aca="false">SUM(M100:M101)</f>
        <v>20</v>
      </c>
      <c r="N102" s="286" t="n">
        <f aca="false">SUM(N100:N101)</f>
        <v>0</v>
      </c>
      <c r="O102" s="286" t="n">
        <f aca="false">SUM(O100:O101)</f>
        <v>0</v>
      </c>
      <c r="P102" s="286" t="n">
        <f aca="false">SUM(P100:P101)</f>
        <v>0</v>
      </c>
      <c r="Q102" s="286" t="n">
        <f aca="false">SUM(Q100:Q101)</f>
        <v>0</v>
      </c>
      <c r="R102" s="286" t="n">
        <f aca="false">SUM(R100:R101)</f>
        <v>0</v>
      </c>
      <c r="S102" s="244"/>
      <c r="T102" s="244"/>
      <c r="U102" s="244"/>
      <c r="V102" s="244"/>
      <c r="W102" s="244"/>
      <c r="X102" s="244"/>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row>
    <row r="103" s="51" customFormat="true" ht="18" hidden="false" customHeight="true" outlineLevel="0" collapsed="false">
      <c r="A103" s="50"/>
      <c r="B103" s="325"/>
      <c r="C103" s="325"/>
      <c r="D103" s="325"/>
      <c r="E103" s="325"/>
      <c r="F103" s="325"/>
      <c r="G103" s="325"/>
      <c r="H103" s="325"/>
      <c r="I103" s="325"/>
      <c r="J103" s="325"/>
      <c r="K103" s="325"/>
      <c r="L103" s="325"/>
      <c r="M103" s="325"/>
      <c r="N103" s="325"/>
      <c r="O103" s="325"/>
      <c r="P103" s="325"/>
      <c r="Q103" s="325"/>
      <c r="R103" s="325"/>
      <c r="S103" s="325"/>
      <c r="T103" s="50"/>
      <c r="U103" s="50"/>
      <c r="V103" s="50"/>
    </row>
    <row r="104" s="51" customFormat="true" ht="15" hidden="false" customHeight="true" outlineLevel="0" collapsed="false">
      <c r="A104" s="50"/>
      <c r="B104" s="304" t="s">
        <v>192</v>
      </c>
      <c r="C104" s="325"/>
      <c r="D104" s="325"/>
      <c r="E104" s="325"/>
      <c r="F104" s="325"/>
      <c r="G104" s="325"/>
      <c r="H104" s="325"/>
      <c r="I104" s="325"/>
      <c r="J104" s="325"/>
      <c r="K104" s="325"/>
      <c r="L104" s="325"/>
      <c r="M104" s="325"/>
      <c r="N104" s="325"/>
      <c r="O104" s="325"/>
      <c r="P104" s="325"/>
      <c r="Q104" s="325"/>
      <c r="R104" s="325"/>
      <c r="S104" s="325"/>
      <c r="T104" s="50"/>
      <c r="U104" s="50"/>
      <c r="V104" s="50"/>
    </row>
    <row r="105" s="51" customFormat="true" ht="9" hidden="false" customHeight="true" outlineLevel="0" collapsed="false">
      <c r="A105" s="50"/>
      <c r="B105" s="325"/>
      <c r="C105" s="325"/>
      <c r="D105" s="325"/>
      <c r="E105" s="325"/>
      <c r="F105" s="325"/>
      <c r="G105" s="325"/>
      <c r="H105" s="325"/>
      <c r="I105" s="325"/>
      <c r="J105" s="325"/>
      <c r="K105" s="325"/>
      <c r="L105" s="325"/>
      <c r="M105" s="325"/>
      <c r="N105" s="325"/>
      <c r="O105" s="325"/>
      <c r="P105" s="325"/>
      <c r="Q105" s="325"/>
      <c r="R105" s="325"/>
      <c r="S105" s="325"/>
      <c r="T105" s="50"/>
      <c r="U105" s="50"/>
      <c r="V105" s="50"/>
    </row>
    <row r="106" customFormat="false" ht="15" hidden="false" customHeight="true" outlineLevel="0" collapsed="false">
      <c r="A106" s="50"/>
      <c r="B106" s="267" t="s">
        <v>193</v>
      </c>
      <c r="C106" s="267"/>
      <c r="D106" s="267" t="s">
        <v>194</v>
      </c>
      <c r="E106" s="267"/>
      <c r="F106" s="309" t="s">
        <v>182</v>
      </c>
      <c r="G106" s="309"/>
      <c r="H106" s="309"/>
      <c r="I106" s="309"/>
      <c r="J106" s="309"/>
      <c r="K106" s="309"/>
      <c r="L106" s="309"/>
      <c r="M106" s="309"/>
      <c r="N106" s="309"/>
      <c r="O106" s="309"/>
      <c r="P106" s="309"/>
      <c r="Q106" s="267" t="s">
        <v>183</v>
      </c>
      <c r="R106" s="267"/>
      <c r="S106" s="244"/>
      <c r="T106" s="244"/>
      <c r="U106" s="244"/>
      <c r="V106" s="244"/>
      <c r="W106" s="244"/>
      <c r="X106" s="244"/>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c r="BT106" s="51"/>
      <c r="BU106" s="51"/>
      <c r="BV106" s="51"/>
      <c r="BW106" s="51"/>
      <c r="BX106" s="51"/>
      <c r="BY106" s="51"/>
      <c r="BZ106" s="51"/>
      <c r="CA106" s="51"/>
      <c r="CB106" s="51"/>
    </row>
    <row r="107" customFormat="false" ht="15" hidden="false" customHeight="true" outlineLevel="0" collapsed="false">
      <c r="A107" s="50"/>
      <c r="B107" s="267"/>
      <c r="C107" s="267"/>
      <c r="D107" s="267"/>
      <c r="E107" s="267"/>
      <c r="F107" s="267" t="s">
        <v>117</v>
      </c>
      <c r="G107" s="267"/>
      <c r="H107" s="267"/>
      <c r="I107" s="267"/>
      <c r="J107" s="267"/>
      <c r="K107" s="267" t="s">
        <v>184</v>
      </c>
      <c r="L107" s="267" t="s">
        <v>128</v>
      </c>
      <c r="M107" s="267" t="s">
        <v>130</v>
      </c>
      <c r="N107" s="309" t="s">
        <v>127</v>
      </c>
      <c r="O107" s="267" t="s">
        <v>185</v>
      </c>
      <c r="P107" s="267" t="s">
        <v>48</v>
      </c>
      <c r="Q107" s="267"/>
      <c r="R107" s="267"/>
      <c r="S107" s="244"/>
      <c r="T107" s="244"/>
      <c r="U107" s="244"/>
      <c r="V107" s="244"/>
      <c r="W107" s="244"/>
      <c r="X107" s="244"/>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row>
    <row r="108" customFormat="false" ht="42.75" hidden="false" customHeight="true" outlineLevel="0" collapsed="false">
      <c r="A108" s="50"/>
      <c r="B108" s="267"/>
      <c r="C108" s="267"/>
      <c r="D108" s="267" t="s">
        <v>186</v>
      </c>
      <c r="E108" s="267" t="s">
        <v>187</v>
      </c>
      <c r="F108" s="267" t="s">
        <v>119</v>
      </c>
      <c r="G108" s="267" t="s">
        <v>120</v>
      </c>
      <c r="H108" s="267" t="s">
        <v>121</v>
      </c>
      <c r="I108" s="267" t="s">
        <v>124</v>
      </c>
      <c r="J108" s="267" t="s">
        <v>125</v>
      </c>
      <c r="K108" s="267"/>
      <c r="L108" s="267"/>
      <c r="M108" s="267"/>
      <c r="N108" s="309"/>
      <c r="O108" s="267"/>
      <c r="P108" s="267"/>
      <c r="Q108" s="267" t="s">
        <v>188</v>
      </c>
      <c r="R108" s="267" t="s">
        <v>189</v>
      </c>
      <c r="S108" s="244"/>
      <c r="T108" s="244"/>
      <c r="U108" s="244"/>
      <c r="V108" s="244"/>
      <c r="W108" s="244"/>
      <c r="X108" s="244"/>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row>
    <row r="109" customFormat="false" ht="18" hidden="false" customHeight="true" outlineLevel="0" collapsed="false">
      <c r="A109" s="50"/>
      <c r="B109" s="321" t="s">
        <v>190</v>
      </c>
      <c r="C109" s="321"/>
      <c r="D109" s="280" t="s">
        <v>138</v>
      </c>
      <c r="E109" s="280" t="s">
        <v>138</v>
      </c>
      <c r="F109" s="280" t="s">
        <v>138</v>
      </c>
      <c r="G109" s="280" t="s">
        <v>138</v>
      </c>
      <c r="H109" s="280" t="s">
        <v>138</v>
      </c>
      <c r="I109" s="280" t="s">
        <v>138</v>
      </c>
      <c r="J109" s="280" t="s">
        <v>138</v>
      </c>
      <c r="K109" s="280" t="s">
        <v>138</v>
      </c>
      <c r="L109" s="280" t="s">
        <v>138</v>
      </c>
      <c r="M109" s="280" t="s">
        <v>138</v>
      </c>
      <c r="N109" s="280" t="s">
        <v>138</v>
      </c>
      <c r="O109" s="280" t="s">
        <v>138</v>
      </c>
      <c r="P109" s="280" t="s">
        <v>138</v>
      </c>
      <c r="Q109" s="280" t="s">
        <v>138</v>
      </c>
      <c r="R109" s="280" t="s">
        <v>138</v>
      </c>
      <c r="S109" s="244"/>
      <c r="T109" s="244"/>
      <c r="U109" s="244"/>
      <c r="V109" s="244"/>
      <c r="W109" s="244"/>
      <c r="X109" s="244"/>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row>
    <row r="110" customFormat="false" ht="18" hidden="false" customHeight="true" outlineLevel="0" collapsed="false">
      <c r="A110" s="50"/>
      <c r="B110" s="321" t="s">
        <v>195</v>
      </c>
      <c r="C110" s="321"/>
      <c r="D110" s="280" t="s">
        <v>138</v>
      </c>
      <c r="E110" s="280" t="s">
        <v>138</v>
      </c>
      <c r="F110" s="280" t="s">
        <v>138</v>
      </c>
      <c r="G110" s="280" t="s">
        <v>138</v>
      </c>
      <c r="H110" s="280" t="s">
        <v>138</v>
      </c>
      <c r="I110" s="280" t="s">
        <v>138</v>
      </c>
      <c r="J110" s="280" t="s">
        <v>138</v>
      </c>
      <c r="K110" s="280" t="s">
        <v>138</v>
      </c>
      <c r="L110" s="280" t="s">
        <v>138</v>
      </c>
      <c r="M110" s="280" t="n">
        <v>350</v>
      </c>
      <c r="N110" s="280" t="s">
        <v>138</v>
      </c>
      <c r="O110" s="280" t="s">
        <v>138</v>
      </c>
      <c r="P110" s="280" t="s">
        <v>138</v>
      </c>
      <c r="Q110" s="280" t="s">
        <v>138</v>
      </c>
      <c r="R110" s="280" t="s">
        <v>138</v>
      </c>
      <c r="S110" s="244"/>
      <c r="T110" s="244"/>
      <c r="U110" s="244"/>
      <c r="V110" s="244"/>
      <c r="W110" s="244"/>
      <c r="X110" s="244"/>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row>
    <row r="111" customFormat="false" ht="18" hidden="false" customHeight="true" outlineLevel="0" collapsed="false">
      <c r="A111" s="50"/>
      <c r="B111" s="321" t="s">
        <v>48</v>
      </c>
      <c r="C111" s="321"/>
      <c r="D111" s="280" t="s">
        <v>138</v>
      </c>
      <c r="E111" s="280" t="s">
        <v>138</v>
      </c>
      <c r="F111" s="280" t="s">
        <v>138</v>
      </c>
      <c r="G111" s="280" t="s">
        <v>138</v>
      </c>
      <c r="H111" s="280" t="s">
        <v>138</v>
      </c>
      <c r="I111" s="280" t="s">
        <v>138</v>
      </c>
      <c r="J111" s="280" t="s">
        <v>138</v>
      </c>
      <c r="K111" s="280" t="s">
        <v>138</v>
      </c>
      <c r="L111" s="280" t="s">
        <v>138</v>
      </c>
      <c r="M111" s="280" t="s">
        <v>138</v>
      </c>
      <c r="N111" s="280" t="s">
        <v>138</v>
      </c>
      <c r="O111" s="280" t="s">
        <v>138</v>
      </c>
      <c r="P111" s="280" t="s">
        <v>138</v>
      </c>
      <c r="Q111" s="280" t="s">
        <v>138</v>
      </c>
      <c r="R111" s="280" t="s">
        <v>138</v>
      </c>
      <c r="S111" s="244"/>
      <c r="T111" s="244"/>
      <c r="U111" s="244"/>
      <c r="V111" s="244"/>
      <c r="W111" s="244"/>
      <c r="X111" s="244"/>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c r="BT111" s="51"/>
      <c r="BU111" s="51"/>
      <c r="BV111" s="51"/>
      <c r="BW111" s="51"/>
      <c r="BX111" s="51"/>
      <c r="BY111" s="51"/>
      <c r="BZ111" s="51"/>
      <c r="CA111" s="51"/>
      <c r="CB111" s="51"/>
    </row>
    <row r="112" customFormat="false" ht="18" hidden="false" customHeight="true" outlineLevel="0" collapsed="false">
      <c r="A112" s="50"/>
      <c r="B112" s="291" t="s">
        <v>161</v>
      </c>
      <c r="C112" s="291"/>
      <c r="D112" s="286" t="n">
        <f aca="false">SUM(D109:D111)</f>
        <v>0</v>
      </c>
      <c r="E112" s="286" t="n">
        <f aca="false">SUM(E109:E111)</f>
        <v>0</v>
      </c>
      <c r="F112" s="286" t="n">
        <f aca="false">SUM(F109:F111)</f>
        <v>0</v>
      </c>
      <c r="G112" s="286" t="n">
        <f aca="false">SUM(G109:G111)</f>
        <v>0</v>
      </c>
      <c r="H112" s="286" t="n">
        <f aca="false">SUM(H109:H111)</f>
        <v>0</v>
      </c>
      <c r="I112" s="286" t="n">
        <f aca="false">SUM(I109:I111)</f>
        <v>0</v>
      </c>
      <c r="J112" s="286" t="n">
        <f aca="false">SUM(J109:J111)</f>
        <v>0</v>
      </c>
      <c r="K112" s="286" t="n">
        <f aca="false">SUM(K109:K111)</f>
        <v>0</v>
      </c>
      <c r="L112" s="286" t="n">
        <f aca="false">SUM(L109:L111)</f>
        <v>0</v>
      </c>
      <c r="M112" s="286" t="n">
        <f aca="false">SUM(M109:M111)</f>
        <v>350</v>
      </c>
      <c r="N112" s="286" t="n">
        <f aca="false">SUM(N109:N111)</f>
        <v>0</v>
      </c>
      <c r="O112" s="286" t="n">
        <f aca="false">SUM(O109:O111)</f>
        <v>0</v>
      </c>
      <c r="P112" s="286" t="n">
        <f aca="false">SUM(P109:P111)</f>
        <v>0</v>
      </c>
      <c r="Q112" s="286" t="n">
        <f aca="false">SUM(Q109:Q111)</f>
        <v>0</v>
      </c>
      <c r="R112" s="286" t="n">
        <f aca="false">SUM(R109:R111)</f>
        <v>0</v>
      </c>
      <c r="S112" s="244"/>
      <c r="T112" s="244"/>
      <c r="U112" s="244"/>
      <c r="V112" s="244"/>
      <c r="W112" s="244"/>
      <c r="X112" s="244"/>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c r="BT112" s="51"/>
      <c r="BU112" s="51"/>
      <c r="BV112" s="51"/>
      <c r="BW112" s="51"/>
      <c r="BX112" s="51"/>
      <c r="BY112" s="51"/>
      <c r="BZ112" s="51"/>
      <c r="CA112" s="51"/>
      <c r="CB112" s="51"/>
    </row>
    <row r="113" s="51" customFormat="true" ht="18" hidden="false" customHeight="true" outlineLevel="0" collapsed="false">
      <c r="A113" s="50"/>
      <c r="B113" s="325"/>
      <c r="C113" s="325"/>
      <c r="D113" s="325"/>
      <c r="E113" s="325"/>
      <c r="F113" s="325"/>
      <c r="G113" s="325"/>
      <c r="H113" s="325"/>
      <c r="I113" s="325"/>
      <c r="J113" s="325"/>
      <c r="K113" s="325"/>
      <c r="L113" s="325"/>
      <c r="M113" s="325"/>
      <c r="N113" s="325"/>
      <c r="O113" s="325"/>
      <c r="P113" s="325"/>
      <c r="Q113" s="325"/>
      <c r="R113" s="325"/>
      <c r="S113" s="325"/>
      <c r="T113" s="50"/>
      <c r="U113" s="110"/>
      <c r="V113" s="110"/>
    </row>
    <row r="114" customFormat="false" ht="18" hidden="false" customHeight="true" outlineLevel="0" collapsed="false">
      <c r="A114" s="255"/>
      <c r="B114" s="326"/>
      <c r="C114" s="326"/>
      <c r="D114" s="326"/>
      <c r="E114" s="326"/>
      <c r="F114" s="326"/>
      <c r="G114" s="326"/>
      <c r="H114" s="326"/>
      <c r="I114" s="326"/>
      <c r="J114" s="326"/>
      <c r="K114" s="326"/>
      <c r="L114" s="326"/>
      <c r="M114" s="326"/>
      <c r="N114" s="326"/>
      <c r="O114" s="326"/>
      <c r="P114" s="326"/>
      <c r="Q114" s="326"/>
      <c r="R114" s="326"/>
      <c r="S114" s="326"/>
      <c r="T114" s="255"/>
      <c r="U114" s="255"/>
      <c r="V114" s="255"/>
    </row>
    <row r="115" s="40" customFormat="true" ht="18" hidden="false" customHeight="true" outlineLevel="0" collapsed="false">
      <c r="A115" s="38"/>
      <c r="B115" s="327" t="s">
        <v>196</v>
      </c>
      <c r="C115" s="328"/>
      <c r="D115" s="328"/>
      <c r="E115" s="328"/>
      <c r="F115" s="328"/>
      <c r="G115" s="328"/>
      <c r="H115" s="328"/>
      <c r="I115" s="328"/>
      <c r="J115" s="328"/>
      <c r="K115" s="328"/>
      <c r="L115" s="328"/>
      <c r="M115" s="328"/>
      <c r="N115" s="328"/>
      <c r="O115" s="328"/>
      <c r="P115" s="328"/>
      <c r="Q115" s="328"/>
      <c r="R115" s="328"/>
      <c r="S115" s="328"/>
      <c r="T115" s="38"/>
      <c r="U115" s="38"/>
      <c r="V115" s="38"/>
    </row>
    <row r="116" s="51" customFormat="true" ht="18" hidden="false" customHeight="true" outlineLevel="0" collapsed="false">
      <c r="A116" s="50"/>
      <c r="B116" s="329"/>
      <c r="C116" s="325"/>
      <c r="D116" s="325"/>
      <c r="E116" s="325"/>
      <c r="F116" s="330"/>
      <c r="G116" s="325"/>
      <c r="H116" s="325"/>
      <c r="I116" s="325"/>
      <c r="J116" s="325"/>
      <c r="K116" s="325"/>
      <c r="L116" s="325"/>
      <c r="M116" s="325"/>
      <c r="N116" s="325"/>
      <c r="O116" s="325"/>
      <c r="P116" s="325"/>
      <c r="Q116" s="325"/>
      <c r="R116" s="325"/>
      <c r="S116" s="325"/>
      <c r="T116" s="50"/>
      <c r="U116" s="50"/>
      <c r="V116" s="50"/>
    </row>
    <row r="117" s="51" customFormat="true" ht="18" hidden="false" customHeight="true" outlineLevel="0" collapsed="false">
      <c r="A117" s="50"/>
      <c r="B117" s="133" t="s">
        <v>197</v>
      </c>
      <c r="C117" s="304"/>
      <c r="D117" s="133"/>
      <c r="E117" s="331"/>
      <c r="F117" s="325"/>
      <c r="G117" s="325"/>
      <c r="H117" s="50"/>
      <c r="I117" s="325"/>
      <c r="J117" s="325"/>
      <c r="K117" s="325"/>
      <c r="L117" s="325"/>
      <c r="M117" s="325"/>
      <c r="N117" s="325"/>
      <c r="O117" s="325"/>
      <c r="P117" s="325"/>
      <c r="Q117" s="325"/>
      <c r="R117" s="325"/>
      <c r="S117" s="325"/>
      <c r="T117" s="50"/>
      <c r="U117" s="50"/>
      <c r="V117" s="50"/>
    </row>
    <row r="118" s="51" customFormat="true" ht="18" hidden="false" customHeight="true" outlineLevel="0" collapsed="false">
      <c r="A118" s="50"/>
      <c r="B118" s="332"/>
      <c r="C118" s="332"/>
      <c r="D118" s="332"/>
      <c r="E118" s="332"/>
      <c r="F118" s="333"/>
      <c r="G118" s="333"/>
      <c r="H118" s="333"/>
      <c r="I118" s="333"/>
      <c r="J118" s="333"/>
      <c r="K118" s="333"/>
      <c r="L118" s="332"/>
      <c r="M118" s="332"/>
      <c r="N118" s="332"/>
      <c r="O118" s="332"/>
      <c r="P118" s="332"/>
      <c r="Q118" s="332"/>
      <c r="R118" s="332"/>
      <c r="S118" s="332"/>
      <c r="T118" s="50"/>
      <c r="U118" s="50"/>
      <c r="V118" s="50"/>
    </row>
    <row r="119" s="51" customFormat="true" ht="18" hidden="false" customHeight="true" outlineLevel="0" collapsed="false">
      <c r="A119" s="50"/>
      <c r="B119" s="325"/>
      <c r="C119" s="325"/>
      <c r="D119" s="325"/>
      <c r="E119" s="325"/>
      <c r="F119" s="334" t="s">
        <v>198</v>
      </c>
      <c r="G119" s="335"/>
      <c r="H119" s="335"/>
      <c r="I119" s="335"/>
      <c r="J119" s="336"/>
      <c r="K119" s="337"/>
      <c r="L119" s="325"/>
      <c r="M119" s="325"/>
      <c r="N119" s="325"/>
      <c r="O119" s="325"/>
      <c r="P119" s="325"/>
      <c r="Q119" s="325"/>
      <c r="R119" s="325"/>
      <c r="S119" s="325"/>
      <c r="T119" s="50"/>
      <c r="U119" s="50"/>
      <c r="V119" s="50"/>
    </row>
    <row r="120" customFormat="false" ht="18" hidden="false" customHeight="true" outlineLevel="0" collapsed="false">
      <c r="A120" s="50"/>
      <c r="B120" s="177"/>
      <c r="C120" s="338" t="s">
        <v>115</v>
      </c>
      <c r="D120" s="338"/>
      <c r="E120" s="338" t="s">
        <v>199</v>
      </c>
      <c r="F120" s="338" t="s">
        <v>117</v>
      </c>
      <c r="G120" s="338"/>
      <c r="H120" s="338"/>
      <c r="I120" s="338"/>
      <c r="J120" s="338"/>
      <c r="K120" s="338"/>
      <c r="L120" s="338"/>
      <c r="M120" s="338"/>
      <c r="N120" s="338" t="s">
        <v>118</v>
      </c>
      <c r="O120" s="338"/>
      <c r="P120" s="338"/>
      <c r="Q120" s="338"/>
      <c r="R120" s="338"/>
      <c r="S120" s="338"/>
      <c r="T120" s="244"/>
      <c r="U120" s="244"/>
      <c r="V120" s="244"/>
      <c r="W120" s="244"/>
      <c r="X120" s="244"/>
      <c r="Y120" s="244"/>
      <c r="Z120" s="244"/>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row>
    <row r="121" customFormat="false" ht="27.75" hidden="false" customHeight="true" outlineLevel="0" collapsed="false">
      <c r="A121" s="50"/>
      <c r="B121" s="50"/>
      <c r="C121" s="339" t="s">
        <v>200</v>
      </c>
      <c r="D121" s="340" t="s">
        <v>201</v>
      </c>
      <c r="E121" s="338"/>
      <c r="F121" s="338" t="s">
        <v>119</v>
      </c>
      <c r="G121" s="338" t="s">
        <v>120</v>
      </c>
      <c r="H121" s="338" t="s">
        <v>121</v>
      </c>
      <c r="I121" s="338" t="s">
        <v>122</v>
      </c>
      <c r="J121" s="338" t="s">
        <v>123</v>
      </c>
      <c r="K121" s="338" t="s">
        <v>124</v>
      </c>
      <c r="L121" s="338" t="s">
        <v>125</v>
      </c>
      <c r="M121" s="338" t="s">
        <v>126</v>
      </c>
      <c r="N121" s="338" t="s">
        <v>127</v>
      </c>
      <c r="O121" s="338" t="s">
        <v>129</v>
      </c>
      <c r="P121" s="338" t="s">
        <v>128</v>
      </c>
      <c r="Q121" s="338" t="s">
        <v>130</v>
      </c>
      <c r="R121" s="338" t="s">
        <v>131</v>
      </c>
      <c r="S121" s="338" t="s">
        <v>132</v>
      </c>
      <c r="T121" s="341"/>
      <c r="U121" s="244"/>
      <c r="V121" s="244"/>
      <c r="W121" s="244"/>
      <c r="X121" s="244"/>
      <c r="Y121" s="244"/>
      <c r="Z121" s="244"/>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E121" s="51"/>
      <c r="BF121" s="51"/>
      <c r="BG121" s="51"/>
      <c r="BH121" s="51"/>
      <c r="BI121" s="51"/>
      <c r="BJ121" s="51"/>
      <c r="BK121" s="51"/>
      <c r="BL121" s="51"/>
      <c r="BM121" s="51"/>
      <c r="BN121" s="51"/>
      <c r="BO121" s="51"/>
      <c r="BP121" s="51"/>
      <c r="BQ121" s="51"/>
      <c r="BR121" s="51"/>
      <c r="BS121" s="51"/>
      <c r="BT121" s="51"/>
      <c r="BU121" s="51"/>
      <c r="BV121" s="51"/>
      <c r="BW121" s="51"/>
      <c r="BX121" s="51"/>
      <c r="BY121" s="51"/>
      <c r="BZ121" s="51"/>
      <c r="CA121" s="51"/>
      <c r="CB121" s="51"/>
    </row>
    <row r="122" customFormat="false" ht="18" hidden="false" customHeight="true" outlineLevel="0" collapsed="false">
      <c r="A122" s="50"/>
      <c r="B122" s="50"/>
      <c r="C122" s="342" t="n">
        <v>0.9655</v>
      </c>
      <c r="D122" s="342" t="n">
        <v>0.9655</v>
      </c>
      <c r="E122" s="342" t="n">
        <v>0</v>
      </c>
      <c r="F122" s="342" t="n">
        <v>0.202283999999984</v>
      </c>
      <c r="G122" s="342" t="n">
        <v>0.227159999999982</v>
      </c>
      <c r="H122" s="342" t="n">
        <v>0.266759999999979</v>
      </c>
      <c r="I122" s="342" t="n">
        <v>0.261248</v>
      </c>
      <c r="J122" s="342" t="n">
        <v>0.257510869565217</v>
      </c>
      <c r="K122" s="342" t="n">
        <v>0</v>
      </c>
      <c r="L122" s="342" t="n">
        <v>0</v>
      </c>
      <c r="M122" s="342" t="n">
        <v>0</v>
      </c>
      <c r="N122" s="342" t="n">
        <v>0</v>
      </c>
      <c r="O122" s="342" t="n">
        <v>0</v>
      </c>
      <c r="P122" s="342" t="n">
        <v>0</v>
      </c>
      <c r="Q122" s="342" t="n">
        <v>0</v>
      </c>
      <c r="R122" s="342" t="n">
        <v>0</v>
      </c>
      <c r="S122" s="342"/>
      <c r="T122" s="341"/>
      <c r="U122" s="244"/>
      <c r="V122" s="244"/>
      <c r="W122" s="244"/>
      <c r="X122" s="244"/>
      <c r="Y122" s="244"/>
      <c r="Z122" s="244"/>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c r="BI122" s="51"/>
      <c r="BJ122" s="51"/>
      <c r="BK122" s="51"/>
      <c r="BL122" s="51"/>
      <c r="BM122" s="51"/>
      <c r="BN122" s="51"/>
      <c r="BO122" s="51"/>
      <c r="BP122" s="51"/>
      <c r="BQ122" s="51"/>
      <c r="BR122" s="51"/>
      <c r="BS122" s="51"/>
      <c r="BT122" s="51"/>
      <c r="BU122" s="51"/>
      <c r="BV122" s="51"/>
      <c r="BW122" s="51"/>
      <c r="BX122" s="51"/>
      <c r="BY122" s="51"/>
      <c r="BZ122" s="51"/>
      <c r="CA122" s="51"/>
      <c r="CB122" s="51"/>
    </row>
    <row r="123" s="106" customFormat="true" ht="18" hidden="false" customHeight="true" outlineLevel="0" collapsed="false">
      <c r="A123" s="50"/>
      <c r="B123" s="50"/>
      <c r="C123" s="343"/>
      <c r="D123" s="174"/>
      <c r="E123" s="174"/>
      <c r="F123" s="174"/>
      <c r="G123" s="174"/>
      <c r="H123" s="174"/>
      <c r="I123" s="174"/>
      <c r="J123" s="174"/>
      <c r="K123" s="174"/>
      <c r="L123" s="174"/>
      <c r="M123" s="174"/>
      <c r="N123" s="174"/>
      <c r="O123" s="174"/>
      <c r="P123" s="174"/>
      <c r="Q123" s="174"/>
      <c r="R123" s="174"/>
      <c r="S123" s="174"/>
      <c r="T123" s="110"/>
      <c r="U123" s="50"/>
      <c r="V123" s="50"/>
    </row>
    <row r="124" s="51" customFormat="true" ht="18" hidden="false" customHeight="true" outlineLevel="0" collapsed="false">
      <c r="A124" s="50"/>
      <c r="B124" s="50"/>
      <c r="C124" s="50"/>
      <c r="D124" s="50"/>
      <c r="E124" s="50"/>
      <c r="F124" s="50"/>
      <c r="G124" s="50"/>
      <c r="H124" s="50"/>
      <c r="I124" s="50"/>
      <c r="J124" s="50"/>
      <c r="K124" s="50"/>
      <c r="L124" s="50"/>
      <c r="M124" s="50"/>
      <c r="N124" s="50"/>
      <c r="O124" s="50"/>
      <c r="P124" s="50"/>
      <c r="Q124" s="50"/>
      <c r="R124" s="50"/>
      <c r="S124" s="50"/>
      <c r="T124" s="50"/>
      <c r="U124" s="50"/>
      <c r="V124" s="50"/>
    </row>
    <row r="125" s="51" customFormat="true" ht="18" hidden="false" customHeight="true" outlineLevel="0" collapsed="false">
      <c r="A125" s="50"/>
      <c r="B125" s="344" t="s">
        <v>202</v>
      </c>
      <c r="C125" s="304"/>
      <c r="D125" s="344"/>
      <c r="E125" s="344"/>
      <c r="F125" s="344"/>
      <c r="G125" s="344"/>
      <c r="H125" s="344"/>
      <c r="I125" s="344"/>
      <c r="J125" s="344"/>
      <c r="K125" s="345"/>
      <c r="L125" s="345"/>
      <c r="M125" s="345"/>
      <c r="N125" s="345"/>
      <c r="O125" s="345"/>
      <c r="P125" s="345"/>
      <c r="Q125" s="345"/>
      <c r="R125" s="345"/>
      <c r="S125" s="345"/>
      <c r="T125" s="346"/>
      <c r="U125" s="50"/>
      <c r="V125" s="50"/>
    </row>
    <row r="126" s="51" customFormat="true" ht="18" hidden="false" customHeight="true" outlineLevel="0" collapsed="false">
      <c r="A126" s="50"/>
      <c r="B126" s="61" t="s">
        <v>203</v>
      </c>
      <c r="C126" s="50"/>
      <c r="D126" s="50"/>
      <c r="E126" s="50"/>
      <c r="F126" s="50"/>
      <c r="G126" s="50"/>
      <c r="H126" s="50"/>
      <c r="I126" s="50"/>
      <c r="J126" s="50"/>
      <c r="K126" s="50"/>
      <c r="L126" s="50"/>
      <c r="M126" s="50"/>
      <c r="N126" s="50"/>
      <c r="O126" s="50"/>
      <c r="P126" s="50"/>
      <c r="Q126" s="50"/>
      <c r="R126" s="50"/>
      <c r="S126" s="50"/>
      <c r="T126" s="50"/>
      <c r="U126" s="50"/>
      <c r="V126" s="50"/>
    </row>
    <row r="127" s="51" customFormat="true" ht="18" hidden="false" customHeight="true" outlineLevel="0" collapsed="false">
      <c r="A127" s="50"/>
      <c r="B127" s="344"/>
      <c r="C127" s="344"/>
      <c r="D127" s="344"/>
      <c r="E127" s="344"/>
      <c r="F127" s="344"/>
      <c r="G127" s="344"/>
      <c r="H127" s="344"/>
      <c r="I127" s="344"/>
      <c r="J127" s="344"/>
      <c r="K127" s="345"/>
      <c r="L127" s="345"/>
      <c r="M127" s="345"/>
      <c r="N127" s="345"/>
      <c r="O127" s="345"/>
      <c r="P127" s="345"/>
      <c r="Q127" s="345"/>
      <c r="R127" s="345"/>
      <c r="S127" s="345"/>
      <c r="T127" s="346"/>
      <c r="U127" s="50"/>
      <c r="V127" s="50"/>
    </row>
    <row r="128" customFormat="false" ht="41.25" hidden="false" customHeight="true" outlineLevel="0" collapsed="false">
      <c r="A128" s="50"/>
      <c r="B128" s="347" t="s">
        <v>204</v>
      </c>
      <c r="C128" s="347"/>
      <c r="D128" s="348" t="s">
        <v>205</v>
      </c>
      <c r="E128" s="348" t="s">
        <v>206</v>
      </c>
      <c r="F128" s="349"/>
      <c r="G128" s="349"/>
      <c r="H128" s="349"/>
      <c r="I128" s="349"/>
      <c r="J128" s="349"/>
      <c r="K128" s="350"/>
      <c r="L128" s="350"/>
      <c r="M128" s="350"/>
      <c r="N128" s="350"/>
      <c r="O128" s="350"/>
      <c r="P128" s="350"/>
      <c r="Q128" s="350"/>
      <c r="R128" s="350"/>
      <c r="S128" s="350"/>
      <c r="T128" s="346"/>
      <c r="U128" s="50"/>
      <c r="V128" s="50"/>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c r="BF128" s="51"/>
      <c r="BG128" s="51"/>
      <c r="BH128" s="51"/>
      <c r="BI128" s="51"/>
      <c r="BJ128" s="51"/>
      <c r="BK128" s="51"/>
      <c r="BL128" s="51"/>
      <c r="BM128" s="51"/>
      <c r="BN128" s="51"/>
      <c r="BO128" s="51"/>
      <c r="BP128" s="51"/>
      <c r="BQ128" s="51"/>
      <c r="BR128" s="51"/>
      <c r="BS128" s="51"/>
      <c r="BT128" s="51"/>
      <c r="BU128" s="51"/>
      <c r="BV128" s="51"/>
      <c r="BW128" s="51"/>
      <c r="BX128" s="51"/>
      <c r="BY128" s="51"/>
      <c r="BZ128" s="51"/>
      <c r="CA128" s="51"/>
      <c r="CB128" s="51"/>
    </row>
    <row r="129" customFormat="false" ht="18" hidden="false" customHeight="true" outlineLevel="0" collapsed="false">
      <c r="A129" s="50"/>
      <c r="B129" s="275" t="s">
        <v>207</v>
      </c>
      <c r="C129" s="275"/>
      <c r="D129" s="293" t="n">
        <v>0.324</v>
      </c>
      <c r="E129" s="293" t="n">
        <f aca="false">+SUM(E130:E133)</f>
        <v>0</v>
      </c>
      <c r="F129" s="349"/>
      <c r="G129" s="349"/>
      <c r="H129" s="349"/>
      <c r="I129" s="349"/>
      <c r="J129" s="349"/>
      <c r="K129" s="350"/>
      <c r="L129" s="350"/>
      <c r="M129" s="350"/>
      <c r="N129" s="350"/>
      <c r="O129" s="350"/>
      <c r="P129" s="350"/>
      <c r="Q129" s="350"/>
      <c r="R129" s="350"/>
      <c r="S129" s="350"/>
      <c r="T129" s="346"/>
      <c r="U129" s="50"/>
      <c r="V129" s="50"/>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c r="BF129" s="51"/>
      <c r="BG129" s="51"/>
      <c r="BH129" s="51"/>
      <c r="BI129" s="51"/>
      <c r="BJ129" s="51"/>
      <c r="BK129" s="51"/>
      <c r="BL129" s="51"/>
      <c r="BM129" s="51"/>
      <c r="BN129" s="51"/>
      <c r="BO129" s="51"/>
      <c r="BP129" s="51"/>
      <c r="BQ129" s="51"/>
      <c r="BR129" s="51"/>
      <c r="BS129" s="51"/>
      <c r="BT129" s="51"/>
      <c r="BU129" s="51"/>
      <c r="BV129" s="51"/>
      <c r="BW129" s="51"/>
      <c r="BX129" s="51"/>
      <c r="BY129" s="51"/>
      <c r="BZ129" s="51"/>
      <c r="CA129" s="51"/>
      <c r="CB129" s="51"/>
    </row>
    <row r="130" customFormat="false" ht="18" hidden="false" customHeight="true" outlineLevel="1" collapsed="false">
      <c r="A130" s="50"/>
      <c r="B130" s="294"/>
      <c r="C130" s="295" t="s">
        <v>208</v>
      </c>
      <c r="D130" s="280" t="s">
        <v>138</v>
      </c>
      <c r="E130" s="351"/>
      <c r="F130" s="349"/>
      <c r="G130" s="349"/>
      <c r="H130" s="349"/>
      <c r="I130" s="349"/>
      <c r="J130" s="349"/>
      <c r="K130" s="350"/>
      <c r="L130" s="350"/>
      <c r="M130" s="350"/>
      <c r="N130" s="350"/>
      <c r="O130" s="350"/>
      <c r="P130" s="350"/>
      <c r="Q130" s="350"/>
      <c r="R130" s="350"/>
      <c r="S130" s="350"/>
      <c r="T130" s="346"/>
      <c r="U130" s="50"/>
      <c r="V130" s="50"/>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c r="BM130" s="51"/>
      <c r="BN130" s="51"/>
      <c r="BO130" s="51"/>
      <c r="BP130" s="51"/>
      <c r="BQ130" s="51"/>
      <c r="BR130" s="51"/>
      <c r="BS130" s="51"/>
      <c r="BT130" s="51"/>
      <c r="BU130" s="51"/>
      <c r="BV130" s="51"/>
      <c r="BW130" s="51"/>
      <c r="BX130" s="51"/>
      <c r="BY130" s="51"/>
      <c r="BZ130" s="51"/>
      <c r="CA130" s="51"/>
      <c r="CB130" s="51"/>
    </row>
    <row r="131" customFormat="false" ht="18" hidden="false" customHeight="true" outlineLevel="1" collapsed="false">
      <c r="A131" s="50"/>
      <c r="B131" s="294"/>
      <c r="C131" s="295" t="s">
        <v>209</v>
      </c>
      <c r="D131" s="280" t="s">
        <v>138</v>
      </c>
      <c r="E131" s="351"/>
      <c r="F131" s="349"/>
      <c r="G131" s="349"/>
      <c r="H131" s="349"/>
      <c r="I131" s="349"/>
      <c r="J131" s="349"/>
      <c r="K131" s="350"/>
      <c r="L131" s="350"/>
      <c r="M131" s="350"/>
      <c r="N131" s="350"/>
      <c r="O131" s="350"/>
      <c r="P131" s="350"/>
      <c r="Q131" s="350"/>
      <c r="R131" s="350"/>
      <c r="S131" s="350"/>
      <c r="T131" s="346"/>
      <c r="U131" s="50"/>
      <c r="V131" s="50"/>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c r="BI131" s="51"/>
      <c r="BJ131" s="51"/>
      <c r="BK131" s="51"/>
      <c r="BL131" s="51"/>
      <c r="BM131" s="51"/>
      <c r="BN131" s="51"/>
      <c r="BO131" s="51"/>
      <c r="BP131" s="51"/>
      <c r="BQ131" s="51"/>
      <c r="BR131" s="51"/>
      <c r="BS131" s="51"/>
      <c r="BT131" s="51"/>
      <c r="BU131" s="51"/>
      <c r="BV131" s="51"/>
      <c r="BW131" s="51"/>
      <c r="BX131" s="51"/>
      <c r="BY131" s="51"/>
      <c r="BZ131" s="51"/>
      <c r="CA131" s="51"/>
      <c r="CB131" s="51"/>
    </row>
    <row r="132" customFormat="false" ht="18" hidden="false" customHeight="true" outlineLevel="1" collapsed="false">
      <c r="A132" s="50"/>
      <c r="B132" s="294"/>
      <c r="C132" s="295" t="s">
        <v>210</v>
      </c>
      <c r="D132" s="280" t="s">
        <v>138</v>
      </c>
      <c r="E132" s="351"/>
      <c r="F132" s="349"/>
      <c r="G132" s="349"/>
      <c r="H132" s="349"/>
      <c r="I132" s="349"/>
      <c r="J132" s="349"/>
      <c r="K132" s="350"/>
      <c r="L132" s="350"/>
      <c r="M132" s="350"/>
      <c r="N132" s="350"/>
      <c r="O132" s="350"/>
      <c r="P132" s="350"/>
      <c r="Q132" s="350"/>
      <c r="R132" s="350"/>
      <c r="S132" s="350"/>
      <c r="T132" s="346"/>
      <c r="U132" s="50"/>
      <c r="V132" s="50"/>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c r="BI132" s="51"/>
      <c r="BJ132" s="51"/>
      <c r="BK132" s="51"/>
      <c r="BL132" s="51"/>
      <c r="BM132" s="51"/>
      <c r="BN132" s="51"/>
      <c r="BO132" s="51"/>
      <c r="BP132" s="51"/>
      <c r="BQ132" s="51"/>
      <c r="BR132" s="51"/>
      <c r="BS132" s="51"/>
      <c r="BT132" s="51"/>
      <c r="BU132" s="51"/>
      <c r="BV132" s="51"/>
      <c r="BW132" s="51"/>
      <c r="BX132" s="51"/>
      <c r="BY132" s="51"/>
      <c r="BZ132" s="51"/>
      <c r="CA132" s="51"/>
      <c r="CB132" s="51"/>
    </row>
    <row r="133" customFormat="false" ht="18" hidden="false" customHeight="true" outlineLevel="1" collapsed="false">
      <c r="A133" s="50"/>
      <c r="B133" s="294"/>
      <c r="C133" s="295" t="s">
        <v>48</v>
      </c>
      <c r="D133" s="280" t="s">
        <v>138</v>
      </c>
      <c r="E133" s="351"/>
      <c r="F133" s="349"/>
      <c r="G133" s="349"/>
      <c r="H133" s="349"/>
      <c r="I133" s="349"/>
      <c r="J133" s="349"/>
      <c r="K133" s="350"/>
      <c r="L133" s="350"/>
      <c r="M133" s="350"/>
      <c r="N133" s="350"/>
      <c r="O133" s="350"/>
      <c r="P133" s="350"/>
      <c r="Q133" s="350"/>
      <c r="R133" s="350"/>
      <c r="S133" s="350"/>
      <c r="T133" s="346"/>
      <c r="U133" s="50"/>
      <c r="V133" s="50"/>
      <c r="W133" s="51"/>
      <c r="X133" s="51"/>
      <c r="Y133" s="51"/>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E133" s="51"/>
      <c r="BF133" s="51"/>
      <c r="BG133" s="51"/>
      <c r="BH133" s="51"/>
      <c r="BI133" s="51"/>
      <c r="BJ133" s="51"/>
      <c r="BK133" s="51"/>
      <c r="BL133" s="51"/>
      <c r="BM133" s="51"/>
      <c r="BN133" s="51"/>
      <c r="BO133" s="51"/>
      <c r="BP133" s="51"/>
      <c r="BQ133" s="51"/>
      <c r="BR133" s="51"/>
      <c r="BS133" s="51"/>
      <c r="BT133" s="51"/>
      <c r="BU133" s="51"/>
      <c r="BV133" s="51"/>
      <c r="BW133" s="51"/>
      <c r="BX133" s="51"/>
      <c r="BY133" s="51"/>
      <c r="BZ133" s="51"/>
      <c r="CA133" s="51"/>
      <c r="CB133" s="51"/>
    </row>
    <row r="134" customFormat="false" ht="31.5" hidden="false" customHeight="true" outlineLevel="1" collapsed="false">
      <c r="A134" s="50"/>
      <c r="B134" s="294"/>
      <c r="C134" s="294"/>
      <c r="D134" s="348" t="s">
        <v>205</v>
      </c>
      <c r="E134" s="348" t="s">
        <v>211</v>
      </c>
      <c r="F134" s="349"/>
      <c r="G134" s="349"/>
      <c r="H134" s="349"/>
      <c r="I134" s="349"/>
      <c r="J134" s="349"/>
      <c r="K134" s="350"/>
      <c r="L134" s="350"/>
      <c r="M134" s="350"/>
      <c r="N134" s="350"/>
      <c r="O134" s="350"/>
      <c r="P134" s="350"/>
      <c r="Q134" s="350"/>
      <c r="R134" s="350"/>
      <c r="S134" s="350"/>
      <c r="T134" s="346"/>
      <c r="U134" s="50"/>
      <c r="V134" s="50"/>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E134" s="51"/>
      <c r="BF134" s="51"/>
      <c r="BG134" s="51"/>
      <c r="BH134" s="51"/>
      <c r="BI134" s="51"/>
      <c r="BJ134" s="51"/>
      <c r="BK134" s="51"/>
      <c r="BL134" s="51"/>
      <c r="BM134" s="51"/>
      <c r="BN134" s="51"/>
      <c r="BO134" s="51"/>
      <c r="BP134" s="51"/>
      <c r="BQ134" s="51"/>
      <c r="BR134" s="51"/>
      <c r="BS134" s="51"/>
      <c r="BT134" s="51"/>
      <c r="BU134" s="51"/>
      <c r="BV134" s="51"/>
      <c r="BW134" s="51"/>
      <c r="BX134" s="51"/>
      <c r="BY134" s="51"/>
      <c r="BZ134" s="51"/>
      <c r="CA134" s="51"/>
      <c r="CB134" s="51"/>
    </row>
    <row r="135" customFormat="false" ht="18" hidden="false" customHeight="true" outlineLevel="0" collapsed="false">
      <c r="A135" s="50"/>
      <c r="B135" s="275" t="s">
        <v>212</v>
      </c>
      <c r="C135" s="275"/>
      <c r="D135" s="280" t="s">
        <v>138</v>
      </c>
      <c r="E135" s="352"/>
      <c r="F135" s="349"/>
      <c r="G135" s="349"/>
      <c r="H135" s="349"/>
      <c r="I135" s="349"/>
      <c r="J135" s="349"/>
      <c r="K135" s="350"/>
      <c r="L135" s="350"/>
      <c r="M135" s="350"/>
      <c r="N135" s="350"/>
      <c r="O135" s="350"/>
      <c r="P135" s="350"/>
      <c r="Q135" s="350"/>
      <c r="R135" s="350"/>
      <c r="S135" s="350"/>
      <c r="T135" s="346"/>
      <c r="U135" s="353"/>
      <c r="V135" s="353"/>
      <c r="W135" s="51"/>
      <c r="X135" s="51"/>
      <c r="Y135" s="51"/>
      <c r="Z135" s="51"/>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E135" s="51"/>
      <c r="BF135" s="51"/>
      <c r="BG135" s="51"/>
      <c r="BH135" s="51"/>
      <c r="BI135" s="51"/>
      <c r="BJ135" s="51"/>
      <c r="BK135" s="51"/>
      <c r="BL135" s="51"/>
      <c r="BM135" s="51"/>
      <c r="BN135" s="51"/>
      <c r="BO135" s="51"/>
      <c r="BP135" s="51"/>
      <c r="BQ135" s="51"/>
      <c r="BR135" s="51"/>
      <c r="BS135" s="51"/>
      <c r="BT135" s="51"/>
      <c r="BU135" s="51"/>
      <c r="BV135" s="51"/>
      <c r="BW135" s="51"/>
      <c r="BX135" s="51"/>
      <c r="BY135" s="51"/>
      <c r="BZ135" s="51"/>
      <c r="CA135" s="51"/>
      <c r="CB135" s="51"/>
    </row>
    <row r="136" customFormat="false" ht="18" hidden="false" customHeight="true" outlineLevel="0" collapsed="false">
      <c r="A136" s="50"/>
      <c r="B136" s="275" t="s">
        <v>213</v>
      </c>
      <c r="C136" s="275"/>
      <c r="D136" s="280" t="s">
        <v>138</v>
      </c>
      <c r="E136" s="349"/>
      <c r="F136" s="349"/>
      <c r="G136" s="349"/>
      <c r="H136" s="349"/>
      <c r="I136" s="349"/>
      <c r="J136" s="349"/>
      <c r="K136" s="350"/>
      <c r="L136" s="350"/>
      <c r="M136" s="350"/>
      <c r="N136" s="350"/>
      <c r="O136" s="350"/>
      <c r="P136" s="350"/>
      <c r="Q136" s="350"/>
      <c r="R136" s="350"/>
      <c r="S136" s="350"/>
      <c r="T136" s="346"/>
      <c r="U136" s="353"/>
      <c r="V136" s="353"/>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c r="BI136" s="51"/>
      <c r="BJ136" s="51"/>
      <c r="BK136" s="51"/>
      <c r="BL136" s="51"/>
      <c r="BM136" s="51"/>
      <c r="BN136" s="51"/>
      <c r="BO136" s="51"/>
      <c r="BP136" s="51"/>
      <c r="BQ136" s="51"/>
      <c r="BR136" s="51"/>
      <c r="BS136" s="51"/>
      <c r="BT136" s="51"/>
      <c r="BU136" s="51"/>
      <c r="BV136" s="51"/>
      <c r="BW136" s="51"/>
      <c r="BX136" s="51"/>
      <c r="BY136" s="51"/>
      <c r="BZ136" s="51"/>
      <c r="CA136" s="51"/>
      <c r="CB136" s="51"/>
    </row>
    <row r="137" customFormat="false" ht="18" hidden="false" customHeight="true" outlineLevel="0" collapsed="false">
      <c r="A137" s="50"/>
      <c r="B137" s="49"/>
      <c r="C137" s="354"/>
      <c r="D137" s="329"/>
      <c r="E137" s="344"/>
      <c r="F137" s="344"/>
      <c r="G137" s="344"/>
      <c r="H137" s="344"/>
      <c r="I137" s="344"/>
      <c r="J137" s="344"/>
      <c r="K137" s="345"/>
      <c r="L137" s="345"/>
      <c r="M137" s="345"/>
      <c r="N137" s="345"/>
      <c r="O137" s="345"/>
      <c r="P137" s="345"/>
      <c r="Q137" s="345"/>
      <c r="R137" s="345"/>
      <c r="S137" s="345"/>
      <c r="T137" s="346"/>
      <c r="U137" s="353"/>
      <c r="V137" s="353"/>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c r="BF137" s="51"/>
      <c r="BG137" s="51"/>
      <c r="BH137" s="51"/>
      <c r="BI137" s="51"/>
      <c r="BJ137" s="51"/>
      <c r="BK137" s="51"/>
      <c r="BL137" s="51"/>
      <c r="BM137" s="51"/>
      <c r="BN137" s="51"/>
      <c r="BO137" s="51"/>
      <c r="BP137" s="51"/>
      <c r="BQ137" s="51"/>
      <c r="BR137" s="51"/>
      <c r="BS137" s="51"/>
      <c r="BT137" s="51"/>
      <c r="BU137" s="51"/>
      <c r="BV137" s="51"/>
      <c r="BW137" s="51"/>
      <c r="BX137" s="51"/>
      <c r="BY137" s="51"/>
      <c r="BZ137" s="51"/>
      <c r="CA137" s="51"/>
      <c r="CB137" s="51"/>
    </row>
    <row r="138" customFormat="false" ht="18" hidden="false" customHeight="true" outlineLevel="0" collapsed="false">
      <c r="A138" s="50"/>
      <c r="B138" s="49"/>
      <c r="C138" s="354"/>
      <c r="D138" s="329"/>
      <c r="E138" s="344"/>
      <c r="F138" s="344"/>
      <c r="G138" s="344"/>
      <c r="H138" s="344"/>
      <c r="I138" s="344"/>
      <c r="J138" s="344"/>
      <c r="K138" s="345"/>
      <c r="L138" s="345"/>
      <c r="M138" s="345"/>
      <c r="N138" s="345"/>
      <c r="O138" s="345"/>
      <c r="P138" s="345"/>
      <c r="Q138" s="345"/>
      <c r="R138" s="345"/>
      <c r="S138" s="345"/>
      <c r="T138" s="346"/>
      <c r="U138" s="353"/>
      <c r="V138" s="353"/>
      <c r="W138" s="51"/>
      <c r="X138" s="51"/>
      <c r="Y138" s="51"/>
      <c r="Z138" s="51"/>
      <c r="AA138" s="51"/>
      <c r="AB138" s="51"/>
      <c r="AC138" s="51"/>
      <c r="AD138" s="51"/>
      <c r="AE138" s="51"/>
      <c r="AF138" s="51"/>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E138" s="51"/>
      <c r="BF138" s="51"/>
      <c r="BG138" s="51"/>
      <c r="BH138" s="51"/>
      <c r="BI138" s="51"/>
      <c r="BJ138" s="51"/>
      <c r="BK138" s="51"/>
      <c r="BL138" s="51"/>
      <c r="BM138" s="51"/>
      <c r="BN138" s="51"/>
      <c r="BO138" s="51"/>
      <c r="BP138" s="51"/>
      <c r="BQ138" s="51"/>
      <c r="BR138" s="51"/>
      <c r="BS138" s="51"/>
      <c r="BT138" s="51"/>
      <c r="BU138" s="51"/>
      <c r="BV138" s="51"/>
      <c r="BW138" s="51"/>
      <c r="BX138" s="51"/>
      <c r="BY138" s="51"/>
      <c r="BZ138" s="51"/>
      <c r="CA138" s="51"/>
      <c r="CB138" s="51"/>
    </row>
    <row r="139" customFormat="false" ht="18" hidden="false" customHeight="true" outlineLevel="0" collapsed="false">
      <c r="A139" s="255"/>
      <c r="B139" s="355"/>
      <c r="C139" s="355"/>
      <c r="D139" s="355"/>
      <c r="E139" s="355"/>
      <c r="F139" s="355"/>
      <c r="G139" s="355"/>
      <c r="H139" s="355"/>
      <c r="I139" s="355"/>
      <c r="J139" s="355"/>
      <c r="K139" s="356"/>
      <c r="L139" s="356"/>
      <c r="M139" s="356"/>
      <c r="N139" s="356"/>
      <c r="O139" s="356"/>
      <c r="P139" s="356"/>
      <c r="Q139" s="356"/>
      <c r="R139" s="356"/>
      <c r="S139" s="356"/>
      <c r="T139" s="357"/>
      <c r="U139" s="358"/>
      <c r="V139" s="358"/>
    </row>
    <row r="140" s="40" customFormat="true" ht="18" hidden="false" customHeight="true" outlineLevel="0" collapsed="false">
      <c r="A140" s="38"/>
      <c r="B140" s="359" t="s">
        <v>214</v>
      </c>
      <c r="C140" s="221"/>
      <c r="D140" s="360"/>
      <c r="E140" s="360"/>
      <c r="F140" s="360"/>
      <c r="G140" s="360"/>
      <c r="H140" s="360"/>
      <c r="I140" s="360"/>
      <c r="J140" s="360"/>
      <c r="K140" s="361"/>
      <c r="L140" s="361"/>
      <c r="M140" s="361"/>
      <c r="N140" s="361"/>
      <c r="O140" s="361"/>
      <c r="P140" s="361"/>
      <c r="Q140" s="361"/>
      <c r="R140" s="361"/>
      <c r="S140" s="361"/>
      <c r="T140" s="362"/>
      <c r="U140" s="363"/>
      <c r="V140" s="363"/>
    </row>
    <row r="141" s="51" customFormat="true" ht="15" hidden="false" customHeight="true" outlineLevel="0" collapsed="false">
      <c r="A141" s="50"/>
      <c r="B141" s="364" t="s">
        <v>215</v>
      </c>
      <c r="C141" s="364"/>
      <c r="D141" s="364"/>
      <c r="E141" s="364"/>
      <c r="F141" s="364"/>
      <c r="G141" s="364"/>
      <c r="H141" s="364"/>
      <c r="I141" s="344"/>
      <c r="J141" s="344"/>
      <c r="K141" s="345"/>
      <c r="L141" s="345"/>
      <c r="M141" s="345"/>
      <c r="N141" s="345"/>
      <c r="O141" s="345"/>
      <c r="P141" s="345"/>
      <c r="Q141" s="345"/>
      <c r="R141" s="345"/>
      <c r="S141" s="345"/>
      <c r="T141" s="346"/>
      <c r="U141" s="353"/>
      <c r="V141" s="353"/>
    </row>
    <row r="142" s="51" customFormat="true" ht="6.75" hidden="false" customHeight="true" outlineLevel="0" collapsed="false">
      <c r="A142" s="50"/>
      <c r="B142" s="61"/>
      <c r="C142" s="344"/>
      <c r="D142" s="344"/>
      <c r="E142" s="344"/>
      <c r="F142" s="344"/>
      <c r="G142" s="344"/>
      <c r="H142" s="344"/>
      <c r="I142" s="344"/>
      <c r="J142" s="344"/>
      <c r="K142" s="345"/>
      <c r="L142" s="345"/>
      <c r="M142" s="345"/>
      <c r="N142" s="345"/>
      <c r="O142" s="345"/>
      <c r="P142" s="345"/>
      <c r="Q142" s="345"/>
      <c r="R142" s="345"/>
      <c r="S142" s="345"/>
      <c r="T142" s="346"/>
      <c r="U142" s="353"/>
      <c r="V142" s="353"/>
    </row>
    <row r="143" customFormat="false" ht="15" hidden="false" customHeight="true" outlineLevel="0" collapsed="false">
      <c r="A143" s="255"/>
      <c r="B143" s="355"/>
      <c r="C143" s="355"/>
      <c r="D143" s="355"/>
      <c r="E143" s="355"/>
      <c r="F143" s="355"/>
      <c r="G143" s="355"/>
      <c r="H143" s="355"/>
      <c r="I143" s="355"/>
      <c r="J143" s="355"/>
      <c r="K143" s="356"/>
      <c r="L143" s="356"/>
      <c r="M143" s="356"/>
      <c r="N143" s="356"/>
      <c r="O143" s="356"/>
      <c r="P143" s="356"/>
      <c r="Q143" s="356"/>
      <c r="R143" s="356"/>
      <c r="S143" s="356"/>
      <c r="T143" s="357"/>
      <c r="U143" s="255"/>
      <c r="V143" s="255"/>
    </row>
    <row r="144" s="40" customFormat="true" ht="18" hidden="false" customHeight="true" outlineLevel="0" collapsed="false">
      <c r="A144" s="38"/>
      <c r="B144" s="327" t="s">
        <v>216</v>
      </c>
      <c r="C144" s="328"/>
      <c r="D144" s="328"/>
      <c r="E144" s="328"/>
      <c r="F144" s="328"/>
      <c r="G144" s="328"/>
      <c r="H144" s="328"/>
      <c r="I144" s="328"/>
      <c r="J144" s="328"/>
      <c r="K144" s="328"/>
      <c r="L144" s="328"/>
      <c r="M144" s="328"/>
      <c r="N144" s="328"/>
      <c r="O144" s="328"/>
      <c r="P144" s="328"/>
      <c r="Q144" s="328"/>
      <c r="R144" s="328"/>
      <c r="S144" s="328"/>
      <c r="T144" s="38"/>
      <c r="U144" s="38"/>
      <c r="V144" s="38"/>
    </row>
    <row r="145" s="51" customFormat="true" ht="15" hidden="false" customHeight="true" outlineLevel="0" collapsed="false">
      <c r="A145" s="50"/>
      <c r="B145" s="365"/>
      <c r="C145" s="365"/>
      <c r="D145" s="365"/>
      <c r="E145" s="365"/>
      <c r="F145" s="365"/>
      <c r="G145" s="365"/>
      <c r="H145" s="365"/>
      <c r="I145" s="365"/>
      <c r="J145" s="365"/>
      <c r="K145" s="365"/>
      <c r="L145" s="365"/>
      <c r="M145" s="365"/>
      <c r="N145" s="365"/>
      <c r="O145" s="365"/>
      <c r="P145" s="365"/>
      <c r="Q145" s="365"/>
      <c r="R145" s="365"/>
      <c r="S145" s="365"/>
      <c r="T145" s="346"/>
      <c r="U145" s="50"/>
      <c r="V145" s="50"/>
    </row>
    <row r="146" s="51" customFormat="true" ht="24" hidden="false" customHeight="true" outlineLevel="0" collapsed="false">
      <c r="A146" s="304"/>
      <c r="B146" s="365"/>
      <c r="C146" s="365"/>
      <c r="D146" s="365"/>
      <c r="E146" s="365"/>
      <c r="F146" s="365"/>
      <c r="G146" s="365"/>
      <c r="H146" s="365"/>
      <c r="I146" s="365"/>
      <c r="J146" s="365"/>
      <c r="K146" s="365"/>
      <c r="L146" s="365"/>
      <c r="M146" s="365"/>
      <c r="N146" s="365"/>
      <c r="O146" s="365"/>
      <c r="P146" s="365"/>
      <c r="Q146" s="365"/>
      <c r="R146" s="365"/>
      <c r="S146" s="365"/>
      <c r="T146" s="137" t="str">
        <f aca="false">CONCATENATE(TEXT(500-LEN(B145), "#")," chars left")</f>
        <v>500 chars left</v>
      </c>
      <c r="U146" s="50"/>
      <c r="V146" s="50"/>
    </row>
    <row r="147" s="51" customFormat="true" ht="14.25" hidden="false" customHeight="false" outlineLevel="0" collapsed="false">
      <c r="A147" s="50"/>
      <c r="B147" s="50"/>
      <c r="C147" s="50"/>
      <c r="D147" s="50"/>
      <c r="E147" s="50"/>
      <c r="F147" s="50"/>
      <c r="G147" s="50"/>
      <c r="H147" s="50"/>
      <c r="I147" s="50"/>
      <c r="J147" s="50"/>
      <c r="K147" s="50"/>
      <c r="L147" s="50"/>
      <c r="M147" s="50"/>
      <c r="N147" s="50"/>
      <c r="O147" s="50"/>
      <c r="P147" s="50"/>
      <c r="Q147" s="50"/>
      <c r="R147" s="50"/>
      <c r="S147" s="50"/>
      <c r="T147" s="50"/>
      <c r="U147" s="50"/>
      <c r="V147" s="50"/>
    </row>
    <row r="148" s="33" customFormat="true" ht="24.75" hidden="false" customHeight="true" outlineLevel="0" collapsed="false">
      <c r="A148" s="217"/>
      <c r="B148" s="217"/>
      <c r="C148" s="217"/>
      <c r="D148" s="217"/>
      <c r="E148" s="217"/>
      <c r="F148" s="217"/>
      <c r="G148" s="217"/>
      <c r="H148" s="217"/>
      <c r="I148" s="217"/>
      <c r="J148" s="217"/>
      <c r="K148" s="217"/>
      <c r="L148" s="217"/>
      <c r="M148" s="217"/>
      <c r="N148" s="217"/>
      <c r="O148" s="217"/>
      <c r="P148" s="217"/>
      <c r="Q148" s="217"/>
      <c r="R148" s="366"/>
      <c r="S148" s="367"/>
      <c r="T148" s="368"/>
      <c r="U148" s="31"/>
      <c r="V148" s="213"/>
      <c r="W148" s="31"/>
      <c r="X148" s="31"/>
      <c r="Y148" s="31"/>
    </row>
    <row r="156" customFormat="false" ht="14.25" hidden="false" customHeight="false" outlineLevel="0" collapsed="false"/>
    <row r="157" customFormat="false" ht="14.25" hidden="false" customHeight="false" outlineLevel="0" collapsed="false"/>
    <row r="158" customFormat="false" ht="14.25" hidden="false" customHeight="false" outlineLevel="0" collapsed="false"/>
    <row r="159" customFormat="false" ht="14.25" hidden="false" customHeight="false" outlineLevel="0" collapsed="false"/>
    <row r="160" customFormat="false" ht="14.25" hidden="false" customHeight="false" outlineLevel="0" collapsed="false"/>
    <row r="161" customFormat="false" ht="14.25" hidden="false" customHeight="false" outlineLevel="0" collapsed="false"/>
    <row r="162" customFormat="false" ht="14.25" hidden="false" customHeight="false" outlineLevel="0" collapsed="false"/>
    <row r="163" customFormat="false" ht="14.25" hidden="false" customHeight="false" outlineLevel="0" collapsed="false"/>
    <row r="164" customFormat="false" ht="14.25" hidden="false" customHeight="false" outlineLevel="0" collapsed="false"/>
    <row r="165" customFormat="false" ht="14.25" hidden="false" customHeight="false" outlineLevel="0" collapsed="false"/>
    <row r="166" customFormat="false" ht="14.25" hidden="false" customHeight="false" outlineLevel="0" collapsed="false"/>
    <row r="167" customFormat="false" ht="14.25" hidden="false" customHeight="false" outlineLevel="0" collapsed="false"/>
    <row r="168" customFormat="false" ht="14.25" hidden="false" customHeight="false" outlineLevel="0" collapsed="false"/>
    <row r="169" customFormat="false" ht="14.25" hidden="false" customHeight="false" outlineLevel="0" collapsed="false"/>
    <row r="170" customFormat="false" ht="14.25" hidden="false" customHeight="false" outlineLevel="0" collapsed="false"/>
    <row r="171" customFormat="false" ht="14.25" hidden="false" customHeight="false" outlineLevel="0" collapsed="false"/>
    <row r="172" customFormat="false" ht="14.25" hidden="false" customHeight="false" outlineLevel="0" collapsed="false"/>
    <row r="173" customFormat="false" ht="14.25" hidden="false" customHeight="false" outlineLevel="0" collapsed="false"/>
    <row r="174" customFormat="false" ht="14.25" hidden="false" customHeight="false" outlineLevel="0" collapsed="false"/>
    <row r="175" customFormat="false" ht="14.25" hidden="false" customHeight="false" outlineLevel="0" collapsed="false"/>
    <row r="176" customFormat="false" ht="14.25" hidden="false" customHeight="false" outlineLevel="0" collapsed="false"/>
    <row r="177" customFormat="false" ht="14.25" hidden="false" customHeight="false" outlineLevel="0" collapsed="false"/>
    <row r="178" customFormat="false" ht="14.25" hidden="false" customHeight="false" outlineLevel="0" collapsed="false"/>
    <row r="179" customFormat="false" ht="14.25" hidden="false" customHeight="false" outlineLevel="0" collapsed="false"/>
    <row r="180" customFormat="false" ht="14.25" hidden="false" customHeight="false" outlineLevel="0" collapsed="false"/>
    <row r="181" customFormat="false" ht="14.25" hidden="false" customHeight="false" outlineLevel="0" collapsed="false"/>
    <row r="182" customFormat="false" ht="14.25" hidden="false" customHeight="false" outlineLevel="0" collapsed="false"/>
    <row r="183" customFormat="false" ht="14.25" hidden="false" customHeight="false" outlineLevel="0" collapsed="false"/>
    <row r="184" customFormat="false" ht="14.25" hidden="false" customHeight="false" outlineLevel="0" collapsed="false"/>
    <row r="185" customFormat="false" ht="14.25" hidden="false" customHeight="false" outlineLevel="0" collapsed="false"/>
    <row r="186" customFormat="false" ht="14.25" hidden="false" customHeight="false" outlineLevel="0" collapsed="false"/>
    <row r="187" customFormat="false" ht="14.25" hidden="false" customHeight="false" outlineLevel="0" collapsed="false"/>
    <row r="188" customFormat="false" ht="14.25" hidden="false" customHeight="false" outlineLevel="0" collapsed="false"/>
    <row r="189" customFormat="false" ht="14.25" hidden="false" customHeight="false" outlineLevel="0" collapsed="false"/>
    <row r="190" customFormat="false" ht="14.25" hidden="false" customHeight="false" outlineLevel="0" collapsed="false"/>
    <row r="191" customFormat="false" ht="14.25" hidden="false" customHeight="false" outlineLevel="0" collapsed="false"/>
    <row r="192" customFormat="false" ht="14.25" hidden="false" customHeight="false" outlineLevel="0" collapsed="false"/>
    <row r="193" customFormat="false" ht="14.25" hidden="false" customHeight="false" outlineLevel="0" collapsed="false"/>
    <row r="194" customFormat="false" ht="14.25" hidden="false" customHeight="false" outlineLevel="0" collapsed="false"/>
    <row r="195" customFormat="false" ht="14.25" hidden="false" customHeight="false" outlineLevel="0" collapsed="false"/>
    <row r="196" customFormat="false" ht="14.25" hidden="false" customHeight="false" outlineLevel="0" collapsed="false"/>
    <row r="197" customFormat="false" ht="14.25" hidden="false" customHeight="false" outlineLevel="0" collapsed="false"/>
    <row r="198" customFormat="false" ht="14.25" hidden="false" customHeight="false" outlineLevel="0" collapsed="false"/>
    <row r="199" customFormat="false" ht="14.25" hidden="false" customHeight="false" outlineLevel="0" collapsed="false"/>
    <row r="200" customFormat="false" ht="14.25" hidden="false" customHeight="false" outlineLevel="0" collapsed="false"/>
    <row r="201" customFormat="false" ht="14.25" hidden="false" customHeight="false" outlineLevel="0" collapsed="false"/>
    <row r="202" customFormat="false" ht="14.25" hidden="false" customHeight="false" outlineLevel="0" collapsed="false"/>
    <row r="203" customFormat="false" ht="14.25" hidden="false" customHeight="false" outlineLevel="0" collapsed="false"/>
    <row r="204" customFormat="false" ht="14.25" hidden="false" customHeight="false" outlineLevel="0" collapsed="false"/>
    <row r="205" customFormat="false" ht="14.25" hidden="false" customHeight="false" outlineLevel="0" collapsed="false"/>
  </sheetData>
  <mergeCells count="89">
    <mergeCell ref="A1:O1"/>
    <mergeCell ref="G18:H18"/>
    <mergeCell ref="I18:K18"/>
    <mergeCell ref="O18:Q18"/>
    <mergeCell ref="B24:C26"/>
    <mergeCell ref="D24:T26"/>
    <mergeCell ref="B29:C29"/>
    <mergeCell ref="B34:C36"/>
    <mergeCell ref="D34:T34"/>
    <mergeCell ref="D35:D36"/>
    <mergeCell ref="E35:E36"/>
    <mergeCell ref="F35:M35"/>
    <mergeCell ref="N35:S35"/>
    <mergeCell ref="T35:T36"/>
    <mergeCell ref="B37:C37"/>
    <mergeCell ref="D37:T37"/>
    <mergeCell ref="B38:C38"/>
    <mergeCell ref="B39:B41"/>
    <mergeCell ref="B42:C42"/>
    <mergeCell ref="B43:B44"/>
    <mergeCell ref="B45:C45"/>
    <mergeCell ref="B48:C48"/>
    <mergeCell ref="B49:C49"/>
    <mergeCell ref="B50:C50"/>
    <mergeCell ref="D50:T50"/>
    <mergeCell ref="B51:C51"/>
    <mergeCell ref="B52:B53"/>
    <mergeCell ref="B54:C54"/>
    <mergeCell ref="B55:B58"/>
    <mergeCell ref="B59:C59"/>
    <mergeCell ref="B60:B64"/>
    <mergeCell ref="B65:C65"/>
    <mergeCell ref="B66:C66"/>
    <mergeCell ref="B67:C67"/>
    <mergeCell ref="D67:T67"/>
    <mergeCell ref="B68:C68"/>
    <mergeCell ref="B69:C69"/>
    <mergeCell ref="B70:C70"/>
    <mergeCell ref="B71:C71"/>
    <mergeCell ref="B81:C81"/>
    <mergeCell ref="B82:C82"/>
    <mergeCell ref="B83:C83"/>
    <mergeCell ref="B87:C87"/>
    <mergeCell ref="B88:C88"/>
    <mergeCell ref="B89:C89"/>
    <mergeCell ref="B90:C90"/>
    <mergeCell ref="B91:C91"/>
    <mergeCell ref="B92:C92"/>
    <mergeCell ref="B93:C93"/>
    <mergeCell ref="B97:C99"/>
    <mergeCell ref="D97:E98"/>
    <mergeCell ref="F97:P97"/>
    <mergeCell ref="Q97:R98"/>
    <mergeCell ref="F98:J98"/>
    <mergeCell ref="K98:K99"/>
    <mergeCell ref="L98:L99"/>
    <mergeCell ref="M98:M99"/>
    <mergeCell ref="N98:N99"/>
    <mergeCell ref="O98:O99"/>
    <mergeCell ref="P98:P99"/>
    <mergeCell ref="B100:C100"/>
    <mergeCell ref="B101:C101"/>
    <mergeCell ref="B102:C102"/>
    <mergeCell ref="B106:C108"/>
    <mergeCell ref="D106:E107"/>
    <mergeCell ref="F106:P106"/>
    <mergeCell ref="Q106:R107"/>
    <mergeCell ref="F107:J107"/>
    <mergeCell ref="K107:K108"/>
    <mergeCell ref="L107:L108"/>
    <mergeCell ref="M107:M108"/>
    <mergeCell ref="N107:N108"/>
    <mergeCell ref="O107:O108"/>
    <mergeCell ref="P107:P108"/>
    <mergeCell ref="B109:C109"/>
    <mergeCell ref="B110:C110"/>
    <mergeCell ref="B111:C111"/>
    <mergeCell ref="B112:C112"/>
    <mergeCell ref="C120:D120"/>
    <mergeCell ref="E120:E121"/>
    <mergeCell ref="F120:M120"/>
    <mergeCell ref="N120:S120"/>
    <mergeCell ref="B128:C128"/>
    <mergeCell ref="B129:C129"/>
    <mergeCell ref="B130:B133"/>
    <mergeCell ref="B134:C134"/>
    <mergeCell ref="B135:C135"/>
    <mergeCell ref="B136:C136"/>
    <mergeCell ref="B145:S146"/>
  </mergeCells>
  <dataValidations count="30">
    <dataValidation allowBlank="true" operator="between" showDropDown="false" showErrorMessage="true" showInputMessage="false" sqref="C41" type="none">
      <formula1>0</formula1>
      <formula2>0</formula2>
    </dataValidation>
    <dataValidation allowBlank="true" operator="between" prompt="Buildings and facilities of the tertiary sector (services), for example offices of private companies, banks, commercial and retail activities, hospitals, etc. " showDropDown="false" showErrorMessage="true" showInputMessage="true" sqref="B42:C42 B43" type="none">
      <formula1>0</formula1>
      <formula2>0</formula2>
    </dataValidation>
    <dataValidation allowBlank="true" operator="between" prompt="Buildings that are primarily used as residential buildings. Social housing should be included in this sector." showDropDown="false" showErrorMessage="true" showInputMessage="true" sqref="B45:C45" type="none">
      <formula1>0</formula1>
      <formula2>0</formula2>
    </dataValidation>
    <dataValidation allowBlank="true" operator="between" prompt="Refers to manufacturing and construction industries." showDropDown="false" showErrorMessage="true" showInputMessage="true" sqref="B46:B47" type="none">
      <formula1>0</formula1>
      <formula2>0</formula2>
    </dataValidation>
    <dataValidation allowBlank="true" operator="between" prompt="Refers to any other non-energy related sector. Negative numbers are allowed in this cell, in case you need to report emissions reduction achieved through e.g. green infrastructures." showDropDown="false" showErrorMessage="true" showInputMessage="true" sqref="B136:C136" type="none">
      <formula1>0</formula1>
      <formula2>0</formula2>
    </dataValidation>
    <dataValidation allowBlank="true" operator="between" prompt="Refers to certified green electricity purchased by the local authority. Green electricity purchased by other actors should not be accounted here." showDropDown="false" showErrorMessage="true" showInputMessage="true" sqref="B82:C82 B83" type="none">
      <formula1>0</formula1>
      <formula2>0</formula2>
    </dataValidation>
    <dataValidation allowBlank="true" operator="between" prompt="are considered as the main sectors where local authorities can influence energy consumption and consequently reduce CO2 emissions." promptTitle="Covenant Key Sectors" showDropDown="false" showErrorMessage="true" showInputMessage="true" sqref="B73" type="none">
      <formula1>0</formula1>
      <formula2>0</formula2>
    </dataValidation>
    <dataValidation allowBlank="true" operator="between" prompt="Buildings, facilities and machinery of the primary sector (agriculture, forestry, fisheries), for example greenhouses, livestock facilities, irrigation, farm machinery and fishing boats." showDropDown="false" showErrorMessage="true" showInputMessage="true" sqref="B68:C68 B69" type="none">
      <formula1>0</formula1>
      <formula2>0</formula2>
    </dataValidation>
    <dataValidation allowBlank="true" operator="between" prompt="Refers to emissions not related to energy, such as CH4 from landfills." showDropDown="false" showErrorMessage="true" showInputMessage="true" sqref="B130" type="none">
      <formula1>0</formula1>
      <formula2>0</formula2>
    </dataValidation>
    <dataValidation allowBlank="true" operator="between" prompt="Refers to emissions not related to energy, such as to CH4 and N2O emissions from wastewater treatment plants." showDropDown="false" showErrorMessage="true" showInputMessage="true" sqref="B135:C135" type="none">
      <formula1>0</formula1>
      <formula2>0</formula2>
    </dataValidation>
    <dataValidation allowBlank="true" operator="between" prompt="Industries involved in the EU Emissions Trading Scheme (EU-ETS), if actions targeting those industries are foreseen in the SEAP. " showDropDown="false" showErrorMessage="true" showInputMessage="true" sqref="C47" type="none">
      <formula1>0</formula1>
      <formula2>0</formula2>
    </dataValidation>
    <dataValidation allowBlank="true" operator="between" prompt="Industries not involved in the EU Emissions Trading Scheme (EU-ETS), if actions targeting industry are foreseen in the SEAP." showDropDown="false" showErrorMessage="true" showInputMessage="true" sqref="C46" type="none">
      <formula1>0</formula1>
      <formula2>0</formula2>
    </dataValidation>
    <dataValidation allowBlank="true" operator="between" prompt="Road, rail and boat transport in the territory of the local authority which refer to the transport of persons and goods not specified above (e.g. private passenger cars and freight transport)." showDropDown="false" showErrorMessage="true" showInputMessage="true" sqref="B59:C59" type="none">
      <formula1>0</formula1>
      <formula2>0</formula2>
    </dataValidation>
    <dataValidation allowBlank="true" operator="between" prompt="Bus, tramway, metro, urban rail transportation and local ferries used for passenger transport." showDropDown="false" showErrorMessage="true" showInputMessage="true" sqref="B54:C54" type="none">
      <formula1>0</formula1>
      <formula2>0</formula2>
    </dataValidation>
    <dataValidation allowBlank="true" operator="between" prompt="Vehicles owned and used by the local authority/administration." showDropDown="false" showErrorMessage="true" showInputMessage="true" sqref="B51:C52" type="none">
      <formula1>0</formula1>
      <formula2>0</formula2>
    </dataValidation>
    <dataValidation allowBlank="true" operator="between" prompt="Public lighting owned or operated by the local authority (e.g. street lighting and traffic lights). Non-municipal public lighting is included in the sector of “Tertiary buildings, equipment/facilities”." showDropDown="false" showErrorMessage="true" showInputMessage="true" sqref="C40" type="none">
      <formula1>0</formula1>
      <formula2>0</formula2>
    </dataValidation>
    <dataValidation allowBlank="true" operator="between" prompt="Buildings and facilities owned by the local authority. Facilities refer to energy consuming entities that are not buildings, such as wastewater treatment plants." showDropDown="false" showErrorMessage="true" showInputMessage="true" sqref="C39" type="none">
      <formula1>0</formula1>
      <formula2>0</formula2>
    </dataValidation>
    <dataValidation allowBlank="true" operator="between" prompt="NEEFE - Emission factor for not locally produced electricity. It refers to the energy mix used to produce electricity into the national or regional grid.&#10;This factor is used to calculate emissions when there is no local electricity production.&#10;" showDropDown="false" showErrorMessage="true" showInputMessage="true" sqref="C121" type="none">
      <formula1>0</formula1>
      <formula2>0</formula2>
    </dataValidation>
    <dataValidation allowBlank="true" operator="between" prompt="EFE - Emission factor adjusted for locally produced electricity and green electricity purchases. &#10;This factor is used to calculate emissions when there is local electricity production." showDropDown="false" showErrorMessage="true" showInputMessage="true" sqref="D121" type="none">
      <formula1>0</formula1>
      <formula2>0</formula2>
    </dataValidation>
    <dataValidation allowBlank="true" operator="between" prompt="The table below will use the value inserted here to calculate your CO2 emissions. " showDropDown="false" showErrorMessage="true" showInputMessage="true" sqref="C122:D122" type="none">
      <formula1>0</formula1>
      <formula2>0</formula2>
    </dataValidation>
    <dataValidation allowBlank="true" operator="between" prompt="The base year is the reference year against which your target is compared to. If you have set more than one target in your action plan, it is highly recommended to keep the same base year." showDropDown="false" showErrorMessage="true" showInputMessage="true" sqref="B10" type="none">
      <formula1>0</formula1>
      <formula2>0</formula2>
    </dataValidation>
    <dataValidation allowBlank="true" operator="between" prompt="Same base year as indicated in the 'Strategy' part. " showDropDown="false" showErrorMessage="true" showInputMessage="true" sqref="D10" type="list">
      <formula1>BEIs</formula1>
      <formula2>0</formula2>
    </dataValidation>
    <dataValidation allowBlank="true" operator="between" prompt="Emission factors are coefficients which quantify the emissions per unit of activity. Tick the box corresponding to your choice of emission factors." showDropDown="false" showErrorMessage="true" showInputMessage="true" sqref="B16" type="none">
      <formula1>0</formula1>
      <formula2>0</formula2>
    </dataValidation>
    <dataValidation allowBlank="true" operator="between" prompt="Tick the box corresponding to the emission reporting unit adopted for your emission inventory. " showDropDown="false" showErrorMessage="true" showInputMessage="true" sqref="B20" type="none">
      <formula1>0</formula1>
      <formula2>0</formula2>
    </dataValidation>
    <dataValidation allowBlank="true" operator="between" prompt="Vehicles owned and used by the local authority/administration." showDropDown="false" showErrorMessage="true" showInputMessage="false" sqref="C53" type="none">
      <formula1>0</formula1>
      <formula2>0</formula2>
    </dataValidation>
    <dataValidation allowBlank="true" operator="between" prompt="Bus, tramway, metro, urban rail transportation and local ferries used for passenger transport." showDropDown="false" showErrorMessage="true" showInputMessage="false" sqref="B55:C55 C56:C58 C60:C63" type="none">
      <formula1>0</formula1>
      <formula2>0</formula2>
    </dataValidation>
    <dataValidation allowBlank="true" operator="between" prompt="Emissions from waste-to-energy, where waste is used as fuel or converted into a fuel, should be estimated and reported under &quot;energy generation&quot;. " showDropDown="false" showErrorMessage="true" showInputMessage="true" sqref="B129:C129" type="none">
      <formula1>0</formula1>
      <formula2>0</formula2>
    </dataValidation>
    <dataValidation allowBlank="true" operator="between" prompt="Refers to emissions not related to energy, such as CH4 from landfills." showDropDown="false" showErrorMessage="true" showInputMessage="false" sqref="C130:C133" type="none">
      <formula1>0</formula1>
      <formula2>0</formula2>
    </dataValidation>
    <dataValidation allowBlank="true" operator="between" showDropDown="false" showErrorMessage="false" showInputMessage="true" sqref="D39:S41 D43:S48 D52:S53 D55:S58 D60:S65 D68:S69 D82:D83 D88:D92 D100:R101 D109:R111 D130:D133 D135:D136" type="list">
      <formula1>"[Specify figure],NO,IE,NE,C"</formula1>
      <formula2>0</formula2>
    </dataValidation>
    <dataValidation allowBlank="true" operator="between" prompt="Refers to manufacturing and construction industries." showDropDown="false" showErrorMessage="true" showInputMessage="false" sqref="B48" type="none">
      <formula1>0</formula1>
      <formula2>0</formula2>
    </dataValidation>
  </dataValidations>
  <hyperlinks>
    <hyperlink ref="T1" location="Home!A1" display="y HOME"/>
    <hyperlink ref="F119" location="EFs!A1" display="i Click here to visualise fuel emission factors"/>
  </hyperlinks>
  <printOptions headings="false" gridLines="false" gridLinesSet="true" horizontalCentered="true" verticalCentered="false"/>
  <pageMargins left="0.196527777777778" right="0.196527777777778" top="0.39375" bottom="0.196527777777778" header="0.511805555555555" footer="0.511805555555555"/>
  <pageSetup paperSize="8"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2" manualBreakCount="2">
    <brk id="74" man="true" max="16383" min="0"/>
    <brk id="113" man="true" max="16383" min="0"/>
  </rowBreaks>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6" name="">
              <controlPr defaultSize="0" locked="1" autoFill="0" autoLine="0" autoPict="0" print="true" altText="Check Box 6">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2F2F2"/>
    <pageSetUpPr fitToPage="true"/>
  </sheetPr>
  <dimension ref="A1:CW145"/>
  <sheetViews>
    <sheetView showFormulas="false" showGridLines="false" showRowColHeaders="true" showZeros="true" rightToLeft="false" tabSelected="false" showOutlineSymbols="true" defaultGridColor="true" view="normal" topLeftCell="A1" colorId="64" zoomScale="50" zoomScaleNormal="50" zoomScalePageLayoutView="50" workbookViewId="0">
      <pane xSplit="0" ySplit="5" topLeftCell="A6" activePane="bottomLeft" state="frozen"/>
      <selection pane="topLeft" activeCell="A1" activeCellId="0" sqref="A1"/>
      <selection pane="bottomLeft" activeCell="C99" activeCellId="0" sqref="C99"/>
    </sheetView>
  </sheetViews>
  <sheetFormatPr defaultColWidth="9.9921875" defaultRowHeight="14.25" zeroHeight="false" outlineLevelRow="1" outlineLevelCol="0"/>
  <cols>
    <col collapsed="false" customWidth="true" hidden="false" outlineLevel="0" max="1" min="1" style="216" width="2.87"/>
    <col collapsed="false" customWidth="true" hidden="false" outlineLevel="0" max="2" min="2" style="216" width="28.5"/>
    <col collapsed="false" customWidth="true" hidden="false" outlineLevel="0" max="3" min="3" style="216" width="16.13"/>
    <col collapsed="false" customWidth="true" hidden="false" outlineLevel="0" max="4" min="4" style="216" width="10.62"/>
    <col collapsed="false" customWidth="true" hidden="false" outlineLevel="0" max="5" min="5" style="216" width="11.38"/>
    <col collapsed="false" customWidth="true" hidden="false" outlineLevel="0" max="6" min="6" style="216" width="10.62"/>
    <col collapsed="false" customWidth="true" hidden="false" outlineLevel="0" max="7" min="7" style="216" width="9.88"/>
    <col collapsed="false" customWidth="true" hidden="false" outlineLevel="0" max="8" min="8" style="216" width="8.88"/>
    <col collapsed="false" customWidth="true" hidden="false" outlineLevel="0" max="9" min="9" style="216" width="8.38"/>
    <col collapsed="false" customWidth="true" hidden="false" outlineLevel="0" max="10" min="10" style="216" width="9.38"/>
    <col collapsed="false" customWidth="true" hidden="false" outlineLevel="0" max="11" min="11" style="216" width="7.5"/>
    <col collapsed="false" customWidth="true" hidden="false" outlineLevel="0" max="12" min="12" style="216" width="10.87"/>
    <col collapsed="false" customWidth="true" hidden="false" outlineLevel="0" max="13" min="13" style="216" width="9.88"/>
    <col collapsed="false" customWidth="true" hidden="false" outlineLevel="0" max="14" min="14" style="216" width="11"/>
    <col collapsed="false" customWidth="true" hidden="false" outlineLevel="0" max="15" min="15" style="216" width="10.62"/>
    <col collapsed="false" customWidth="false" hidden="false" outlineLevel="0" max="16" min="16" style="216" width="10"/>
    <col collapsed="false" customWidth="true" hidden="false" outlineLevel="0" max="17" min="17" style="216" width="11"/>
    <col collapsed="false" customWidth="true" hidden="false" outlineLevel="0" max="18" min="18" style="216" width="11.13"/>
    <col collapsed="false" customWidth="false" hidden="false" outlineLevel="0" max="1024" min="19" style="216" width="10"/>
  </cols>
  <sheetData>
    <row r="1" s="218" customFormat="true" ht="54" hidden="false" customHeight="true" outlineLevel="0" collapsed="false">
      <c r="A1" s="29" t="s">
        <v>92</v>
      </c>
      <c r="B1" s="29"/>
      <c r="C1" s="29"/>
      <c r="D1" s="29"/>
      <c r="E1" s="29"/>
      <c r="F1" s="29"/>
      <c r="G1" s="29"/>
      <c r="H1" s="29"/>
      <c r="I1" s="29"/>
      <c r="J1" s="29"/>
      <c r="K1" s="29"/>
      <c r="L1" s="29"/>
      <c r="M1" s="29"/>
      <c r="N1" s="29"/>
      <c r="O1" s="217"/>
      <c r="P1" s="217"/>
      <c r="Q1" s="217"/>
      <c r="R1" s="217"/>
      <c r="S1" s="32" t="s">
        <v>4</v>
      </c>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35" customFormat="true" ht="21" hidden="false" customHeight="true" outlineLevel="0" collapsed="false">
      <c r="A6" s="34" t="s">
        <v>217</v>
      </c>
      <c r="B6" s="34"/>
      <c r="C6" s="34"/>
      <c r="D6" s="34"/>
      <c r="E6" s="34"/>
      <c r="F6" s="34"/>
      <c r="G6" s="34"/>
      <c r="H6" s="34"/>
      <c r="I6" s="34"/>
      <c r="J6" s="34"/>
      <c r="K6" s="34"/>
      <c r="L6" s="34"/>
      <c r="M6" s="34"/>
      <c r="N6" s="34"/>
      <c r="O6" s="34"/>
      <c r="P6" s="34"/>
      <c r="Q6" s="34"/>
      <c r="R6" s="34"/>
    </row>
    <row r="7" s="371" customFormat="true" ht="21" hidden="false" customHeight="true" outlineLevel="0" collapsed="false">
      <c r="A7" s="369" t="s">
        <v>218</v>
      </c>
      <c r="B7" s="370"/>
      <c r="C7" s="370"/>
      <c r="D7" s="370"/>
      <c r="E7" s="370"/>
      <c r="F7" s="370"/>
      <c r="G7" s="370"/>
      <c r="H7" s="370"/>
      <c r="I7" s="370"/>
      <c r="J7" s="370"/>
      <c r="K7" s="370"/>
      <c r="L7" s="370"/>
      <c r="M7" s="370"/>
      <c r="N7" s="370"/>
      <c r="O7" s="370"/>
      <c r="P7" s="370"/>
      <c r="Q7" s="370"/>
      <c r="R7" s="370"/>
    </row>
    <row r="8" s="43" customFormat="true" ht="18.75" hidden="false" customHeight="true" outlineLevel="0" collapsed="false">
      <c r="B8" s="224"/>
      <c r="C8" s="224"/>
      <c r="D8" s="224"/>
      <c r="E8" s="224"/>
      <c r="F8" s="224"/>
      <c r="G8" s="224"/>
      <c r="H8" s="224"/>
      <c r="I8" s="224"/>
      <c r="J8" s="224"/>
      <c r="K8" s="224"/>
      <c r="L8" s="224"/>
      <c r="M8" s="224"/>
      <c r="N8" s="224"/>
      <c r="O8" s="224"/>
      <c r="P8" s="224"/>
      <c r="Q8" s="224"/>
      <c r="R8" s="224"/>
    </row>
    <row r="9" s="38" customFormat="true" ht="18" hidden="false" customHeight="true" outlineLevel="0" collapsed="false">
      <c r="A9" s="47" t="s">
        <v>5</v>
      </c>
      <c r="B9" s="43" t="s">
        <v>95</v>
      </c>
      <c r="D9" s="372" t="s">
        <v>60</v>
      </c>
      <c r="K9" s="227"/>
      <c r="L9" s="227"/>
    </row>
    <row r="10" s="38" customFormat="true" ht="18" hidden="false" customHeight="true" outlineLevel="0" collapsed="false">
      <c r="A10" s="47"/>
      <c r="B10" s="43"/>
      <c r="D10" s="146"/>
      <c r="E10" s="146"/>
      <c r="K10" s="227"/>
      <c r="L10" s="227"/>
    </row>
    <row r="11" s="51" customFormat="true" ht="18" hidden="false" customHeight="true" outlineLevel="0" collapsed="false">
      <c r="A11" s="228"/>
      <c r="B11" s="229"/>
      <c r="C11" s="50"/>
      <c r="D11" s="140"/>
      <c r="E11" s="140"/>
      <c r="F11" s="50"/>
      <c r="G11" s="50"/>
      <c r="H11" s="50"/>
      <c r="I11" s="50"/>
      <c r="J11" s="50"/>
      <c r="K11" s="230"/>
      <c r="L11" s="230"/>
      <c r="M11" s="50"/>
      <c r="N11" s="50"/>
      <c r="O11" s="50"/>
      <c r="P11" s="50"/>
      <c r="Q11" s="50"/>
      <c r="R11" s="50"/>
      <c r="S11" s="50"/>
      <c r="T11" s="50"/>
      <c r="U11" s="50"/>
    </row>
    <row r="12" s="51" customFormat="true" ht="18" hidden="false" customHeight="true" outlineLevel="0" collapsed="false">
      <c r="A12" s="231" t="s">
        <v>96</v>
      </c>
      <c r="B12" s="49" t="s">
        <v>219</v>
      </c>
      <c r="C12" s="50"/>
      <c r="D12" s="372"/>
      <c r="E12" s="140"/>
      <c r="F12" s="50"/>
      <c r="G12" s="50"/>
      <c r="H12" s="50"/>
      <c r="I12" s="50"/>
      <c r="J12" s="50"/>
      <c r="K12" s="230"/>
      <c r="L12" s="230"/>
      <c r="M12" s="50"/>
      <c r="N12" s="50"/>
      <c r="O12" s="50"/>
      <c r="P12" s="50"/>
      <c r="Q12" s="50"/>
      <c r="R12" s="50"/>
      <c r="S12" s="50"/>
      <c r="T12" s="50"/>
      <c r="U12" s="50"/>
    </row>
    <row r="13" s="51" customFormat="true" ht="18" hidden="false" customHeight="true" outlineLevel="0" collapsed="false">
      <c r="A13" s="50"/>
      <c r="B13" s="50"/>
      <c r="C13" s="50"/>
      <c r="D13" s="50"/>
      <c r="E13" s="140"/>
      <c r="F13" s="50"/>
      <c r="G13" s="50"/>
      <c r="H13" s="50"/>
      <c r="I13" s="50"/>
      <c r="J13" s="50"/>
      <c r="K13" s="230"/>
      <c r="L13" s="230"/>
      <c r="M13" s="50"/>
      <c r="N13" s="50"/>
      <c r="O13" s="50"/>
      <c r="P13" s="50"/>
      <c r="Q13" s="50"/>
      <c r="R13" s="50"/>
      <c r="S13" s="50"/>
      <c r="T13" s="50"/>
      <c r="U13" s="50"/>
    </row>
    <row r="14" s="40" customFormat="true" ht="18" hidden="false" customHeight="true" outlineLevel="0" collapsed="false">
      <c r="A14" s="232"/>
      <c r="B14" s="233"/>
      <c r="C14" s="38"/>
      <c r="D14" s="234"/>
      <c r="E14" s="38"/>
      <c r="F14" s="233"/>
      <c r="G14" s="233"/>
      <c r="H14" s="233"/>
      <c r="I14" s="233"/>
      <c r="J14" s="38"/>
      <c r="K14" s="227"/>
      <c r="L14" s="227"/>
      <c r="M14" s="38"/>
      <c r="N14" s="38"/>
      <c r="O14" s="38"/>
      <c r="P14" s="38"/>
      <c r="Q14" s="38"/>
      <c r="R14" s="38"/>
      <c r="S14" s="38"/>
      <c r="T14" s="38"/>
      <c r="U14" s="38"/>
    </row>
    <row r="15" s="40" customFormat="true" ht="18" hidden="false" customHeight="true" outlineLevel="0" collapsed="false">
      <c r="A15" s="47" t="s">
        <v>29</v>
      </c>
      <c r="B15" s="225" t="s">
        <v>98</v>
      </c>
      <c r="C15" s="38"/>
      <c r="D15" s="235"/>
      <c r="E15" s="43" t="s">
        <v>220</v>
      </c>
      <c r="F15" s="146"/>
      <c r="G15" s="43"/>
      <c r="H15" s="227"/>
      <c r="I15" s="236"/>
      <c r="J15" s="38"/>
      <c r="K15" s="227"/>
      <c r="L15" s="227"/>
      <c r="M15" s="38"/>
      <c r="N15" s="38"/>
      <c r="O15" s="38"/>
      <c r="P15" s="38"/>
      <c r="Q15" s="38"/>
      <c r="R15" s="38"/>
      <c r="S15" s="38"/>
      <c r="T15" s="38"/>
      <c r="U15" s="38"/>
    </row>
    <row r="16" s="40" customFormat="true" ht="18" hidden="false" customHeight="true" outlineLevel="0" collapsed="false">
      <c r="A16" s="232"/>
      <c r="B16" s="237"/>
      <c r="C16" s="38"/>
      <c r="D16" s="235"/>
      <c r="E16" s="43" t="s">
        <v>100</v>
      </c>
      <c r="F16" s="38"/>
      <c r="G16" s="43"/>
      <c r="H16" s="43"/>
      <c r="I16" s="43"/>
      <c r="J16" s="43"/>
      <c r="K16" s="43"/>
      <c r="L16" s="43"/>
      <c r="M16" s="43"/>
      <c r="N16" s="43"/>
      <c r="O16" s="43"/>
      <c r="P16" s="38"/>
      <c r="Q16" s="38"/>
      <c r="R16" s="38"/>
      <c r="S16" s="38"/>
      <c r="T16" s="38"/>
      <c r="U16" s="38"/>
    </row>
    <row r="17" s="40" customFormat="true" ht="18" hidden="false" customHeight="true" outlineLevel="0" collapsed="false">
      <c r="A17" s="232"/>
      <c r="B17" s="237"/>
      <c r="C17" s="38"/>
      <c r="D17" s="38"/>
      <c r="E17" s="43"/>
      <c r="F17" s="38"/>
      <c r="G17" s="43"/>
      <c r="H17" s="43"/>
      <c r="I17" s="43"/>
      <c r="J17" s="43"/>
      <c r="K17" s="43"/>
      <c r="L17" s="43"/>
      <c r="M17" s="43"/>
      <c r="N17" s="43"/>
      <c r="O17" s="43"/>
      <c r="P17" s="38"/>
      <c r="Q17" s="38"/>
      <c r="R17" s="38"/>
      <c r="S17" s="38"/>
      <c r="T17" s="38"/>
      <c r="U17" s="38"/>
    </row>
    <row r="18" s="51" customFormat="true" ht="18" hidden="false" customHeight="true" outlineLevel="0" collapsed="false">
      <c r="A18" s="133"/>
      <c r="B18" s="241"/>
      <c r="C18" s="50"/>
      <c r="D18" s="50"/>
      <c r="E18" s="140"/>
      <c r="F18" s="49"/>
      <c r="G18" s="49"/>
      <c r="H18" s="49"/>
      <c r="I18" s="49"/>
      <c r="J18" s="49"/>
      <c r="K18" s="49"/>
      <c r="L18" s="49"/>
      <c r="M18" s="242"/>
      <c r="N18" s="242"/>
      <c r="O18" s="242"/>
      <c r="P18" s="242"/>
      <c r="Q18" s="242"/>
      <c r="R18" s="242"/>
      <c r="S18" s="50"/>
      <c r="T18" s="50"/>
      <c r="U18" s="50"/>
    </row>
    <row r="19" s="51" customFormat="true" ht="18" hidden="false" customHeight="true" outlineLevel="0" collapsed="false">
      <c r="A19" s="231" t="s">
        <v>37</v>
      </c>
      <c r="B19" s="243" t="s">
        <v>104</v>
      </c>
      <c r="C19" s="50"/>
      <c r="D19" s="244"/>
      <c r="E19" s="49" t="s">
        <v>105</v>
      </c>
      <c r="F19" s="140"/>
      <c r="G19" s="245"/>
      <c r="H19" s="245"/>
      <c r="I19" s="245"/>
      <c r="J19" s="245"/>
      <c r="K19" s="245"/>
      <c r="L19" s="245"/>
      <c r="M19" s="242"/>
      <c r="N19" s="242"/>
      <c r="O19" s="242"/>
      <c r="P19" s="242"/>
      <c r="Q19" s="242"/>
      <c r="R19" s="242"/>
      <c r="S19" s="50"/>
      <c r="T19" s="50"/>
      <c r="U19" s="50"/>
    </row>
    <row r="20" s="51" customFormat="true" ht="18" hidden="false" customHeight="true" outlineLevel="0" collapsed="false">
      <c r="A20" s="246"/>
      <c r="B20" s="247"/>
      <c r="C20" s="50"/>
      <c r="D20" s="244"/>
      <c r="E20" s="49" t="s">
        <v>106</v>
      </c>
      <c r="F20" s="50"/>
      <c r="G20" s="49"/>
      <c r="H20" s="49"/>
      <c r="I20" s="49"/>
      <c r="J20" s="49"/>
      <c r="K20" s="49"/>
      <c r="L20" s="49"/>
      <c r="M20" s="248"/>
      <c r="N20" s="248"/>
      <c r="O20" s="248"/>
      <c r="P20" s="248"/>
      <c r="Q20" s="248"/>
      <c r="R20" s="248"/>
      <c r="S20" s="50"/>
      <c r="T20" s="50"/>
      <c r="U20" s="50"/>
    </row>
    <row r="21" s="51" customFormat="true" ht="18" hidden="false" customHeight="true" outlineLevel="0" collapsed="false">
      <c r="A21" s="246"/>
      <c r="B21" s="249"/>
      <c r="C21" s="50"/>
      <c r="D21" s="50"/>
      <c r="E21" s="50"/>
      <c r="F21" s="50"/>
      <c r="G21" s="49"/>
      <c r="H21" s="49"/>
      <c r="I21" s="49"/>
      <c r="J21" s="49"/>
      <c r="K21" s="49"/>
      <c r="L21" s="49"/>
      <c r="M21" s="248"/>
      <c r="N21" s="248"/>
      <c r="O21" s="248"/>
      <c r="P21" s="248"/>
      <c r="Q21" s="248"/>
      <c r="R21" s="248"/>
      <c r="S21" s="50"/>
      <c r="T21" s="50"/>
      <c r="U21" s="50"/>
    </row>
    <row r="22" s="40" customFormat="true" ht="18" hidden="false" customHeight="true" outlineLevel="0" collapsed="false">
      <c r="A22" s="43"/>
      <c r="B22" s="250"/>
      <c r="C22" s="38"/>
      <c r="D22" s="38"/>
      <c r="E22" s="146"/>
      <c r="F22" s="93"/>
      <c r="G22" s="93"/>
      <c r="H22" s="93"/>
      <c r="I22" s="93"/>
      <c r="J22" s="93"/>
      <c r="K22" s="93"/>
      <c r="L22" s="93"/>
      <c r="M22" s="38"/>
      <c r="N22" s="38"/>
      <c r="O22" s="38"/>
      <c r="P22" s="38"/>
      <c r="Q22" s="38"/>
      <c r="R22" s="38"/>
      <c r="S22" s="38"/>
      <c r="T22" s="38"/>
      <c r="U22" s="38"/>
    </row>
    <row r="23" s="40" customFormat="true" ht="18" hidden="false" customHeight="true" outlineLevel="0" collapsed="false">
      <c r="A23" s="251" t="s">
        <v>107</v>
      </c>
      <c r="B23" s="252" t="s">
        <v>221</v>
      </c>
      <c r="C23" s="252"/>
      <c r="D23" s="373" t="n">
        <f aca="false">'CO2-GHG emissions'!D24</f>
        <v>0</v>
      </c>
      <c r="E23" s="373"/>
      <c r="F23" s="373"/>
      <c r="G23" s="373"/>
      <c r="H23" s="373"/>
      <c r="I23" s="373"/>
      <c r="J23" s="373"/>
      <c r="K23" s="373"/>
      <c r="L23" s="373"/>
      <c r="M23" s="373"/>
      <c r="N23" s="373"/>
      <c r="O23" s="373"/>
      <c r="P23" s="373"/>
      <c r="Q23" s="373"/>
      <c r="R23" s="373"/>
      <c r="S23" s="373"/>
      <c r="T23" s="38"/>
      <c r="U23" s="38"/>
    </row>
    <row r="24" s="40" customFormat="true" ht="18" hidden="false" customHeight="true" outlineLevel="0" collapsed="false">
      <c r="A24" s="43"/>
      <c r="B24" s="252"/>
      <c r="C24" s="252"/>
      <c r="D24" s="373"/>
      <c r="E24" s="373"/>
      <c r="F24" s="373"/>
      <c r="G24" s="373"/>
      <c r="H24" s="373"/>
      <c r="I24" s="373"/>
      <c r="J24" s="373"/>
      <c r="K24" s="373"/>
      <c r="L24" s="373"/>
      <c r="M24" s="373"/>
      <c r="N24" s="373"/>
      <c r="O24" s="373"/>
      <c r="P24" s="373"/>
      <c r="Q24" s="373"/>
      <c r="R24" s="373"/>
      <c r="S24" s="373"/>
      <c r="T24" s="38"/>
      <c r="U24" s="38"/>
    </row>
    <row r="25" s="40" customFormat="true" ht="18" hidden="false" customHeight="true" outlineLevel="0" collapsed="false">
      <c r="A25" s="43"/>
      <c r="B25" s="252"/>
      <c r="C25" s="252"/>
      <c r="D25" s="373"/>
      <c r="E25" s="373"/>
      <c r="F25" s="373"/>
      <c r="G25" s="373"/>
      <c r="H25" s="373"/>
      <c r="I25" s="373"/>
      <c r="J25" s="373"/>
      <c r="K25" s="373"/>
      <c r="L25" s="373"/>
      <c r="M25" s="373"/>
      <c r="N25" s="373"/>
      <c r="O25" s="373"/>
      <c r="P25" s="373"/>
      <c r="Q25" s="373"/>
      <c r="R25" s="373"/>
      <c r="S25" s="373"/>
      <c r="T25" s="46" t="str">
        <f aca="false">CONCATENATE(TEXT(1000-LEN(D23), "#")," chars left")</f>
        <v>999 chars left</v>
      </c>
      <c r="U25" s="38"/>
    </row>
    <row r="26" s="40" customFormat="true" ht="18" hidden="false" customHeight="true" outlineLevel="0" collapsed="false">
      <c r="A26" s="43"/>
      <c r="B26" s="233"/>
      <c r="C26" s="38"/>
      <c r="D26" s="93"/>
      <c r="E26" s="93"/>
      <c r="F26" s="93"/>
      <c r="G26" s="93"/>
      <c r="H26" s="93"/>
      <c r="I26" s="93"/>
      <c r="J26" s="93"/>
      <c r="K26" s="93"/>
      <c r="L26" s="38"/>
      <c r="M26" s="38"/>
      <c r="N26" s="38"/>
      <c r="O26" s="38"/>
      <c r="P26" s="38"/>
      <c r="Q26" s="38"/>
      <c r="R26" s="38"/>
      <c r="S26" s="38"/>
      <c r="T26" s="38"/>
      <c r="U26" s="38"/>
    </row>
    <row r="27" customFormat="false" ht="18" hidden="false" customHeight="true" outlineLevel="0" collapsed="false">
      <c r="A27" s="253"/>
      <c r="B27" s="254"/>
      <c r="C27" s="255"/>
      <c r="D27" s="256"/>
      <c r="E27" s="256"/>
      <c r="F27" s="256"/>
      <c r="G27" s="256"/>
      <c r="H27" s="256"/>
      <c r="I27" s="256"/>
      <c r="J27" s="256"/>
      <c r="K27" s="256"/>
      <c r="L27" s="255"/>
      <c r="M27" s="255"/>
      <c r="N27" s="255"/>
      <c r="O27" s="255"/>
      <c r="P27" s="255"/>
      <c r="Q27" s="255"/>
      <c r="R27" s="255"/>
      <c r="S27" s="255"/>
      <c r="T27" s="255"/>
      <c r="U27" s="255"/>
    </row>
    <row r="28" s="261" customFormat="true" ht="18" hidden="false" customHeight="true" outlineLevel="0" collapsed="false">
      <c r="A28" s="43"/>
      <c r="B28" s="257" t="s">
        <v>109</v>
      </c>
      <c r="C28" s="257"/>
      <c r="D28" s="258"/>
      <c r="E28" s="258"/>
      <c r="F28" s="258"/>
      <c r="G28" s="258"/>
      <c r="H28" s="259"/>
      <c r="I28" s="259"/>
      <c r="J28" s="260"/>
      <c r="K28" s="260"/>
      <c r="L28" s="259"/>
      <c r="M28" s="259"/>
      <c r="N28" s="259"/>
      <c r="O28" s="43"/>
      <c r="P28" s="43"/>
      <c r="Q28" s="43"/>
      <c r="R28" s="43"/>
      <c r="S28" s="43"/>
      <c r="T28" s="43"/>
      <c r="U28" s="43"/>
    </row>
    <row r="29" s="266" customFormat="true" ht="18" hidden="false" customHeight="true" outlineLevel="0" collapsed="false">
      <c r="A29" s="49"/>
      <c r="B29" s="262"/>
      <c r="C29" s="262"/>
      <c r="D29" s="263"/>
      <c r="E29" s="263"/>
      <c r="F29" s="263"/>
      <c r="G29" s="263"/>
      <c r="H29" s="264"/>
      <c r="I29" s="264"/>
      <c r="J29" s="265"/>
      <c r="K29" s="265"/>
      <c r="L29" s="264"/>
      <c r="M29" s="264"/>
      <c r="N29" s="264"/>
      <c r="O29" s="49"/>
      <c r="P29" s="49"/>
      <c r="Q29" s="49"/>
      <c r="R29" s="49"/>
      <c r="S29" s="49"/>
      <c r="T29" s="49"/>
      <c r="U29" s="49"/>
    </row>
    <row r="30" s="51" customFormat="true" ht="18" hidden="false" customHeight="true" outlineLevel="0" collapsed="false">
      <c r="A30" s="50"/>
      <c r="B30" s="61" t="s">
        <v>110</v>
      </c>
      <c r="C30" s="50"/>
      <c r="D30" s="50"/>
      <c r="E30" s="50"/>
      <c r="F30" s="50"/>
      <c r="G30" s="50"/>
      <c r="H30" s="50"/>
      <c r="I30" s="50"/>
      <c r="J30" s="50"/>
      <c r="K30" s="50"/>
      <c r="L30" s="50"/>
      <c r="M30" s="50"/>
      <c r="N30" s="50"/>
      <c r="O30" s="50"/>
      <c r="P30" s="50"/>
      <c r="Q30" s="50"/>
      <c r="R30" s="50"/>
      <c r="S30" s="50"/>
      <c r="T30" s="50"/>
      <c r="U30" s="50"/>
    </row>
    <row r="31" s="270" customFormat="true" ht="17.25" hidden="false" customHeight="true" outlineLevel="0" collapsed="false">
      <c r="A31" s="374"/>
      <c r="B31" s="375" t="s">
        <v>113</v>
      </c>
      <c r="C31" s="375"/>
      <c r="D31" s="375" t="s">
        <v>114</v>
      </c>
      <c r="E31" s="375"/>
      <c r="F31" s="375"/>
      <c r="G31" s="375"/>
      <c r="H31" s="375"/>
      <c r="I31" s="375"/>
      <c r="J31" s="375"/>
      <c r="K31" s="375"/>
      <c r="L31" s="375"/>
      <c r="M31" s="375"/>
      <c r="N31" s="375"/>
      <c r="O31" s="375"/>
      <c r="P31" s="375"/>
      <c r="Q31" s="375"/>
      <c r="R31" s="375"/>
      <c r="S31" s="375"/>
      <c r="T31" s="268"/>
      <c r="U31" s="268"/>
      <c r="V31" s="268"/>
      <c r="W31" s="268"/>
      <c r="X31" s="268"/>
      <c r="Y31" s="268"/>
      <c r="Z31" s="268"/>
      <c r="AA31" s="268"/>
      <c r="AB31" s="268"/>
      <c r="AC31" s="268"/>
      <c r="AD31" s="268"/>
      <c r="AE31" s="268"/>
      <c r="AF31" s="268"/>
      <c r="AG31" s="268"/>
      <c r="AH31" s="268"/>
      <c r="AI31" s="268"/>
      <c r="AJ31" s="269"/>
      <c r="AK31" s="269"/>
      <c r="AL31" s="269"/>
      <c r="AM31" s="269"/>
      <c r="AN31" s="269"/>
      <c r="AO31" s="269"/>
      <c r="AP31" s="269"/>
      <c r="AQ31" s="269"/>
      <c r="AR31" s="269"/>
      <c r="AS31" s="269"/>
      <c r="AT31" s="269"/>
      <c r="AU31" s="269"/>
      <c r="AV31" s="269"/>
      <c r="AW31" s="269"/>
      <c r="AX31" s="269"/>
      <c r="AY31" s="269"/>
      <c r="AZ31" s="269"/>
      <c r="BA31" s="269"/>
      <c r="BB31" s="269"/>
      <c r="BC31" s="269"/>
      <c r="BD31" s="269"/>
      <c r="BE31" s="269"/>
      <c r="BF31" s="269"/>
      <c r="BG31" s="269"/>
      <c r="BH31" s="269"/>
      <c r="BI31" s="269"/>
      <c r="BJ31" s="269"/>
      <c r="BK31" s="269"/>
      <c r="BL31" s="269"/>
      <c r="BM31" s="269"/>
      <c r="BN31" s="269"/>
      <c r="BO31" s="269"/>
      <c r="BP31" s="269"/>
      <c r="BQ31" s="269"/>
      <c r="BR31" s="269"/>
      <c r="BS31" s="269"/>
      <c r="BT31" s="269"/>
      <c r="BU31" s="269"/>
      <c r="BV31" s="269"/>
      <c r="BW31" s="269"/>
      <c r="BX31" s="269"/>
      <c r="BY31" s="269"/>
      <c r="BZ31" s="269"/>
      <c r="CA31" s="269"/>
      <c r="CB31" s="269"/>
      <c r="CC31" s="269"/>
      <c r="CD31" s="269"/>
      <c r="CE31" s="269"/>
      <c r="CF31" s="269"/>
      <c r="CG31" s="269"/>
      <c r="CH31" s="269"/>
      <c r="CI31" s="269"/>
      <c r="CJ31" s="269"/>
      <c r="CK31" s="269"/>
      <c r="CL31" s="269"/>
      <c r="CM31" s="269"/>
      <c r="CN31" s="269"/>
      <c r="CO31" s="269"/>
      <c r="CP31" s="269"/>
      <c r="CQ31" s="269"/>
      <c r="CR31" s="269"/>
      <c r="CS31" s="269"/>
      <c r="CT31" s="269"/>
      <c r="CU31" s="269"/>
      <c r="CV31" s="269"/>
      <c r="CW31" s="269"/>
    </row>
    <row r="32" s="271" customFormat="true" ht="13.5" hidden="false" customHeight="true" outlineLevel="0" collapsed="false">
      <c r="A32" s="110"/>
      <c r="B32" s="375"/>
      <c r="C32" s="375"/>
      <c r="D32" s="375" t="s">
        <v>115</v>
      </c>
      <c r="E32" s="375" t="s">
        <v>199</v>
      </c>
      <c r="F32" s="375" t="s">
        <v>117</v>
      </c>
      <c r="G32" s="375"/>
      <c r="H32" s="375"/>
      <c r="I32" s="375"/>
      <c r="J32" s="375"/>
      <c r="K32" s="375"/>
      <c r="L32" s="375"/>
      <c r="M32" s="375"/>
      <c r="N32" s="375" t="s">
        <v>118</v>
      </c>
      <c r="O32" s="375"/>
      <c r="P32" s="375"/>
      <c r="Q32" s="375"/>
      <c r="R32" s="375"/>
      <c r="S32" s="375" t="s">
        <v>49</v>
      </c>
      <c r="T32" s="174"/>
      <c r="U32" s="174"/>
      <c r="V32" s="174"/>
      <c r="W32" s="174"/>
      <c r="X32" s="174"/>
      <c r="Y32" s="174"/>
      <c r="Z32" s="174"/>
      <c r="AA32" s="174"/>
      <c r="AB32" s="174"/>
      <c r="AC32" s="174"/>
      <c r="AD32" s="174"/>
      <c r="AE32" s="174"/>
      <c r="AF32" s="174"/>
      <c r="AG32" s="174"/>
      <c r="AH32" s="174"/>
      <c r="AI32" s="174"/>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c r="BM32" s="106"/>
      <c r="BN32" s="106"/>
      <c r="BO32" s="106"/>
      <c r="BP32" s="106"/>
      <c r="BQ32" s="106"/>
      <c r="BR32" s="106"/>
      <c r="BS32" s="106"/>
      <c r="BT32" s="106"/>
      <c r="BU32" s="106"/>
      <c r="BV32" s="106"/>
      <c r="BW32" s="106"/>
      <c r="BX32" s="106"/>
      <c r="BY32" s="106"/>
      <c r="BZ32" s="106"/>
      <c r="CA32" s="106"/>
      <c r="CB32" s="106"/>
      <c r="CC32" s="106"/>
      <c r="CD32" s="106"/>
      <c r="CE32" s="106"/>
      <c r="CF32" s="106"/>
      <c r="CG32" s="106"/>
      <c r="CH32" s="106"/>
      <c r="CI32" s="106"/>
      <c r="CJ32" s="106"/>
      <c r="CK32" s="106"/>
      <c r="CL32" s="106"/>
      <c r="CM32" s="106"/>
      <c r="CN32" s="106"/>
      <c r="CO32" s="106"/>
      <c r="CP32" s="106"/>
      <c r="CQ32" s="106"/>
      <c r="CR32" s="106"/>
      <c r="CS32" s="106"/>
      <c r="CT32" s="106"/>
      <c r="CU32" s="106"/>
      <c r="CV32" s="106"/>
      <c r="CW32" s="106"/>
    </row>
    <row r="33" s="271" customFormat="true" ht="52.5" hidden="false" customHeight="true" outlineLevel="0" collapsed="false">
      <c r="A33" s="110"/>
      <c r="B33" s="375"/>
      <c r="C33" s="375"/>
      <c r="D33" s="375"/>
      <c r="E33" s="375"/>
      <c r="F33" s="375" t="s">
        <v>119</v>
      </c>
      <c r="G33" s="375" t="s">
        <v>120</v>
      </c>
      <c r="H33" s="375" t="s">
        <v>121</v>
      </c>
      <c r="I33" s="375" t="s">
        <v>122</v>
      </c>
      <c r="J33" s="375" t="s">
        <v>123</v>
      </c>
      <c r="K33" s="375" t="s">
        <v>124</v>
      </c>
      <c r="L33" s="375" t="s">
        <v>125</v>
      </c>
      <c r="M33" s="375" t="s">
        <v>126</v>
      </c>
      <c r="N33" s="375" t="s">
        <v>128</v>
      </c>
      <c r="O33" s="375" t="s">
        <v>129</v>
      </c>
      <c r="P33" s="375" t="s">
        <v>130</v>
      </c>
      <c r="Q33" s="375" t="s">
        <v>131</v>
      </c>
      <c r="R33" s="375" t="s">
        <v>132</v>
      </c>
      <c r="S33" s="375"/>
      <c r="T33" s="272"/>
      <c r="U33" s="174"/>
      <c r="V33" s="174"/>
      <c r="W33" s="174"/>
      <c r="X33" s="174"/>
      <c r="Y33" s="174"/>
      <c r="Z33" s="174"/>
      <c r="AA33" s="174"/>
      <c r="AB33" s="174"/>
      <c r="AC33" s="174"/>
      <c r="AD33" s="174"/>
      <c r="AE33" s="174"/>
      <c r="AF33" s="174"/>
      <c r="AG33" s="174"/>
      <c r="AH33" s="174"/>
      <c r="AI33" s="174"/>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c r="BM33" s="106"/>
      <c r="BN33" s="106"/>
      <c r="BO33" s="106"/>
      <c r="BP33" s="106"/>
      <c r="BQ33" s="106"/>
      <c r="BR33" s="106"/>
      <c r="BS33" s="106"/>
      <c r="BT33" s="106"/>
      <c r="BU33" s="106"/>
      <c r="BV33" s="106"/>
      <c r="BW33" s="106"/>
      <c r="BX33" s="106"/>
      <c r="BY33" s="106"/>
      <c r="BZ33" s="106"/>
      <c r="CA33" s="106"/>
      <c r="CB33" s="106"/>
      <c r="CC33" s="106"/>
      <c r="CD33" s="106"/>
      <c r="CE33" s="106"/>
      <c r="CF33" s="106"/>
      <c r="CG33" s="106"/>
      <c r="CH33" s="106"/>
      <c r="CI33" s="106"/>
      <c r="CJ33" s="106"/>
      <c r="CK33" s="106"/>
      <c r="CL33" s="106"/>
      <c r="CM33" s="106"/>
      <c r="CN33" s="106"/>
      <c r="CO33" s="106"/>
      <c r="CP33" s="106"/>
      <c r="CQ33" s="106"/>
      <c r="CR33" s="106"/>
      <c r="CS33" s="106"/>
      <c r="CT33" s="106"/>
      <c r="CU33" s="106"/>
      <c r="CV33" s="106"/>
      <c r="CW33" s="106"/>
    </row>
    <row r="34" s="271" customFormat="true" ht="16.5" hidden="false" customHeight="true" outlineLevel="0" collapsed="false">
      <c r="A34" s="110"/>
      <c r="B34" s="376" t="s">
        <v>133</v>
      </c>
      <c r="C34" s="376"/>
      <c r="D34" s="377" t="s">
        <v>134</v>
      </c>
      <c r="E34" s="377"/>
      <c r="F34" s="377"/>
      <c r="G34" s="377"/>
      <c r="H34" s="377"/>
      <c r="I34" s="377"/>
      <c r="J34" s="377"/>
      <c r="K34" s="377"/>
      <c r="L34" s="377"/>
      <c r="M34" s="377"/>
      <c r="N34" s="377"/>
      <c r="O34" s="377"/>
      <c r="P34" s="377"/>
      <c r="Q34" s="377"/>
      <c r="R34" s="377"/>
      <c r="S34" s="377"/>
      <c r="T34" s="272"/>
      <c r="U34" s="174"/>
      <c r="V34" s="174"/>
      <c r="W34" s="174"/>
      <c r="X34" s="174"/>
      <c r="Y34" s="174"/>
      <c r="Z34" s="174"/>
      <c r="AA34" s="174"/>
      <c r="AB34" s="174"/>
      <c r="AC34" s="174"/>
      <c r="AD34" s="174"/>
      <c r="AE34" s="174"/>
      <c r="AF34" s="174"/>
      <c r="AG34" s="174"/>
      <c r="AH34" s="174"/>
      <c r="AI34" s="174"/>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6"/>
      <c r="BM34" s="106"/>
      <c r="BN34" s="106"/>
      <c r="BO34" s="106"/>
      <c r="BP34" s="106"/>
      <c r="BQ34" s="106"/>
      <c r="BR34" s="106"/>
      <c r="BS34" s="106"/>
      <c r="BT34" s="106"/>
      <c r="BU34" s="106"/>
      <c r="BV34" s="106"/>
      <c r="BW34" s="106"/>
      <c r="BX34" s="106"/>
      <c r="BY34" s="106"/>
      <c r="BZ34" s="106"/>
      <c r="CA34" s="106"/>
      <c r="CB34" s="106"/>
      <c r="CC34" s="106"/>
      <c r="CD34" s="106"/>
      <c r="CE34" s="106"/>
      <c r="CF34" s="106"/>
      <c r="CG34" s="106"/>
      <c r="CH34" s="106"/>
      <c r="CI34" s="106"/>
      <c r="CJ34" s="106"/>
      <c r="CK34" s="106"/>
      <c r="CL34" s="106"/>
      <c r="CM34" s="106"/>
      <c r="CN34" s="106"/>
      <c r="CO34" s="106"/>
      <c r="CP34" s="106"/>
      <c r="CQ34" s="106"/>
      <c r="CR34" s="106"/>
      <c r="CS34" s="106"/>
      <c r="CT34" s="106"/>
      <c r="CU34" s="106"/>
      <c r="CV34" s="106"/>
      <c r="CW34" s="106"/>
    </row>
    <row r="35" s="271" customFormat="true" ht="16.5" hidden="false" customHeight="true" outlineLevel="0" collapsed="false">
      <c r="A35" s="110"/>
      <c r="B35" s="378" t="s">
        <v>136</v>
      </c>
      <c r="C35" s="378"/>
      <c r="D35" s="280"/>
      <c r="E35" s="280"/>
      <c r="F35" s="280"/>
      <c r="G35" s="280"/>
      <c r="H35" s="280"/>
      <c r="I35" s="280"/>
      <c r="J35" s="280"/>
      <c r="K35" s="280"/>
      <c r="L35" s="280"/>
      <c r="M35" s="280"/>
      <c r="N35" s="280"/>
      <c r="O35" s="280"/>
      <c r="P35" s="280"/>
      <c r="Q35" s="280"/>
      <c r="R35" s="280"/>
      <c r="S35" s="379" t="n">
        <f aca="false">SUM(D35:R35)</f>
        <v>0</v>
      </c>
      <c r="T35" s="272"/>
      <c r="U35" s="174"/>
      <c r="V35" s="174"/>
      <c r="W35" s="174"/>
      <c r="X35" s="174"/>
      <c r="Y35" s="174"/>
      <c r="Z35" s="174"/>
      <c r="AA35" s="174"/>
      <c r="AB35" s="174"/>
      <c r="AC35" s="174"/>
      <c r="AD35" s="174"/>
      <c r="AE35" s="174"/>
      <c r="AF35" s="174"/>
      <c r="AG35" s="174"/>
      <c r="AH35" s="174"/>
      <c r="AI35" s="174"/>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c r="BM35" s="106"/>
      <c r="BN35" s="106"/>
      <c r="BO35" s="106"/>
      <c r="BP35" s="106"/>
      <c r="BQ35" s="106"/>
      <c r="BR35" s="106"/>
      <c r="BS35" s="106"/>
      <c r="BT35" s="106"/>
      <c r="BU35" s="106"/>
      <c r="BV35" s="106"/>
      <c r="BW35" s="106"/>
      <c r="BX35" s="106"/>
      <c r="BY35" s="106"/>
      <c r="BZ35" s="106"/>
      <c r="CA35" s="106"/>
      <c r="CB35" s="106"/>
      <c r="CC35" s="106"/>
      <c r="CD35" s="106"/>
      <c r="CE35" s="106"/>
      <c r="CF35" s="106"/>
      <c r="CG35" s="106"/>
      <c r="CH35" s="106"/>
      <c r="CI35" s="106"/>
      <c r="CJ35" s="106"/>
      <c r="CK35" s="106"/>
      <c r="CL35" s="106"/>
      <c r="CM35" s="106"/>
      <c r="CN35" s="106"/>
      <c r="CO35" s="106"/>
      <c r="CP35" s="106"/>
      <c r="CQ35" s="106"/>
      <c r="CR35" s="106"/>
      <c r="CS35" s="106"/>
      <c r="CT35" s="106"/>
      <c r="CU35" s="106"/>
      <c r="CV35" s="106"/>
      <c r="CW35" s="106"/>
    </row>
    <row r="36" s="271" customFormat="true" ht="16.5" hidden="false" customHeight="true" outlineLevel="0" collapsed="false">
      <c r="A36" s="110"/>
      <c r="B36" s="380" t="s">
        <v>222</v>
      </c>
      <c r="C36" s="380"/>
      <c r="D36" s="280"/>
      <c r="E36" s="280"/>
      <c r="F36" s="280"/>
      <c r="G36" s="280"/>
      <c r="H36" s="280"/>
      <c r="I36" s="280"/>
      <c r="J36" s="280"/>
      <c r="K36" s="280"/>
      <c r="L36" s="280"/>
      <c r="M36" s="280"/>
      <c r="N36" s="280"/>
      <c r="O36" s="280"/>
      <c r="P36" s="280"/>
      <c r="Q36" s="280"/>
      <c r="R36" s="280"/>
      <c r="S36" s="379" t="n">
        <f aca="false">SUM(D36:R36)</f>
        <v>0</v>
      </c>
      <c r="T36" s="272"/>
      <c r="U36" s="174"/>
      <c r="V36" s="174"/>
      <c r="W36" s="174"/>
      <c r="X36" s="174"/>
      <c r="Y36" s="174"/>
      <c r="Z36" s="174"/>
      <c r="AA36" s="174"/>
      <c r="AB36" s="174"/>
      <c r="AC36" s="174"/>
      <c r="AD36" s="174"/>
      <c r="AE36" s="174"/>
      <c r="AF36" s="174"/>
      <c r="AG36" s="174"/>
      <c r="AH36" s="174"/>
      <c r="AI36" s="174"/>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6"/>
      <c r="BW36" s="106"/>
      <c r="BX36" s="106"/>
      <c r="BY36" s="106"/>
      <c r="BZ36" s="106"/>
      <c r="CA36" s="106"/>
      <c r="CB36" s="106"/>
      <c r="CC36" s="106"/>
      <c r="CD36" s="106"/>
      <c r="CE36" s="106"/>
      <c r="CF36" s="106"/>
      <c r="CG36" s="106"/>
      <c r="CH36" s="106"/>
      <c r="CI36" s="106"/>
      <c r="CJ36" s="106"/>
      <c r="CK36" s="106"/>
      <c r="CL36" s="106"/>
      <c r="CM36" s="106"/>
      <c r="CN36" s="106"/>
      <c r="CO36" s="106"/>
      <c r="CP36" s="106"/>
      <c r="CQ36" s="106"/>
      <c r="CR36" s="106"/>
      <c r="CS36" s="106"/>
      <c r="CT36" s="106"/>
      <c r="CU36" s="106"/>
      <c r="CV36" s="106"/>
      <c r="CW36" s="106"/>
    </row>
    <row r="37" s="271" customFormat="true" ht="16.5" hidden="false" customHeight="true" outlineLevel="0" collapsed="false">
      <c r="A37" s="110"/>
      <c r="B37" s="378" t="s">
        <v>143</v>
      </c>
      <c r="C37" s="378"/>
      <c r="D37" s="280"/>
      <c r="E37" s="280"/>
      <c r="F37" s="280"/>
      <c r="G37" s="280"/>
      <c r="H37" s="280"/>
      <c r="I37" s="280"/>
      <c r="J37" s="280"/>
      <c r="K37" s="280"/>
      <c r="L37" s="280"/>
      <c r="M37" s="280"/>
      <c r="N37" s="280"/>
      <c r="O37" s="280"/>
      <c r="P37" s="280"/>
      <c r="Q37" s="280"/>
      <c r="R37" s="280"/>
      <c r="S37" s="379" t="n">
        <f aca="false">SUM(D37:R37)</f>
        <v>0</v>
      </c>
      <c r="T37" s="272"/>
      <c r="U37" s="174"/>
      <c r="V37" s="174"/>
      <c r="W37" s="174"/>
      <c r="X37" s="174"/>
      <c r="Y37" s="174"/>
      <c r="Z37" s="174"/>
      <c r="AA37" s="174"/>
      <c r="AB37" s="174"/>
      <c r="AC37" s="174"/>
      <c r="AD37" s="174"/>
      <c r="AE37" s="174"/>
      <c r="AF37" s="174"/>
      <c r="AG37" s="174"/>
      <c r="AH37" s="174"/>
      <c r="AI37" s="174"/>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c r="BR37" s="106"/>
      <c r="BS37" s="106"/>
      <c r="BT37" s="106"/>
      <c r="BU37" s="106"/>
      <c r="BV37" s="106"/>
      <c r="BW37" s="106"/>
      <c r="BX37" s="106"/>
      <c r="BY37" s="106"/>
      <c r="BZ37" s="106"/>
      <c r="CA37" s="106"/>
      <c r="CB37" s="106"/>
      <c r="CC37" s="106"/>
      <c r="CD37" s="106"/>
      <c r="CE37" s="106"/>
      <c r="CF37" s="106"/>
      <c r="CG37" s="106"/>
      <c r="CH37" s="106"/>
      <c r="CI37" s="106"/>
      <c r="CJ37" s="106"/>
      <c r="CK37" s="106"/>
      <c r="CL37" s="106"/>
      <c r="CM37" s="106"/>
      <c r="CN37" s="106"/>
      <c r="CO37" s="106"/>
      <c r="CP37" s="106"/>
      <c r="CQ37" s="106"/>
      <c r="CR37" s="106"/>
      <c r="CS37" s="106"/>
      <c r="CT37" s="106"/>
      <c r="CU37" s="106"/>
      <c r="CV37" s="106"/>
      <c r="CW37" s="106"/>
    </row>
    <row r="38" s="271" customFormat="true" ht="16.5" hidden="false" customHeight="true" outlineLevel="0" collapsed="false">
      <c r="A38" s="110"/>
      <c r="B38" s="378" t="s">
        <v>139</v>
      </c>
      <c r="C38" s="378"/>
      <c r="D38" s="280"/>
      <c r="E38" s="280"/>
      <c r="F38" s="280"/>
      <c r="G38" s="280"/>
      <c r="H38" s="280"/>
      <c r="I38" s="280"/>
      <c r="J38" s="280"/>
      <c r="K38" s="280"/>
      <c r="L38" s="280"/>
      <c r="M38" s="280"/>
      <c r="N38" s="280"/>
      <c r="O38" s="280"/>
      <c r="P38" s="280"/>
      <c r="Q38" s="280"/>
      <c r="R38" s="280"/>
      <c r="S38" s="379" t="n">
        <f aca="false">SUM(D38:R38)</f>
        <v>0</v>
      </c>
      <c r="T38" s="272"/>
      <c r="U38" s="174"/>
      <c r="V38" s="174"/>
      <c r="W38" s="174"/>
      <c r="X38" s="174"/>
      <c r="Y38" s="174"/>
      <c r="Z38" s="174"/>
      <c r="AA38" s="174"/>
      <c r="AB38" s="174"/>
      <c r="AC38" s="174"/>
      <c r="AD38" s="174"/>
      <c r="AE38" s="174"/>
      <c r="AF38" s="174"/>
      <c r="AG38" s="174"/>
      <c r="AH38" s="174"/>
      <c r="AI38" s="174"/>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S38" s="106"/>
      <c r="BT38" s="106"/>
      <c r="BU38" s="106"/>
      <c r="BV38" s="106"/>
      <c r="BW38" s="106"/>
      <c r="BX38" s="106"/>
      <c r="BY38" s="106"/>
      <c r="BZ38" s="106"/>
      <c r="CA38" s="106"/>
      <c r="CB38" s="106"/>
      <c r="CC38" s="106"/>
      <c r="CD38" s="106"/>
      <c r="CE38" s="106"/>
      <c r="CF38" s="106"/>
      <c r="CG38" s="106"/>
      <c r="CH38" s="106"/>
      <c r="CI38" s="106"/>
      <c r="CJ38" s="106"/>
      <c r="CK38" s="106"/>
      <c r="CL38" s="106"/>
      <c r="CM38" s="106"/>
      <c r="CN38" s="106"/>
      <c r="CO38" s="106"/>
      <c r="CP38" s="106"/>
      <c r="CQ38" s="106"/>
      <c r="CR38" s="106"/>
      <c r="CS38" s="106"/>
      <c r="CT38" s="106"/>
      <c r="CU38" s="106"/>
      <c r="CV38" s="106"/>
      <c r="CW38" s="106"/>
    </row>
    <row r="39" s="271" customFormat="true" ht="16.5" hidden="false" customHeight="true" outlineLevel="0" collapsed="false">
      <c r="A39" s="110"/>
      <c r="B39" s="380" t="s">
        <v>144</v>
      </c>
      <c r="C39" s="381" t="s">
        <v>145</v>
      </c>
      <c r="D39" s="280"/>
      <c r="E39" s="280"/>
      <c r="F39" s="280"/>
      <c r="G39" s="280"/>
      <c r="H39" s="280"/>
      <c r="I39" s="280"/>
      <c r="J39" s="280"/>
      <c r="K39" s="280"/>
      <c r="L39" s="280"/>
      <c r="M39" s="280"/>
      <c r="N39" s="280"/>
      <c r="O39" s="280"/>
      <c r="P39" s="280"/>
      <c r="Q39" s="280"/>
      <c r="R39" s="280"/>
      <c r="S39" s="288" t="n">
        <f aca="false">SUM(D39:R39)</f>
        <v>0</v>
      </c>
      <c r="T39" s="272"/>
      <c r="U39" s="174"/>
      <c r="V39" s="174"/>
      <c r="W39" s="174"/>
      <c r="X39" s="174"/>
      <c r="Y39" s="174"/>
      <c r="Z39" s="174"/>
      <c r="AA39" s="174"/>
      <c r="AB39" s="174"/>
      <c r="AC39" s="174"/>
      <c r="AD39" s="174"/>
      <c r="AE39" s="174"/>
      <c r="AF39" s="174"/>
      <c r="AG39" s="174"/>
      <c r="AH39" s="174"/>
      <c r="AI39" s="174"/>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row>
    <row r="40" s="271" customFormat="true" ht="16.5" hidden="false" customHeight="true" outlineLevel="0" collapsed="false">
      <c r="A40" s="110"/>
      <c r="B40" s="380"/>
      <c r="C40" s="382" t="s">
        <v>146</v>
      </c>
      <c r="D40" s="280"/>
      <c r="E40" s="280"/>
      <c r="F40" s="280"/>
      <c r="G40" s="280"/>
      <c r="H40" s="280"/>
      <c r="I40" s="280"/>
      <c r="J40" s="280"/>
      <c r="K40" s="280"/>
      <c r="L40" s="280"/>
      <c r="M40" s="280"/>
      <c r="N40" s="280"/>
      <c r="O40" s="280"/>
      <c r="P40" s="280"/>
      <c r="Q40" s="280"/>
      <c r="R40" s="280"/>
      <c r="S40" s="288" t="n">
        <f aca="false">SUM(D40:R40)</f>
        <v>0</v>
      </c>
      <c r="T40" s="244"/>
      <c r="U40" s="244"/>
      <c r="V40" s="174"/>
      <c r="W40" s="174"/>
      <c r="X40" s="174"/>
      <c r="Y40" s="174"/>
      <c r="Z40" s="174"/>
      <c r="AA40" s="174"/>
      <c r="AB40" s="174"/>
      <c r="AC40" s="174"/>
      <c r="AD40" s="174"/>
      <c r="AE40" s="174"/>
      <c r="AF40" s="174"/>
      <c r="AG40" s="174"/>
      <c r="AH40" s="174"/>
      <c r="AI40" s="174"/>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c r="CC40" s="106"/>
      <c r="CD40" s="106"/>
      <c r="CE40" s="106"/>
      <c r="CF40" s="106"/>
      <c r="CG40" s="106"/>
      <c r="CH40" s="106"/>
      <c r="CI40" s="106"/>
      <c r="CJ40" s="106"/>
      <c r="CK40" s="106"/>
      <c r="CL40" s="106"/>
      <c r="CM40" s="106"/>
      <c r="CN40" s="106"/>
      <c r="CO40" s="106"/>
      <c r="CP40" s="106"/>
      <c r="CQ40" s="106"/>
      <c r="CR40" s="106"/>
      <c r="CS40" s="106"/>
      <c r="CT40" s="106"/>
      <c r="CU40" s="106"/>
      <c r="CV40" s="106"/>
      <c r="CW40" s="106"/>
    </row>
    <row r="41" s="271" customFormat="true" ht="16.5" hidden="false" customHeight="true" outlineLevel="0" collapsed="false">
      <c r="A41" s="110"/>
      <c r="B41" s="383" t="s">
        <v>148</v>
      </c>
      <c r="C41" s="383"/>
      <c r="D41" s="379" t="n">
        <f aca="false">SUM(D35:D40)</f>
        <v>0</v>
      </c>
      <c r="E41" s="379" t="n">
        <f aca="false">SUM(E35:E40)</f>
        <v>0</v>
      </c>
      <c r="F41" s="379" t="n">
        <f aca="false">SUM(F35:F40)</f>
        <v>0</v>
      </c>
      <c r="G41" s="379" t="n">
        <f aca="false">SUM(G35:G40)</f>
        <v>0</v>
      </c>
      <c r="H41" s="379" t="n">
        <f aca="false">SUM(H35:H40)</f>
        <v>0</v>
      </c>
      <c r="I41" s="379" t="n">
        <f aca="false">SUM(I35:I40)</f>
        <v>0</v>
      </c>
      <c r="J41" s="379" t="n">
        <f aca="false">SUM(J35:J40)</f>
        <v>0</v>
      </c>
      <c r="K41" s="379" t="n">
        <f aca="false">SUM(K35:K40)</f>
        <v>0</v>
      </c>
      <c r="L41" s="379" t="n">
        <f aca="false">SUM(L35:L40)</f>
        <v>0</v>
      </c>
      <c r="M41" s="379" t="n">
        <f aca="false">SUM(M35:M40)</f>
        <v>0</v>
      </c>
      <c r="N41" s="379" t="n">
        <f aca="false">SUM(N35:N40)</f>
        <v>0</v>
      </c>
      <c r="O41" s="379" t="n">
        <f aca="false">SUM(O35:O40)</f>
        <v>0</v>
      </c>
      <c r="P41" s="379" t="n">
        <f aca="false">SUM(P35:P40)</f>
        <v>0</v>
      </c>
      <c r="Q41" s="379" t="n">
        <f aca="false">SUM(Q35:Q40)</f>
        <v>0</v>
      </c>
      <c r="R41" s="379" t="n">
        <f aca="false">SUM(R35:R40)</f>
        <v>0</v>
      </c>
      <c r="S41" s="379" t="n">
        <f aca="false">SUM(D41:R41)</f>
        <v>0</v>
      </c>
      <c r="T41" s="244"/>
      <c r="U41" s="244"/>
      <c r="V41" s="174"/>
      <c r="W41" s="174"/>
      <c r="X41" s="174"/>
      <c r="Y41" s="174"/>
      <c r="Z41" s="174"/>
      <c r="AA41" s="174"/>
      <c r="AB41" s="174"/>
      <c r="AC41" s="174"/>
      <c r="AD41" s="174"/>
      <c r="AE41" s="174"/>
      <c r="AF41" s="174"/>
      <c r="AG41" s="174"/>
      <c r="AH41" s="174"/>
      <c r="AI41" s="174"/>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c r="CC41" s="106"/>
      <c r="CD41" s="106"/>
      <c r="CE41" s="106"/>
      <c r="CF41" s="106"/>
      <c r="CG41" s="106"/>
      <c r="CH41" s="106"/>
      <c r="CI41" s="106"/>
      <c r="CJ41" s="106"/>
      <c r="CK41" s="106"/>
      <c r="CL41" s="106"/>
      <c r="CM41" s="106"/>
      <c r="CN41" s="106"/>
      <c r="CO41" s="106"/>
      <c r="CP41" s="106"/>
      <c r="CQ41" s="106"/>
      <c r="CR41" s="106"/>
      <c r="CS41" s="106"/>
      <c r="CT41" s="106"/>
      <c r="CU41" s="106"/>
      <c r="CV41" s="106"/>
      <c r="CW41" s="106"/>
    </row>
    <row r="42" s="271" customFormat="true" ht="16.5" hidden="false" customHeight="true" outlineLevel="0" collapsed="false">
      <c r="A42" s="110"/>
      <c r="B42" s="376" t="s">
        <v>149</v>
      </c>
      <c r="C42" s="376"/>
      <c r="D42" s="377"/>
      <c r="E42" s="377"/>
      <c r="F42" s="377"/>
      <c r="G42" s="377"/>
      <c r="H42" s="377"/>
      <c r="I42" s="377"/>
      <c r="J42" s="377"/>
      <c r="K42" s="377"/>
      <c r="L42" s="377"/>
      <c r="M42" s="377"/>
      <c r="N42" s="377"/>
      <c r="O42" s="377"/>
      <c r="P42" s="377"/>
      <c r="Q42" s="377"/>
      <c r="R42" s="377"/>
      <c r="S42" s="377"/>
      <c r="T42" s="292"/>
      <c r="U42" s="292"/>
      <c r="V42" s="174"/>
      <c r="W42" s="174"/>
      <c r="X42" s="174"/>
      <c r="Y42" s="174"/>
      <c r="Z42" s="174"/>
      <c r="AA42" s="174"/>
      <c r="AB42" s="174"/>
      <c r="AC42" s="174"/>
      <c r="AD42" s="174"/>
      <c r="AE42" s="174"/>
      <c r="AF42" s="174"/>
      <c r="AG42" s="174"/>
      <c r="AH42" s="174"/>
      <c r="AI42" s="174"/>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c r="CC42" s="106"/>
      <c r="CD42" s="106"/>
      <c r="CE42" s="106"/>
      <c r="CF42" s="106"/>
      <c r="CG42" s="106"/>
      <c r="CH42" s="106"/>
      <c r="CI42" s="106"/>
      <c r="CJ42" s="106"/>
      <c r="CK42" s="106"/>
      <c r="CL42" s="106"/>
      <c r="CM42" s="106"/>
      <c r="CN42" s="106"/>
      <c r="CO42" s="106"/>
      <c r="CP42" s="106"/>
      <c r="CQ42" s="106"/>
      <c r="CR42" s="106"/>
      <c r="CS42" s="106"/>
      <c r="CT42" s="106"/>
      <c r="CU42" s="106"/>
      <c r="CV42" s="106"/>
      <c r="CW42" s="106"/>
    </row>
    <row r="43" s="271" customFormat="true" ht="18" hidden="false" customHeight="true" outlineLevel="0" collapsed="false">
      <c r="A43" s="110"/>
      <c r="B43" s="378" t="s">
        <v>150</v>
      </c>
      <c r="C43" s="378"/>
      <c r="D43" s="280"/>
      <c r="E43" s="280"/>
      <c r="F43" s="280"/>
      <c r="G43" s="280"/>
      <c r="H43" s="280"/>
      <c r="I43" s="280"/>
      <c r="J43" s="280"/>
      <c r="K43" s="280"/>
      <c r="L43" s="280"/>
      <c r="M43" s="280"/>
      <c r="N43" s="280"/>
      <c r="O43" s="280"/>
      <c r="P43" s="280"/>
      <c r="Q43" s="280"/>
      <c r="R43" s="280"/>
      <c r="S43" s="288" t="n">
        <f aca="false">SUM(D43:R43)</f>
        <v>0</v>
      </c>
      <c r="T43" s="244"/>
      <c r="U43" s="244"/>
      <c r="V43" s="174"/>
      <c r="W43" s="174"/>
      <c r="X43" s="174"/>
      <c r="Y43" s="174"/>
      <c r="Z43" s="174"/>
      <c r="AA43" s="174"/>
      <c r="AB43" s="174"/>
      <c r="AC43" s="174"/>
      <c r="AD43" s="174"/>
      <c r="AE43" s="174"/>
      <c r="AF43" s="174"/>
      <c r="AG43" s="174"/>
      <c r="AH43" s="174"/>
      <c r="AI43" s="174"/>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c r="CD43" s="106"/>
      <c r="CE43" s="106"/>
      <c r="CF43" s="106"/>
      <c r="CG43" s="106"/>
      <c r="CH43" s="106"/>
      <c r="CI43" s="106"/>
      <c r="CJ43" s="106"/>
      <c r="CK43" s="106"/>
      <c r="CL43" s="106"/>
      <c r="CM43" s="106"/>
      <c r="CN43" s="106"/>
      <c r="CO43" s="106"/>
      <c r="CP43" s="106"/>
      <c r="CQ43" s="106"/>
      <c r="CR43" s="106"/>
      <c r="CS43" s="106"/>
      <c r="CT43" s="106"/>
      <c r="CU43" s="106"/>
      <c r="CV43" s="106"/>
      <c r="CW43" s="106"/>
    </row>
    <row r="44" s="271" customFormat="true" ht="16.5" hidden="false" customHeight="true" outlineLevel="0" collapsed="false">
      <c r="A44" s="110"/>
      <c r="B44" s="378" t="s">
        <v>152</v>
      </c>
      <c r="C44" s="378"/>
      <c r="D44" s="280"/>
      <c r="E44" s="280"/>
      <c r="F44" s="280"/>
      <c r="G44" s="280"/>
      <c r="H44" s="280"/>
      <c r="I44" s="280"/>
      <c r="J44" s="280"/>
      <c r="K44" s="280"/>
      <c r="L44" s="280"/>
      <c r="M44" s="280"/>
      <c r="N44" s="280"/>
      <c r="O44" s="280"/>
      <c r="P44" s="280"/>
      <c r="Q44" s="280"/>
      <c r="R44" s="280"/>
      <c r="S44" s="288" t="n">
        <f aca="false">SUM(D44:R44)</f>
        <v>0</v>
      </c>
      <c r="T44" s="244"/>
      <c r="U44" s="244"/>
      <c r="V44" s="174"/>
      <c r="W44" s="174"/>
      <c r="X44" s="174"/>
      <c r="Y44" s="174"/>
      <c r="Z44" s="174"/>
      <c r="AA44" s="174"/>
      <c r="AB44" s="174"/>
      <c r="AC44" s="174"/>
      <c r="AD44" s="174"/>
      <c r="AE44" s="174"/>
      <c r="AF44" s="174"/>
      <c r="AG44" s="174"/>
      <c r="AH44" s="174"/>
      <c r="AI44" s="174"/>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row>
    <row r="45" s="271" customFormat="true" ht="16.5" hidden="false" customHeight="true" outlineLevel="0" collapsed="false">
      <c r="A45" s="110"/>
      <c r="B45" s="378" t="s">
        <v>223</v>
      </c>
      <c r="C45" s="378"/>
      <c r="D45" s="280"/>
      <c r="E45" s="280"/>
      <c r="F45" s="280"/>
      <c r="G45" s="280"/>
      <c r="H45" s="280"/>
      <c r="I45" s="280"/>
      <c r="J45" s="280"/>
      <c r="K45" s="280"/>
      <c r="L45" s="280"/>
      <c r="M45" s="280"/>
      <c r="N45" s="280"/>
      <c r="O45" s="280"/>
      <c r="P45" s="280"/>
      <c r="Q45" s="280"/>
      <c r="R45" s="280"/>
      <c r="S45" s="288" t="n">
        <f aca="false">SUM(D45:R45)</f>
        <v>0</v>
      </c>
      <c r="T45" s="244"/>
      <c r="U45" s="244"/>
      <c r="V45" s="174"/>
      <c r="W45" s="174"/>
      <c r="X45" s="174"/>
      <c r="Y45" s="174"/>
      <c r="Z45" s="174"/>
      <c r="AA45" s="174"/>
      <c r="AB45" s="174"/>
      <c r="AC45" s="174"/>
      <c r="AD45" s="174"/>
      <c r="AE45" s="174"/>
      <c r="AF45" s="174"/>
      <c r="AG45" s="174"/>
      <c r="AH45" s="174"/>
      <c r="AI45" s="174"/>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c r="CC45" s="106"/>
      <c r="CD45" s="106"/>
      <c r="CE45" s="106"/>
      <c r="CF45" s="106"/>
      <c r="CG45" s="106"/>
      <c r="CH45" s="106"/>
      <c r="CI45" s="106"/>
      <c r="CJ45" s="106"/>
      <c r="CK45" s="106"/>
      <c r="CL45" s="106"/>
      <c r="CM45" s="106"/>
      <c r="CN45" s="106"/>
      <c r="CO45" s="106"/>
      <c r="CP45" s="106"/>
      <c r="CQ45" s="106"/>
      <c r="CR45" s="106"/>
      <c r="CS45" s="106"/>
      <c r="CT45" s="106"/>
      <c r="CU45" s="106"/>
      <c r="CV45" s="106"/>
      <c r="CW45" s="106"/>
    </row>
    <row r="46" s="271" customFormat="true" ht="16.5" hidden="false" customHeight="true" outlineLevel="0" collapsed="false">
      <c r="A46" s="110"/>
      <c r="B46" s="383" t="s">
        <v>148</v>
      </c>
      <c r="C46" s="383"/>
      <c r="D46" s="379" t="n">
        <f aca="false">SUM(D43:D45)</f>
        <v>0</v>
      </c>
      <c r="E46" s="379" t="n">
        <f aca="false">SUM(E43:E45)</f>
        <v>0</v>
      </c>
      <c r="F46" s="379" t="n">
        <f aca="false">SUM(F43:F45)</f>
        <v>0</v>
      </c>
      <c r="G46" s="379" t="n">
        <f aca="false">SUM(G43:G45)</f>
        <v>0</v>
      </c>
      <c r="H46" s="379" t="n">
        <f aca="false">SUM(H43:H45)</f>
        <v>0</v>
      </c>
      <c r="I46" s="379" t="n">
        <f aca="false">SUM(I43:I45)</f>
        <v>0</v>
      </c>
      <c r="J46" s="379" t="n">
        <f aca="false">SUM(J43:J45)</f>
        <v>0</v>
      </c>
      <c r="K46" s="379" t="n">
        <f aca="false">SUM(K43:K45)</f>
        <v>0</v>
      </c>
      <c r="L46" s="379" t="n">
        <f aca="false">SUM(L43:L45)</f>
        <v>0</v>
      </c>
      <c r="M46" s="379" t="n">
        <f aca="false">SUM(M43:M45)</f>
        <v>0</v>
      </c>
      <c r="N46" s="379" t="n">
        <f aca="false">SUM(N43:N45)</f>
        <v>0</v>
      </c>
      <c r="O46" s="379" t="n">
        <f aca="false">SUM(O43:O45)</f>
        <v>0</v>
      </c>
      <c r="P46" s="379" t="n">
        <f aca="false">SUM(P43:P45)</f>
        <v>0</v>
      </c>
      <c r="Q46" s="379" t="n">
        <f aca="false">SUM(Q43:Q45)</f>
        <v>0</v>
      </c>
      <c r="R46" s="379" t="n">
        <f aca="false">SUM(R43:R45)</f>
        <v>0</v>
      </c>
      <c r="S46" s="379" t="n">
        <f aca="false">SUM(D46:R46)</f>
        <v>0</v>
      </c>
      <c r="T46" s="244"/>
      <c r="U46" s="244"/>
      <c r="V46" s="174"/>
      <c r="W46" s="174"/>
      <c r="X46" s="174"/>
      <c r="Y46" s="174"/>
      <c r="Z46" s="174"/>
      <c r="AA46" s="174"/>
      <c r="AB46" s="174"/>
      <c r="AC46" s="174"/>
      <c r="AD46" s="174"/>
      <c r="AE46" s="174"/>
      <c r="AF46" s="174"/>
      <c r="AG46" s="174"/>
      <c r="AH46" s="174"/>
      <c r="AI46" s="174"/>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c r="CC46" s="106"/>
      <c r="CD46" s="106"/>
      <c r="CE46" s="106"/>
      <c r="CF46" s="106"/>
      <c r="CG46" s="106"/>
      <c r="CH46" s="106"/>
      <c r="CI46" s="106"/>
      <c r="CJ46" s="106"/>
      <c r="CK46" s="106"/>
      <c r="CL46" s="106"/>
      <c r="CM46" s="106"/>
      <c r="CN46" s="106"/>
      <c r="CO46" s="106"/>
      <c r="CP46" s="106"/>
      <c r="CQ46" s="106"/>
      <c r="CR46" s="106"/>
      <c r="CS46" s="106"/>
      <c r="CT46" s="106"/>
      <c r="CU46" s="106"/>
      <c r="CV46" s="106"/>
      <c r="CW46" s="106"/>
    </row>
    <row r="47" s="271" customFormat="true" ht="16.5" hidden="false" customHeight="true" outlineLevel="0" collapsed="false">
      <c r="A47" s="110"/>
      <c r="B47" s="376" t="s">
        <v>158</v>
      </c>
      <c r="C47" s="376"/>
      <c r="D47" s="384" t="n">
        <v>1</v>
      </c>
      <c r="E47" s="384"/>
      <c r="F47" s="384"/>
      <c r="G47" s="384"/>
      <c r="H47" s="384"/>
      <c r="I47" s="384"/>
      <c r="J47" s="384"/>
      <c r="K47" s="384"/>
      <c r="L47" s="384"/>
      <c r="M47" s="384"/>
      <c r="N47" s="384"/>
      <c r="O47" s="384"/>
      <c r="P47" s="384"/>
      <c r="Q47" s="384"/>
      <c r="R47" s="384"/>
      <c r="S47" s="384"/>
      <c r="T47" s="244"/>
      <c r="U47" s="244"/>
      <c r="V47" s="174"/>
      <c r="W47" s="174"/>
      <c r="X47" s="174"/>
      <c r="Y47" s="174"/>
      <c r="Z47" s="174"/>
      <c r="AA47" s="174"/>
      <c r="AB47" s="174"/>
      <c r="AC47" s="174"/>
      <c r="AD47" s="174"/>
      <c r="AE47" s="174"/>
      <c r="AF47" s="174"/>
      <c r="AG47" s="174"/>
      <c r="AH47" s="174"/>
      <c r="AI47" s="174"/>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c r="CC47" s="106"/>
      <c r="CD47" s="106"/>
      <c r="CE47" s="106"/>
      <c r="CF47" s="106"/>
      <c r="CG47" s="106"/>
      <c r="CH47" s="106"/>
      <c r="CI47" s="106"/>
      <c r="CJ47" s="106"/>
      <c r="CK47" s="106"/>
      <c r="CL47" s="106"/>
      <c r="CM47" s="106"/>
      <c r="CN47" s="106"/>
      <c r="CO47" s="106"/>
      <c r="CP47" s="106"/>
      <c r="CQ47" s="106"/>
      <c r="CR47" s="106"/>
      <c r="CS47" s="106"/>
      <c r="CT47" s="106"/>
      <c r="CU47" s="106"/>
      <c r="CV47" s="106"/>
      <c r="CW47" s="106"/>
    </row>
    <row r="48" s="271" customFormat="true" ht="16.5" hidden="false" customHeight="true" outlineLevel="0" collapsed="false">
      <c r="A48" s="110"/>
      <c r="B48" s="385" t="s">
        <v>159</v>
      </c>
      <c r="C48" s="385"/>
      <c r="D48" s="386"/>
      <c r="E48" s="386"/>
      <c r="F48" s="386"/>
      <c r="G48" s="386"/>
      <c r="H48" s="386"/>
      <c r="I48" s="386"/>
      <c r="J48" s="386"/>
      <c r="K48" s="386"/>
      <c r="L48" s="386"/>
      <c r="M48" s="386"/>
      <c r="N48" s="386"/>
      <c r="O48" s="386"/>
      <c r="P48" s="386"/>
      <c r="Q48" s="386"/>
      <c r="R48" s="386"/>
      <c r="S48" s="288" t="n">
        <f aca="false">SUM(D48:R48)</f>
        <v>0</v>
      </c>
      <c r="T48" s="244"/>
      <c r="U48" s="244"/>
      <c r="V48" s="174"/>
      <c r="W48" s="174"/>
      <c r="X48" s="174"/>
      <c r="Y48" s="174"/>
      <c r="Z48" s="174"/>
      <c r="AA48" s="174"/>
      <c r="AB48" s="174"/>
      <c r="AC48" s="174"/>
      <c r="AD48" s="174"/>
      <c r="AE48" s="174"/>
      <c r="AF48" s="174"/>
      <c r="AG48" s="174"/>
      <c r="AH48" s="174"/>
      <c r="AI48" s="174"/>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c r="BW48" s="106"/>
      <c r="BX48" s="106"/>
      <c r="BY48" s="106"/>
      <c r="BZ48" s="106"/>
      <c r="CA48" s="106"/>
      <c r="CB48" s="106"/>
      <c r="CC48" s="106"/>
      <c r="CD48" s="106"/>
      <c r="CE48" s="106"/>
      <c r="CF48" s="106"/>
      <c r="CG48" s="106"/>
      <c r="CH48" s="106"/>
      <c r="CI48" s="106"/>
      <c r="CJ48" s="106"/>
      <c r="CK48" s="106"/>
      <c r="CL48" s="106"/>
      <c r="CM48" s="106"/>
      <c r="CN48" s="106"/>
      <c r="CO48" s="106"/>
      <c r="CP48" s="106"/>
      <c r="CQ48" s="106"/>
      <c r="CR48" s="106"/>
      <c r="CS48" s="106"/>
      <c r="CT48" s="106"/>
      <c r="CU48" s="106"/>
      <c r="CV48" s="106"/>
      <c r="CW48" s="106"/>
    </row>
    <row r="49" s="271" customFormat="true" ht="16.5" hidden="false" customHeight="true" outlineLevel="0" collapsed="false">
      <c r="A49" s="110"/>
      <c r="B49" s="383" t="s">
        <v>161</v>
      </c>
      <c r="C49" s="383"/>
      <c r="D49" s="293" t="n">
        <f aca="false">SUM(D41,D46,D48)</f>
        <v>0</v>
      </c>
      <c r="E49" s="293" t="n">
        <f aca="false">SUM(E41,E46,E48)</f>
        <v>0</v>
      </c>
      <c r="F49" s="293" t="n">
        <f aca="false">SUM(F41,F46,F48)</f>
        <v>0</v>
      </c>
      <c r="G49" s="293" t="n">
        <f aca="false">SUM(G41,G46,G48)</f>
        <v>0</v>
      </c>
      <c r="H49" s="293" t="n">
        <f aca="false">SUM(H41,H46,H48)</f>
        <v>0</v>
      </c>
      <c r="I49" s="293" t="n">
        <f aca="false">SUM(I41,I46,I48)</f>
        <v>0</v>
      </c>
      <c r="J49" s="293" t="n">
        <f aca="false">SUM(J41,J46,J48)</f>
        <v>0</v>
      </c>
      <c r="K49" s="293" t="n">
        <f aca="false">SUM(K41,K46,K48)</f>
        <v>0</v>
      </c>
      <c r="L49" s="293" t="n">
        <f aca="false">SUM(L41,L46,L48)</f>
        <v>0</v>
      </c>
      <c r="M49" s="293" t="n">
        <f aca="false">SUM(M41,M46,M48)</f>
        <v>0</v>
      </c>
      <c r="N49" s="293" t="n">
        <f aca="false">SUM(N41,N46,N48)</f>
        <v>0</v>
      </c>
      <c r="O49" s="293" t="n">
        <f aca="false">SUM(O41,O46,O48)</f>
        <v>0</v>
      </c>
      <c r="P49" s="293" t="n">
        <f aca="false">SUM(P41,P46,P48)</f>
        <v>0</v>
      </c>
      <c r="Q49" s="293" t="n">
        <f aca="false">SUM(Q41,Q46,Q48)</f>
        <v>0</v>
      </c>
      <c r="R49" s="293" t="n">
        <f aca="false">SUM(R41,R46,R48)</f>
        <v>0</v>
      </c>
      <c r="S49" s="293" t="n">
        <f aca="false">SUM(S41,S46,S48)</f>
        <v>0</v>
      </c>
      <c r="T49" s="244"/>
      <c r="U49" s="244"/>
      <c r="V49" s="174"/>
      <c r="W49" s="174"/>
      <c r="X49" s="174"/>
      <c r="Y49" s="174"/>
      <c r="Z49" s="174"/>
      <c r="AA49" s="174"/>
      <c r="AB49" s="174"/>
      <c r="AC49" s="174"/>
      <c r="AD49" s="174"/>
      <c r="AE49" s="174"/>
      <c r="AF49" s="174"/>
      <c r="AG49" s="174"/>
      <c r="AH49" s="174"/>
      <c r="AI49" s="174"/>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c r="BW49" s="106"/>
      <c r="BX49" s="106"/>
      <c r="BY49" s="106"/>
      <c r="BZ49" s="106"/>
      <c r="CA49" s="106"/>
      <c r="CB49" s="106"/>
      <c r="CC49" s="106"/>
      <c r="CD49" s="106"/>
      <c r="CE49" s="106"/>
      <c r="CF49" s="106"/>
      <c r="CG49" s="106"/>
      <c r="CH49" s="106"/>
      <c r="CI49" s="106"/>
      <c r="CJ49" s="106"/>
      <c r="CK49" s="106"/>
      <c r="CL49" s="106"/>
      <c r="CM49" s="106"/>
      <c r="CN49" s="106"/>
      <c r="CO49" s="106"/>
      <c r="CP49" s="106"/>
      <c r="CQ49" s="106"/>
      <c r="CR49" s="106"/>
      <c r="CS49" s="106"/>
      <c r="CT49" s="106"/>
      <c r="CU49" s="106"/>
      <c r="CV49" s="106"/>
      <c r="CW49" s="106"/>
    </row>
    <row r="50" s="51" customFormat="true" ht="7.5" hidden="false" customHeight="true" outlineLevel="0" collapsed="false">
      <c r="A50" s="50"/>
      <c r="B50" s="297"/>
      <c r="C50" s="297"/>
      <c r="D50" s="297"/>
      <c r="E50" s="297"/>
      <c r="F50" s="297"/>
      <c r="G50" s="297"/>
      <c r="H50" s="297"/>
      <c r="I50" s="297"/>
      <c r="J50" s="297"/>
      <c r="K50" s="297"/>
      <c r="L50" s="297"/>
      <c r="M50" s="297"/>
      <c r="N50" s="297"/>
      <c r="O50" s="297"/>
      <c r="P50" s="297"/>
      <c r="Q50" s="297"/>
      <c r="R50" s="297"/>
      <c r="S50" s="50"/>
      <c r="T50" s="50"/>
      <c r="U50" s="50"/>
    </row>
    <row r="51" s="51" customFormat="true" ht="18" hidden="false" customHeight="true" outlineLevel="0" collapsed="false">
      <c r="A51" s="50"/>
      <c r="B51" s="298" t="s">
        <v>162</v>
      </c>
      <c r="C51" s="297"/>
      <c r="D51" s="297"/>
      <c r="E51" s="297"/>
      <c r="F51" s="297"/>
      <c r="G51" s="297"/>
      <c r="H51" s="297"/>
      <c r="I51" s="297"/>
      <c r="J51" s="297"/>
      <c r="K51" s="297"/>
      <c r="L51" s="297"/>
      <c r="M51" s="297"/>
      <c r="N51" s="297"/>
      <c r="O51" s="297"/>
      <c r="P51" s="297"/>
      <c r="Q51" s="297"/>
      <c r="R51" s="297"/>
      <c r="S51" s="50"/>
      <c r="T51" s="50"/>
      <c r="U51" s="50"/>
    </row>
    <row r="52" s="51" customFormat="true" ht="18" hidden="false" customHeight="true" outlineLevel="0" collapsed="false">
      <c r="A52" s="50"/>
      <c r="B52" s="297"/>
      <c r="C52" s="297"/>
      <c r="D52" s="297"/>
      <c r="E52" s="297"/>
      <c r="F52" s="297"/>
      <c r="G52" s="297"/>
      <c r="H52" s="297"/>
      <c r="I52" s="297"/>
      <c r="J52" s="297"/>
      <c r="K52" s="297"/>
      <c r="L52" s="297"/>
      <c r="M52" s="297"/>
      <c r="N52" s="297"/>
      <c r="O52" s="297"/>
      <c r="P52" s="297"/>
      <c r="Q52" s="297"/>
      <c r="R52" s="297"/>
      <c r="S52" s="50"/>
      <c r="T52" s="50"/>
      <c r="U52" s="50"/>
    </row>
    <row r="53" customFormat="false" ht="18" hidden="false" customHeight="true" outlineLevel="0" collapsed="false">
      <c r="A53" s="255"/>
      <c r="B53" s="300"/>
      <c r="C53" s="300"/>
      <c r="D53" s="300"/>
      <c r="E53" s="300"/>
      <c r="F53" s="300"/>
      <c r="G53" s="300"/>
      <c r="H53" s="300"/>
      <c r="I53" s="300"/>
      <c r="J53" s="300"/>
      <c r="K53" s="300"/>
      <c r="L53" s="300"/>
      <c r="M53" s="300"/>
      <c r="N53" s="300"/>
      <c r="O53" s="300"/>
      <c r="P53" s="300"/>
      <c r="Q53" s="300"/>
      <c r="R53" s="300"/>
      <c r="S53" s="255"/>
      <c r="T53" s="255"/>
      <c r="U53" s="255"/>
    </row>
    <row r="54" s="303" customFormat="true" ht="18" hidden="false" customHeight="true" outlineLevel="0" collapsed="false">
      <c r="A54" s="232"/>
      <c r="B54" s="232" t="s">
        <v>163</v>
      </c>
      <c r="C54" s="232"/>
      <c r="D54" s="232"/>
      <c r="E54" s="301"/>
      <c r="F54" s="301"/>
      <c r="G54" s="301"/>
      <c r="H54" s="302"/>
      <c r="I54" s="232"/>
      <c r="J54" s="232"/>
      <c r="K54" s="232"/>
      <c r="L54" s="232"/>
      <c r="M54" s="232"/>
      <c r="N54" s="232"/>
      <c r="O54" s="232"/>
      <c r="P54" s="232"/>
      <c r="Q54" s="232"/>
      <c r="R54" s="232"/>
      <c r="S54" s="232"/>
      <c r="T54" s="38"/>
      <c r="U54" s="38"/>
    </row>
    <row r="55" s="51" customFormat="true" ht="18" hidden="false" customHeight="true" outlineLevel="0" collapsed="false">
      <c r="A55" s="304"/>
      <c r="B55" s="305" t="s">
        <v>164</v>
      </c>
      <c r="C55" s="306"/>
      <c r="D55" s="307"/>
      <c r="E55" s="50"/>
      <c r="F55" s="297"/>
      <c r="G55" s="297"/>
      <c r="H55" s="297"/>
      <c r="I55" s="297"/>
      <c r="J55" s="297"/>
      <c r="K55" s="297"/>
      <c r="L55" s="297"/>
      <c r="M55" s="297"/>
      <c r="N55" s="297"/>
      <c r="O55" s="297"/>
      <c r="P55" s="297"/>
      <c r="Q55" s="297"/>
      <c r="R55" s="297"/>
      <c r="S55" s="50"/>
      <c r="T55" s="110"/>
      <c r="U55" s="110"/>
    </row>
    <row r="56" s="51" customFormat="true" ht="18" hidden="false" customHeight="true" outlineLevel="0" collapsed="false">
      <c r="A56" s="304"/>
      <c r="B56" s="305"/>
      <c r="C56" s="306"/>
      <c r="D56" s="307"/>
      <c r="E56" s="50"/>
      <c r="F56" s="297"/>
      <c r="G56" s="297"/>
      <c r="H56" s="297"/>
      <c r="I56" s="297"/>
      <c r="J56" s="297"/>
      <c r="K56" s="297"/>
      <c r="L56" s="297"/>
      <c r="M56" s="297"/>
      <c r="N56" s="297"/>
      <c r="O56" s="297"/>
      <c r="P56" s="297"/>
      <c r="Q56" s="297"/>
      <c r="R56" s="297"/>
      <c r="S56" s="50"/>
      <c r="T56" s="110"/>
      <c r="U56" s="110"/>
    </row>
    <row r="57" s="51" customFormat="true" ht="18" hidden="false" customHeight="true" outlineLevel="1" collapsed="false">
      <c r="A57" s="304"/>
      <c r="B57" s="304" t="s">
        <v>224</v>
      </c>
      <c r="C57" s="308"/>
      <c r="D57" s="307"/>
      <c r="E57" s="50"/>
      <c r="F57" s="50"/>
      <c r="G57" s="50"/>
      <c r="H57" s="50"/>
      <c r="I57" s="50"/>
      <c r="J57" s="50"/>
      <c r="K57" s="50"/>
      <c r="L57" s="50"/>
      <c r="M57" s="50"/>
      <c r="N57" s="50"/>
      <c r="O57" s="50"/>
      <c r="P57" s="50"/>
      <c r="Q57" s="50"/>
      <c r="R57" s="50"/>
      <c r="S57" s="50"/>
      <c r="T57" s="110"/>
      <c r="U57" s="110"/>
    </row>
    <row r="58" s="51" customFormat="true" ht="9" hidden="false" customHeight="true" outlineLevel="1" collapsed="false">
      <c r="A58" s="304"/>
      <c r="B58" s="50"/>
      <c r="C58" s="307"/>
      <c r="D58" s="307"/>
      <c r="E58" s="50"/>
      <c r="F58" s="50"/>
      <c r="G58" s="50"/>
      <c r="H58" s="50"/>
      <c r="I58" s="50"/>
      <c r="J58" s="50"/>
      <c r="K58" s="50"/>
      <c r="L58" s="50"/>
      <c r="M58" s="50"/>
      <c r="N58" s="50"/>
      <c r="O58" s="50"/>
      <c r="P58" s="50"/>
      <c r="Q58" s="50"/>
      <c r="R58" s="50"/>
      <c r="S58" s="50"/>
      <c r="T58" s="110"/>
      <c r="U58" s="110"/>
    </row>
    <row r="59" s="51" customFormat="true" ht="58.5" hidden="false" customHeight="true" outlineLevel="1" collapsed="false">
      <c r="A59" s="304"/>
      <c r="B59" s="387" t="s">
        <v>225</v>
      </c>
      <c r="C59" s="387"/>
      <c r="D59" s="375" t="s">
        <v>226</v>
      </c>
      <c r="E59" s="375" t="s">
        <v>227</v>
      </c>
      <c r="F59" s="244"/>
      <c r="G59" s="244"/>
      <c r="H59" s="244"/>
      <c r="I59" s="244"/>
      <c r="J59" s="244"/>
      <c r="K59" s="244"/>
      <c r="L59" s="244"/>
      <c r="M59" s="244"/>
      <c r="N59" s="244"/>
      <c r="O59" s="244"/>
      <c r="P59" s="244"/>
      <c r="Q59" s="244"/>
      <c r="R59" s="244"/>
      <c r="S59" s="244"/>
      <c r="T59" s="174"/>
      <c r="U59" s="174"/>
      <c r="V59" s="244"/>
      <c r="W59" s="244"/>
    </row>
    <row r="60" customFormat="false" ht="18" hidden="false" customHeight="true" outlineLevel="1" collapsed="false">
      <c r="A60" s="304"/>
      <c r="B60" s="388" t="s">
        <v>228</v>
      </c>
      <c r="C60" s="388"/>
      <c r="D60" s="389"/>
      <c r="E60" s="389"/>
      <c r="F60" s="244"/>
      <c r="G60" s="244"/>
      <c r="H60" s="244"/>
      <c r="I60" s="244"/>
      <c r="J60" s="244"/>
      <c r="K60" s="244"/>
      <c r="L60" s="244"/>
      <c r="M60" s="244"/>
      <c r="N60" s="244"/>
      <c r="O60" s="244"/>
      <c r="P60" s="244"/>
      <c r="Q60" s="244"/>
      <c r="R60" s="244"/>
      <c r="S60" s="244"/>
      <c r="T60" s="174"/>
      <c r="U60" s="174"/>
      <c r="V60" s="244"/>
      <c r="W60" s="244"/>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c r="CH60" s="51"/>
      <c r="CI60" s="51"/>
      <c r="CJ60" s="51"/>
      <c r="CK60" s="51"/>
      <c r="CL60" s="51"/>
      <c r="CM60" s="51"/>
      <c r="CN60" s="51"/>
      <c r="CO60" s="51"/>
      <c r="CP60" s="51"/>
      <c r="CQ60" s="51"/>
      <c r="CR60" s="51"/>
      <c r="CS60" s="51"/>
      <c r="CT60" s="51"/>
      <c r="CU60" s="51"/>
    </row>
    <row r="61" s="51" customFormat="true" ht="18" hidden="false" customHeight="true" outlineLevel="0" collapsed="false">
      <c r="A61" s="304"/>
      <c r="B61" s="308"/>
      <c r="C61" s="307"/>
      <c r="D61" s="307"/>
      <c r="E61" s="50"/>
      <c r="F61" s="50"/>
      <c r="G61" s="50"/>
      <c r="H61" s="50"/>
      <c r="I61" s="50"/>
      <c r="J61" s="50"/>
      <c r="K61" s="50"/>
      <c r="L61" s="50"/>
      <c r="M61" s="50"/>
      <c r="N61" s="50"/>
      <c r="O61" s="50"/>
      <c r="P61" s="50"/>
      <c r="Q61" s="50"/>
      <c r="R61" s="50"/>
      <c r="S61" s="50"/>
      <c r="T61" s="50"/>
      <c r="U61" s="50"/>
    </row>
    <row r="62" s="312" customFormat="true" ht="18" hidden="false" customHeight="true" outlineLevel="1" collapsed="false">
      <c r="A62" s="304"/>
      <c r="B62" s="304" t="s">
        <v>171</v>
      </c>
      <c r="C62" s="308"/>
      <c r="D62" s="308"/>
      <c r="E62" s="304"/>
      <c r="F62" s="304"/>
      <c r="G62" s="304"/>
      <c r="H62" s="304"/>
      <c r="I62" s="304"/>
      <c r="J62" s="304"/>
      <c r="K62" s="304"/>
      <c r="L62" s="304"/>
      <c r="M62" s="304"/>
      <c r="N62" s="304"/>
      <c r="O62" s="304"/>
      <c r="P62" s="304"/>
      <c r="Q62" s="304"/>
      <c r="R62" s="304"/>
      <c r="S62" s="304"/>
      <c r="T62" s="50"/>
      <c r="U62" s="50"/>
    </row>
    <row r="63" s="51" customFormat="true" ht="9" hidden="false" customHeight="true" outlineLevel="1" collapsed="false">
      <c r="A63" s="304"/>
      <c r="B63" s="50"/>
      <c r="C63" s="307"/>
      <c r="D63" s="307"/>
      <c r="E63" s="50"/>
      <c r="F63" s="50"/>
      <c r="G63" s="50"/>
      <c r="H63" s="50"/>
      <c r="I63" s="50"/>
      <c r="J63" s="50"/>
      <c r="K63" s="50"/>
      <c r="L63" s="50"/>
      <c r="M63" s="50"/>
      <c r="N63" s="50"/>
      <c r="O63" s="50"/>
      <c r="P63" s="50"/>
      <c r="Q63" s="50"/>
      <c r="R63" s="50"/>
      <c r="S63" s="50"/>
      <c r="T63" s="50"/>
      <c r="U63" s="50"/>
    </row>
    <row r="64" s="271" customFormat="true" ht="54" hidden="false" customHeight="true" outlineLevel="1" collapsed="false">
      <c r="A64" s="110"/>
      <c r="B64" s="375" t="s">
        <v>229</v>
      </c>
      <c r="C64" s="375"/>
      <c r="D64" s="375" t="s">
        <v>173</v>
      </c>
      <c r="E64" s="375" t="s">
        <v>174</v>
      </c>
      <c r="F64" s="375" t="s">
        <v>230</v>
      </c>
      <c r="G64" s="313"/>
      <c r="H64" s="313"/>
      <c r="I64" s="313"/>
      <c r="J64" s="313"/>
      <c r="K64" s="313"/>
      <c r="L64" s="313"/>
      <c r="M64" s="313"/>
      <c r="N64" s="313"/>
      <c r="O64" s="313"/>
      <c r="P64" s="313"/>
      <c r="Q64" s="174"/>
      <c r="R64" s="314"/>
      <c r="S64" s="314"/>
      <c r="T64" s="244"/>
      <c r="U64" s="244"/>
      <c r="V64" s="174"/>
      <c r="W64" s="174"/>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c r="CD64" s="106"/>
      <c r="CE64" s="106"/>
      <c r="CF64" s="106"/>
      <c r="CG64" s="106"/>
      <c r="CH64" s="106"/>
      <c r="CI64" s="106"/>
      <c r="CJ64" s="106"/>
      <c r="CK64" s="106"/>
      <c r="CL64" s="106"/>
      <c r="CM64" s="106"/>
      <c r="CN64" s="106"/>
      <c r="CO64" s="106"/>
      <c r="CP64" s="106"/>
      <c r="CQ64" s="106"/>
      <c r="CR64" s="106"/>
      <c r="CS64" s="106"/>
      <c r="CT64" s="106"/>
      <c r="CU64" s="106"/>
    </row>
    <row r="65" s="271" customFormat="true" ht="16.5" hidden="false" customHeight="true" outlineLevel="1" collapsed="false">
      <c r="A65" s="110"/>
      <c r="B65" s="390" t="s">
        <v>176</v>
      </c>
      <c r="C65" s="390"/>
      <c r="D65" s="386"/>
      <c r="E65" s="316"/>
      <c r="F65" s="317" t="n">
        <f aca="false">D65*E65</f>
        <v>0</v>
      </c>
      <c r="G65" s="318"/>
      <c r="H65" s="318"/>
      <c r="I65" s="319"/>
      <c r="J65" s="318"/>
      <c r="K65" s="318"/>
      <c r="L65" s="318"/>
      <c r="M65" s="318"/>
      <c r="N65" s="318"/>
      <c r="O65" s="318"/>
      <c r="P65" s="318"/>
      <c r="Q65" s="174"/>
      <c r="R65" s="320"/>
      <c r="S65" s="320"/>
      <c r="T65" s="244"/>
      <c r="U65" s="244"/>
      <c r="V65" s="174"/>
      <c r="W65" s="174"/>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c r="CC65" s="106"/>
      <c r="CD65" s="106"/>
      <c r="CE65" s="106"/>
      <c r="CF65" s="106"/>
      <c r="CG65" s="106"/>
      <c r="CH65" s="106"/>
      <c r="CI65" s="106"/>
      <c r="CJ65" s="106"/>
      <c r="CK65" s="106"/>
      <c r="CL65" s="106"/>
      <c r="CM65" s="106"/>
      <c r="CN65" s="106"/>
      <c r="CO65" s="106"/>
      <c r="CP65" s="106"/>
      <c r="CQ65" s="106"/>
      <c r="CR65" s="106"/>
      <c r="CS65" s="106"/>
      <c r="CT65" s="106"/>
      <c r="CU65" s="106"/>
    </row>
    <row r="66" s="271" customFormat="true" ht="16.5" hidden="false" customHeight="true" outlineLevel="1" collapsed="false">
      <c r="A66" s="110"/>
      <c r="B66" s="391" t="s">
        <v>177</v>
      </c>
      <c r="C66" s="391"/>
      <c r="D66" s="386"/>
      <c r="E66" s="316"/>
      <c r="F66" s="317" t="n">
        <f aca="false">D66*E66</f>
        <v>0</v>
      </c>
      <c r="G66" s="318"/>
      <c r="H66" s="318"/>
      <c r="I66" s="319"/>
      <c r="J66" s="318"/>
      <c r="K66" s="318"/>
      <c r="L66" s="318"/>
      <c r="M66" s="318"/>
      <c r="N66" s="318"/>
      <c r="O66" s="318"/>
      <c r="P66" s="318"/>
      <c r="Q66" s="174"/>
      <c r="R66" s="320"/>
      <c r="S66" s="320"/>
      <c r="T66" s="244"/>
      <c r="U66" s="244"/>
      <c r="V66" s="174"/>
      <c r="W66" s="174"/>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106"/>
      <c r="CA66" s="106"/>
      <c r="CB66" s="106"/>
      <c r="CC66" s="106"/>
      <c r="CD66" s="106"/>
      <c r="CE66" s="106"/>
      <c r="CF66" s="106"/>
      <c r="CG66" s="106"/>
      <c r="CH66" s="106"/>
      <c r="CI66" s="106"/>
      <c r="CJ66" s="106"/>
      <c r="CK66" s="106"/>
      <c r="CL66" s="106"/>
      <c r="CM66" s="106"/>
      <c r="CN66" s="106"/>
      <c r="CO66" s="106"/>
      <c r="CP66" s="106"/>
      <c r="CQ66" s="106"/>
      <c r="CR66" s="106"/>
      <c r="CS66" s="106"/>
      <c r="CT66" s="106"/>
      <c r="CU66" s="106"/>
    </row>
    <row r="67" s="271" customFormat="true" ht="16.5" hidden="false" customHeight="true" outlineLevel="1" collapsed="false">
      <c r="A67" s="110"/>
      <c r="B67" s="391" t="s">
        <v>178</v>
      </c>
      <c r="C67" s="391"/>
      <c r="D67" s="386"/>
      <c r="E67" s="316"/>
      <c r="F67" s="317" t="n">
        <f aca="false">D67*E67</f>
        <v>0</v>
      </c>
      <c r="G67" s="318"/>
      <c r="H67" s="318"/>
      <c r="I67" s="319"/>
      <c r="J67" s="318"/>
      <c r="K67" s="318"/>
      <c r="L67" s="318"/>
      <c r="M67" s="318"/>
      <c r="N67" s="318"/>
      <c r="O67" s="318"/>
      <c r="P67" s="318"/>
      <c r="Q67" s="174"/>
      <c r="R67" s="320"/>
      <c r="S67" s="320"/>
      <c r="T67" s="244"/>
      <c r="U67" s="244"/>
      <c r="V67" s="174"/>
      <c r="W67" s="174"/>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c r="CC67" s="106"/>
      <c r="CD67" s="106"/>
      <c r="CE67" s="106"/>
      <c r="CF67" s="106"/>
      <c r="CG67" s="106"/>
      <c r="CH67" s="106"/>
      <c r="CI67" s="106"/>
      <c r="CJ67" s="106"/>
      <c r="CK67" s="106"/>
      <c r="CL67" s="106"/>
      <c r="CM67" s="106"/>
      <c r="CN67" s="106"/>
      <c r="CO67" s="106"/>
      <c r="CP67" s="106"/>
      <c r="CQ67" s="106"/>
      <c r="CR67" s="106"/>
      <c r="CS67" s="106"/>
      <c r="CT67" s="106"/>
      <c r="CU67" s="106"/>
    </row>
    <row r="68" s="271" customFormat="true" ht="16.5" hidden="false" customHeight="true" outlineLevel="1" collapsed="false">
      <c r="A68" s="110"/>
      <c r="B68" s="391" t="s">
        <v>132</v>
      </c>
      <c r="C68" s="391"/>
      <c r="D68" s="386"/>
      <c r="E68" s="316"/>
      <c r="F68" s="317" t="n">
        <f aca="false">D68*E68</f>
        <v>0</v>
      </c>
      <c r="G68" s="318"/>
      <c r="H68" s="318"/>
      <c r="I68" s="319"/>
      <c r="J68" s="318"/>
      <c r="K68" s="318"/>
      <c r="L68" s="318"/>
      <c r="M68" s="318"/>
      <c r="N68" s="318"/>
      <c r="O68" s="318"/>
      <c r="P68" s="318"/>
      <c r="Q68" s="174"/>
      <c r="R68" s="320"/>
      <c r="S68" s="320"/>
      <c r="T68" s="244"/>
      <c r="U68" s="244"/>
      <c r="V68" s="174"/>
      <c r="W68" s="174"/>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c r="CD68" s="106"/>
      <c r="CE68" s="106"/>
      <c r="CF68" s="106"/>
      <c r="CG68" s="106"/>
      <c r="CH68" s="106"/>
      <c r="CI68" s="106"/>
      <c r="CJ68" s="106"/>
      <c r="CK68" s="106"/>
      <c r="CL68" s="106"/>
      <c r="CM68" s="106"/>
      <c r="CN68" s="106"/>
      <c r="CO68" s="106"/>
      <c r="CP68" s="106"/>
      <c r="CQ68" s="106"/>
      <c r="CR68" s="106"/>
      <c r="CS68" s="106"/>
      <c r="CT68" s="106"/>
      <c r="CU68" s="106"/>
    </row>
    <row r="69" s="271" customFormat="true" ht="16.5" hidden="false" customHeight="true" outlineLevel="1" collapsed="false">
      <c r="A69" s="110"/>
      <c r="B69" s="383" t="s">
        <v>161</v>
      </c>
      <c r="C69" s="383"/>
      <c r="D69" s="379" t="n">
        <f aca="false">SUM(D65:D68)</f>
        <v>0</v>
      </c>
      <c r="E69" s="322"/>
      <c r="F69" s="323" t="n">
        <f aca="false">SUM(F65:F68)</f>
        <v>0</v>
      </c>
      <c r="G69" s="324"/>
      <c r="H69" s="324"/>
      <c r="I69" s="324"/>
      <c r="J69" s="324"/>
      <c r="K69" s="324"/>
      <c r="L69" s="324"/>
      <c r="M69" s="324"/>
      <c r="N69" s="324"/>
      <c r="O69" s="324"/>
      <c r="P69" s="324"/>
      <c r="Q69" s="174"/>
      <c r="R69" s="318"/>
      <c r="S69" s="318"/>
      <c r="T69" s="244"/>
      <c r="U69" s="244"/>
      <c r="V69" s="174"/>
      <c r="W69" s="174"/>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c r="CC69" s="106"/>
      <c r="CD69" s="106"/>
      <c r="CE69" s="106"/>
      <c r="CF69" s="106"/>
      <c r="CG69" s="106"/>
      <c r="CH69" s="106"/>
      <c r="CI69" s="106"/>
      <c r="CJ69" s="106"/>
      <c r="CK69" s="106"/>
      <c r="CL69" s="106"/>
      <c r="CM69" s="106"/>
      <c r="CN69" s="106"/>
      <c r="CO69" s="106"/>
      <c r="CP69" s="106"/>
      <c r="CQ69" s="106"/>
      <c r="CR69" s="106"/>
      <c r="CS69" s="106"/>
      <c r="CT69" s="106"/>
      <c r="CU69" s="106"/>
    </row>
    <row r="70" s="51" customFormat="true" ht="18" hidden="false" customHeight="true" outlineLevel="0" collapsed="false">
      <c r="A70" s="304"/>
      <c r="B70" s="50"/>
      <c r="C70" s="307"/>
      <c r="D70" s="307"/>
      <c r="E70" s="50"/>
      <c r="F70" s="50"/>
      <c r="G70" s="50"/>
      <c r="H70" s="50"/>
      <c r="I70" s="50"/>
      <c r="J70" s="50"/>
      <c r="K70" s="50"/>
      <c r="L70" s="50"/>
      <c r="M70" s="50"/>
      <c r="N70" s="50"/>
      <c r="O70" s="50"/>
      <c r="P70" s="50"/>
      <c r="Q70" s="50"/>
      <c r="R70" s="50"/>
      <c r="S70" s="50"/>
      <c r="T70" s="50"/>
      <c r="U70" s="50"/>
    </row>
    <row r="71" s="51" customFormat="true" ht="15" hidden="false" customHeight="true" outlineLevel="1" collapsed="false">
      <c r="A71" s="50"/>
      <c r="B71" s="304" t="s">
        <v>179</v>
      </c>
      <c r="C71" s="325"/>
      <c r="D71" s="325"/>
      <c r="E71" s="325"/>
      <c r="F71" s="325"/>
      <c r="G71" s="325"/>
      <c r="H71" s="325"/>
      <c r="I71" s="325"/>
      <c r="J71" s="325"/>
      <c r="K71" s="325"/>
      <c r="L71" s="325"/>
      <c r="M71" s="325"/>
      <c r="N71" s="325"/>
      <c r="O71" s="325"/>
      <c r="P71" s="325"/>
      <c r="Q71" s="325"/>
      <c r="R71" s="325"/>
      <c r="S71" s="50"/>
      <c r="T71" s="50"/>
      <c r="U71" s="50"/>
    </row>
    <row r="72" s="51" customFormat="true" ht="9" hidden="false" customHeight="true" outlineLevel="1" collapsed="false">
      <c r="A72" s="50"/>
      <c r="B72" s="325"/>
      <c r="C72" s="325"/>
      <c r="D72" s="325"/>
      <c r="E72" s="325"/>
      <c r="F72" s="325"/>
      <c r="G72" s="325"/>
      <c r="H72" s="325"/>
      <c r="I72" s="325"/>
      <c r="J72" s="325"/>
      <c r="K72" s="325"/>
      <c r="L72" s="325"/>
      <c r="M72" s="325"/>
      <c r="N72" s="325"/>
      <c r="O72" s="325"/>
      <c r="P72" s="325"/>
      <c r="Q72" s="325"/>
      <c r="R72" s="325"/>
      <c r="S72" s="50"/>
      <c r="T72" s="50"/>
      <c r="U72" s="50"/>
    </row>
    <row r="73" customFormat="false" ht="15" hidden="false" customHeight="true" outlineLevel="1" collapsed="false">
      <c r="A73" s="50"/>
      <c r="B73" s="375" t="s">
        <v>231</v>
      </c>
      <c r="C73" s="375"/>
      <c r="D73" s="375" t="s">
        <v>181</v>
      </c>
      <c r="E73" s="375"/>
      <c r="F73" s="387" t="s">
        <v>182</v>
      </c>
      <c r="G73" s="387"/>
      <c r="H73" s="387"/>
      <c r="I73" s="387"/>
      <c r="J73" s="387"/>
      <c r="K73" s="387"/>
      <c r="L73" s="387"/>
      <c r="M73" s="387"/>
      <c r="N73" s="387"/>
      <c r="O73" s="387"/>
      <c r="P73" s="375" t="s">
        <v>232</v>
      </c>
      <c r="Q73" s="375"/>
      <c r="R73" s="244"/>
      <c r="S73" s="244"/>
      <c r="T73" s="244"/>
      <c r="U73" s="244"/>
      <c r="V73" s="244"/>
      <c r="W73" s="244"/>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c r="CH73" s="51"/>
      <c r="CI73" s="51"/>
      <c r="CJ73" s="51"/>
      <c r="CK73" s="51"/>
      <c r="CL73" s="51"/>
      <c r="CM73" s="51"/>
      <c r="CN73" s="51"/>
      <c r="CO73" s="51"/>
      <c r="CP73" s="51"/>
      <c r="CQ73" s="51"/>
      <c r="CR73" s="51"/>
      <c r="CS73" s="51"/>
      <c r="CT73" s="51"/>
      <c r="CU73" s="51"/>
    </row>
    <row r="74" customFormat="false" ht="15" hidden="false" customHeight="true" outlineLevel="1" collapsed="false">
      <c r="A74" s="50"/>
      <c r="B74" s="375"/>
      <c r="C74" s="375"/>
      <c r="D74" s="375"/>
      <c r="E74" s="375"/>
      <c r="F74" s="375" t="s">
        <v>117</v>
      </c>
      <c r="G74" s="375"/>
      <c r="H74" s="375"/>
      <c r="I74" s="375"/>
      <c r="J74" s="375"/>
      <c r="K74" s="375" t="s">
        <v>184</v>
      </c>
      <c r="L74" s="375" t="s">
        <v>128</v>
      </c>
      <c r="M74" s="375" t="s">
        <v>130</v>
      </c>
      <c r="N74" s="375" t="s">
        <v>185</v>
      </c>
      <c r="O74" s="375" t="s">
        <v>48</v>
      </c>
      <c r="P74" s="375"/>
      <c r="Q74" s="375"/>
      <c r="R74" s="244"/>
      <c r="S74" s="244"/>
      <c r="T74" s="244"/>
      <c r="U74" s="244"/>
      <c r="V74" s="244"/>
      <c r="W74" s="244"/>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1"/>
      <c r="CL74" s="51"/>
      <c r="CM74" s="51"/>
      <c r="CN74" s="51"/>
      <c r="CO74" s="51"/>
      <c r="CP74" s="51"/>
      <c r="CQ74" s="51"/>
      <c r="CR74" s="51"/>
      <c r="CS74" s="51"/>
      <c r="CT74" s="51"/>
      <c r="CU74" s="51"/>
    </row>
    <row r="75" customFormat="false" ht="39" hidden="false" customHeight="true" outlineLevel="1" collapsed="false">
      <c r="A75" s="50"/>
      <c r="B75" s="375"/>
      <c r="C75" s="375"/>
      <c r="D75" s="375" t="s">
        <v>186</v>
      </c>
      <c r="E75" s="375" t="s">
        <v>187</v>
      </c>
      <c r="F75" s="375" t="s">
        <v>119</v>
      </c>
      <c r="G75" s="375" t="s">
        <v>120</v>
      </c>
      <c r="H75" s="375" t="s">
        <v>121</v>
      </c>
      <c r="I75" s="375" t="s">
        <v>124</v>
      </c>
      <c r="J75" s="375" t="s">
        <v>125</v>
      </c>
      <c r="K75" s="375"/>
      <c r="L75" s="375"/>
      <c r="M75" s="375"/>
      <c r="N75" s="375"/>
      <c r="O75" s="375"/>
      <c r="P75" s="375" t="s">
        <v>188</v>
      </c>
      <c r="Q75" s="375" t="s">
        <v>189</v>
      </c>
      <c r="R75" s="244"/>
      <c r="S75" s="244"/>
      <c r="T75" s="244"/>
      <c r="U75" s="244"/>
      <c r="V75" s="244"/>
      <c r="W75" s="244"/>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c r="CH75" s="51"/>
      <c r="CI75" s="51"/>
      <c r="CJ75" s="51"/>
      <c r="CK75" s="51"/>
      <c r="CL75" s="51"/>
      <c r="CM75" s="51"/>
      <c r="CN75" s="51"/>
      <c r="CO75" s="51"/>
      <c r="CP75" s="51"/>
      <c r="CQ75" s="51"/>
      <c r="CR75" s="51"/>
      <c r="CS75" s="51"/>
      <c r="CT75" s="51"/>
      <c r="CU75" s="51"/>
    </row>
    <row r="76" customFormat="false" ht="18" hidden="false" customHeight="true" outlineLevel="1" collapsed="false">
      <c r="A76" s="50"/>
      <c r="B76" s="391" t="s">
        <v>190</v>
      </c>
      <c r="C76" s="391"/>
      <c r="D76" s="386"/>
      <c r="E76" s="392"/>
      <c r="F76" s="280"/>
      <c r="G76" s="280"/>
      <c r="H76" s="280"/>
      <c r="I76" s="393"/>
      <c r="J76" s="280"/>
      <c r="K76" s="280"/>
      <c r="L76" s="280"/>
      <c r="M76" s="280"/>
      <c r="N76" s="280"/>
      <c r="O76" s="280"/>
      <c r="P76" s="394"/>
      <c r="Q76" s="394"/>
      <c r="R76" s="244"/>
      <c r="S76" s="244"/>
      <c r="T76" s="244"/>
      <c r="U76" s="244"/>
      <c r="V76" s="244"/>
      <c r="W76" s="244"/>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1"/>
      <c r="CL76" s="51"/>
      <c r="CM76" s="51"/>
      <c r="CN76" s="51"/>
      <c r="CO76" s="51"/>
      <c r="CP76" s="51"/>
      <c r="CQ76" s="51"/>
      <c r="CR76" s="51"/>
      <c r="CS76" s="51"/>
      <c r="CT76" s="51"/>
      <c r="CU76" s="51"/>
    </row>
    <row r="77" customFormat="false" ht="18" hidden="false" customHeight="true" outlineLevel="1" collapsed="false">
      <c r="A77" s="50"/>
      <c r="B77" s="391" t="s">
        <v>48</v>
      </c>
      <c r="C77" s="391"/>
      <c r="D77" s="386"/>
      <c r="E77" s="392"/>
      <c r="F77" s="280"/>
      <c r="G77" s="280"/>
      <c r="H77" s="280"/>
      <c r="I77" s="393"/>
      <c r="J77" s="280"/>
      <c r="K77" s="280"/>
      <c r="L77" s="280"/>
      <c r="M77" s="280"/>
      <c r="N77" s="280"/>
      <c r="O77" s="280"/>
      <c r="P77" s="394"/>
      <c r="Q77" s="394"/>
      <c r="R77" s="244"/>
      <c r="S77" s="244"/>
      <c r="T77" s="244"/>
      <c r="U77" s="244"/>
      <c r="V77" s="244"/>
      <c r="W77" s="244"/>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c r="CH77" s="51"/>
      <c r="CI77" s="51"/>
      <c r="CJ77" s="51"/>
      <c r="CK77" s="51"/>
      <c r="CL77" s="51"/>
      <c r="CM77" s="51"/>
      <c r="CN77" s="51"/>
      <c r="CO77" s="51"/>
      <c r="CP77" s="51"/>
      <c r="CQ77" s="51"/>
      <c r="CR77" s="51"/>
      <c r="CS77" s="51"/>
      <c r="CT77" s="51"/>
      <c r="CU77" s="51"/>
    </row>
    <row r="78" customFormat="false" ht="18" hidden="false" customHeight="true" outlineLevel="1" collapsed="false">
      <c r="A78" s="50"/>
      <c r="B78" s="383" t="s">
        <v>161</v>
      </c>
      <c r="C78" s="383"/>
      <c r="D78" s="379" t="n">
        <f aca="false">SUM(D76:D77)</f>
        <v>0</v>
      </c>
      <c r="E78" s="379" t="n">
        <f aca="false">SUM(E76:E77)</f>
        <v>0</v>
      </c>
      <c r="F78" s="379" t="n">
        <f aca="false">SUM(F76:F77)</f>
        <v>0</v>
      </c>
      <c r="G78" s="379" t="n">
        <f aca="false">SUM(G76:G77)</f>
        <v>0</v>
      </c>
      <c r="H78" s="379" t="n">
        <f aca="false">SUM(H76:H77)</f>
        <v>0</v>
      </c>
      <c r="I78" s="379" t="n">
        <f aca="false">SUM(I76:I77)</f>
        <v>0</v>
      </c>
      <c r="J78" s="379" t="n">
        <f aca="false">SUM(J76:J77)</f>
        <v>0</v>
      </c>
      <c r="K78" s="379" t="n">
        <f aca="false">SUM(K76:K77)</f>
        <v>0</v>
      </c>
      <c r="L78" s="379" t="n">
        <f aca="false">SUM(L76:L77)</f>
        <v>0</v>
      </c>
      <c r="M78" s="379" t="n">
        <f aca="false">SUM(M76:M77)</f>
        <v>0</v>
      </c>
      <c r="N78" s="379" t="n">
        <f aca="false">SUM(N76:N77)</f>
        <v>0</v>
      </c>
      <c r="O78" s="379" t="n">
        <f aca="false">SUM(O76:O77)</f>
        <v>0</v>
      </c>
      <c r="P78" s="379" t="n">
        <f aca="false">SUM(P76:P77)</f>
        <v>0</v>
      </c>
      <c r="Q78" s="379" t="n">
        <f aca="false">SUM(Q76:Q77)</f>
        <v>0</v>
      </c>
      <c r="R78" s="244"/>
      <c r="S78" s="244"/>
      <c r="T78" s="244"/>
      <c r="U78" s="244"/>
      <c r="V78" s="244"/>
      <c r="W78" s="244"/>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c r="CH78" s="51"/>
      <c r="CI78" s="51"/>
      <c r="CJ78" s="51"/>
      <c r="CK78" s="51"/>
      <c r="CL78" s="51"/>
      <c r="CM78" s="51"/>
      <c r="CN78" s="51"/>
      <c r="CO78" s="51"/>
      <c r="CP78" s="51"/>
      <c r="CQ78" s="51"/>
      <c r="CR78" s="51"/>
      <c r="CS78" s="51"/>
      <c r="CT78" s="51"/>
      <c r="CU78" s="51"/>
    </row>
    <row r="79" s="51" customFormat="true" ht="18" hidden="false" customHeight="true" outlineLevel="0" collapsed="false">
      <c r="A79" s="50"/>
      <c r="B79" s="325"/>
      <c r="C79" s="325"/>
      <c r="D79" s="325"/>
      <c r="E79" s="325"/>
      <c r="F79" s="325"/>
      <c r="G79" s="325"/>
      <c r="H79" s="325"/>
      <c r="I79" s="325"/>
      <c r="J79" s="325"/>
      <c r="K79" s="325"/>
      <c r="L79" s="325"/>
      <c r="M79" s="325"/>
      <c r="N79" s="325"/>
      <c r="O79" s="325"/>
      <c r="P79" s="325"/>
      <c r="Q79" s="325"/>
      <c r="R79" s="325"/>
      <c r="S79" s="50"/>
      <c r="T79" s="50"/>
      <c r="U79" s="50"/>
    </row>
    <row r="80" s="51" customFormat="true" ht="15" hidden="false" customHeight="true" outlineLevel="1" collapsed="false">
      <c r="A80" s="50"/>
      <c r="B80" s="304" t="s">
        <v>192</v>
      </c>
      <c r="C80" s="325"/>
      <c r="D80" s="325"/>
      <c r="E80" s="325"/>
      <c r="F80" s="325"/>
      <c r="G80" s="325"/>
      <c r="H80" s="325"/>
      <c r="I80" s="325"/>
      <c r="J80" s="325"/>
      <c r="K80" s="325"/>
      <c r="L80" s="325"/>
      <c r="M80" s="325"/>
      <c r="N80" s="325"/>
      <c r="O80" s="325"/>
      <c r="P80" s="325"/>
      <c r="Q80" s="325"/>
      <c r="R80" s="325"/>
      <c r="S80" s="50"/>
      <c r="T80" s="50"/>
      <c r="U80" s="50"/>
    </row>
    <row r="81" s="51" customFormat="true" ht="9" hidden="false" customHeight="true" outlineLevel="1" collapsed="false">
      <c r="A81" s="50"/>
      <c r="B81" s="325"/>
      <c r="C81" s="325"/>
      <c r="D81" s="325"/>
      <c r="E81" s="325"/>
      <c r="F81" s="325"/>
      <c r="G81" s="325"/>
      <c r="H81" s="325"/>
      <c r="I81" s="325"/>
      <c r="J81" s="325"/>
      <c r="K81" s="325"/>
      <c r="L81" s="325"/>
      <c r="M81" s="325"/>
      <c r="N81" s="325"/>
      <c r="O81" s="325"/>
      <c r="P81" s="325"/>
      <c r="Q81" s="325"/>
      <c r="R81" s="325"/>
      <c r="S81" s="50"/>
      <c r="T81" s="50"/>
      <c r="U81" s="50"/>
    </row>
    <row r="82" customFormat="false" ht="15" hidden="false" customHeight="true" outlineLevel="1" collapsed="false">
      <c r="A82" s="50"/>
      <c r="B82" s="375" t="s">
        <v>193</v>
      </c>
      <c r="C82" s="375"/>
      <c r="D82" s="375" t="s">
        <v>194</v>
      </c>
      <c r="E82" s="375"/>
      <c r="F82" s="387" t="s">
        <v>182</v>
      </c>
      <c r="G82" s="387"/>
      <c r="H82" s="387"/>
      <c r="I82" s="387"/>
      <c r="J82" s="387"/>
      <c r="K82" s="387"/>
      <c r="L82" s="387"/>
      <c r="M82" s="387"/>
      <c r="N82" s="387"/>
      <c r="O82" s="387"/>
      <c r="P82" s="375" t="s">
        <v>232</v>
      </c>
      <c r="Q82" s="375"/>
      <c r="R82" s="244"/>
      <c r="S82" s="244"/>
      <c r="T82" s="244"/>
      <c r="U82" s="244"/>
      <c r="V82" s="244"/>
      <c r="W82" s="244"/>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c r="CH82" s="51"/>
      <c r="CI82" s="51"/>
      <c r="CJ82" s="51"/>
      <c r="CK82" s="51"/>
      <c r="CL82" s="51"/>
      <c r="CM82" s="51"/>
      <c r="CN82" s="51"/>
      <c r="CO82" s="51"/>
      <c r="CP82" s="51"/>
      <c r="CQ82" s="51"/>
      <c r="CR82" s="51"/>
      <c r="CS82" s="51"/>
      <c r="CT82" s="51"/>
      <c r="CU82" s="51"/>
    </row>
    <row r="83" customFormat="false" ht="15" hidden="false" customHeight="true" outlineLevel="1" collapsed="false">
      <c r="A83" s="50"/>
      <c r="B83" s="375"/>
      <c r="C83" s="375"/>
      <c r="D83" s="375"/>
      <c r="E83" s="375"/>
      <c r="F83" s="375" t="s">
        <v>117</v>
      </c>
      <c r="G83" s="375"/>
      <c r="H83" s="375"/>
      <c r="I83" s="375"/>
      <c r="J83" s="375"/>
      <c r="K83" s="375" t="s">
        <v>184</v>
      </c>
      <c r="L83" s="375" t="s">
        <v>128</v>
      </c>
      <c r="M83" s="375" t="s">
        <v>130</v>
      </c>
      <c r="N83" s="375" t="s">
        <v>185</v>
      </c>
      <c r="O83" s="375" t="s">
        <v>48</v>
      </c>
      <c r="P83" s="375"/>
      <c r="Q83" s="375"/>
      <c r="R83" s="244"/>
      <c r="S83" s="244"/>
      <c r="T83" s="244"/>
      <c r="U83" s="244"/>
      <c r="V83" s="244"/>
      <c r="W83" s="244"/>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c r="CH83" s="51"/>
      <c r="CI83" s="51"/>
      <c r="CJ83" s="51"/>
      <c r="CK83" s="51"/>
      <c r="CL83" s="51"/>
      <c r="CM83" s="51"/>
      <c r="CN83" s="51"/>
      <c r="CO83" s="51"/>
      <c r="CP83" s="51"/>
      <c r="CQ83" s="51"/>
      <c r="CR83" s="51"/>
      <c r="CS83" s="51"/>
      <c r="CT83" s="51"/>
      <c r="CU83" s="51"/>
    </row>
    <row r="84" customFormat="false" ht="42.75" hidden="false" customHeight="true" outlineLevel="1" collapsed="false">
      <c r="A84" s="50"/>
      <c r="B84" s="375"/>
      <c r="C84" s="375"/>
      <c r="D84" s="375" t="s">
        <v>186</v>
      </c>
      <c r="E84" s="375" t="s">
        <v>187</v>
      </c>
      <c r="F84" s="375" t="s">
        <v>119</v>
      </c>
      <c r="G84" s="375" t="s">
        <v>120</v>
      </c>
      <c r="H84" s="375" t="s">
        <v>121</v>
      </c>
      <c r="I84" s="375" t="s">
        <v>124</v>
      </c>
      <c r="J84" s="375" t="s">
        <v>125</v>
      </c>
      <c r="K84" s="375"/>
      <c r="L84" s="375"/>
      <c r="M84" s="375"/>
      <c r="N84" s="375"/>
      <c r="O84" s="375"/>
      <c r="P84" s="375" t="s">
        <v>188</v>
      </c>
      <c r="Q84" s="375" t="s">
        <v>189</v>
      </c>
      <c r="R84" s="244"/>
      <c r="S84" s="244"/>
      <c r="T84" s="244"/>
      <c r="U84" s="244"/>
      <c r="V84" s="244"/>
      <c r="W84" s="244"/>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E84" s="51"/>
      <c r="BF84" s="51"/>
      <c r="BG84" s="51"/>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c r="CH84" s="51"/>
      <c r="CI84" s="51"/>
      <c r="CJ84" s="51"/>
      <c r="CK84" s="51"/>
      <c r="CL84" s="51"/>
      <c r="CM84" s="51"/>
      <c r="CN84" s="51"/>
      <c r="CO84" s="51"/>
      <c r="CP84" s="51"/>
      <c r="CQ84" s="51"/>
      <c r="CR84" s="51"/>
      <c r="CS84" s="51"/>
      <c r="CT84" s="51"/>
      <c r="CU84" s="51"/>
    </row>
    <row r="85" customFormat="false" ht="18" hidden="false" customHeight="true" outlineLevel="1" collapsed="false">
      <c r="A85" s="50"/>
      <c r="B85" s="391" t="s">
        <v>190</v>
      </c>
      <c r="C85" s="391"/>
      <c r="D85" s="386"/>
      <c r="E85" s="392"/>
      <c r="F85" s="280"/>
      <c r="G85" s="280"/>
      <c r="H85" s="280"/>
      <c r="I85" s="393"/>
      <c r="J85" s="280"/>
      <c r="K85" s="280"/>
      <c r="L85" s="280"/>
      <c r="M85" s="280"/>
      <c r="N85" s="280"/>
      <c r="O85" s="280"/>
      <c r="P85" s="394"/>
      <c r="Q85" s="394"/>
      <c r="R85" s="244"/>
      <c r="S85" s="244"/>
      <c r="T85" s="244"/>
      <c r="U85" s="244"/>
      <c r="V85" s="244"/>
      <c r="W85" s="244"/>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c r="CH85" s="51"/>
      <c r="CI85" s="51"/>
      <c r="CJ85" s="51"/>
      <c r="CK85" s="51"/>
      <c r="CL85" s="51"/>
      <c r="CM85" s="51"/>
      <c r="CN85" s="51"/>
      <c r="CO85" s="51"/>
      <c r="CP85" s="51"/>
      <c r="CQ85" s="51"/>
      <c r="CR85" s="51"/>
      <c r="CS85" s="51"/>
      <c r="CT85" s="51"/>
      <c r="CU85" s="51"/>
    </row>
    <row r="86" customFormat="false" ht="18" hidden="false" customHeight="true" outlineLevel="1" collapsed="false">
      <c r="A86" s="50"/>
      <c r="B86" s="391" t="s">
        <v>233</v>
      </c>
      <c r="C86" s="391"/>
      <c r="D86" s="386"/>
      <c r="E86" s="392"/>
      <c r="F86" s="280"/>
      <c r="G86" s="280"/>
      <c r="H86" s="280"/>
      <c r="I86" s="393"/>
      <c r="J86" s="280"/>
      <c r="K86" s="280"/>
      <c r="L86" s="280"/>
      <c r="M86" s="280"/>
      <c r="N86" s="280"/>
      <c r="O86" s="280"/>
      <c r="P86" s="394"/>
      <c r="Q86" s="394"/>
      <c r="R86" s="244"/>
      <c r="S86" s="244"/>
      <c r="T86" s="244"/>
      <c r="U86" s="244"/>
      <c r="V86" s="244"/>
      <c r="W86" s="244"/>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c r="BF86" s="51"/>
      <c r="BG86" s="51"/>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c r="CH86" s="51"/>
      <c r="CI86" s="51"/>
      <c r="CJ86" s="51"/>
      <c r="CK86" s="51"/>
      <c r="CL86" s="51"/>
      <c r="CM86" s="51"/>
      <c r="CN86" s="51"/>
      <c r="CO86" s="51"/>
      <c r="CP86" s="51"/>
      <c r="CQ86" s="51"/>
      <c r="CR86" s="51"/>
      <c r="CS86" s="51"/>
      <c r="CT86" s="51"/>
      <c r="CU86" s="51"/>
    </row>
    <row r="87" customFormat="false" ht="18" hidden="false" customHeight="true" outlineLevel="1" collapsed="false">
      <c r="A87" s="50"/>
      <c r="B87" s="391" t="s">
        <v>48</v>
      </c>
      <c r="C87" s="391"/>
      <c r="D87" s="386"/>
      <c r="E87" s="392"/>
      <c r="F87" s="280"/>
      <c r="G87" s="280"/>
      <c r="H87" s="280"/>
      <c r="I87" s="393"/>
      <c r="J87" s="280"/>
      <c r="K87" s="280"/>
      <c r="L87" s="280"/>
      <c r="M87" s="280"/>
      <c r="N87" s="280"/>
      <c r="O87" s="280"/>
      <c r="P87" s="394"/>
      <c r="Q87" s="394"/>
      <c r="R87" s="244"/>
      <c r="S87" s="244"/>
      <c r="T87" s="244"/>
      <c r="U87" s="244"/>
      <c r="V87" s="244"/>
      <c r="W87" s="244"/>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row>
    <row r="88" customFormat="false" ht="18" hidden="false" customHeight="true" outlineLevel="1" collapsed="false">
      <c r="A88" s="50"/>
      <c r="B88" s="383" t="s">
        <v>161</v>
      </c>
      <c r="C88" s="383"/>
      <c r="D88" s="379" t="n">
        <f aca="false">SUM(D85:D87)</f>
        <v>0</v>
      </c>
      <c r="E88" s="379" t="n">
        <f aca="false">SUM(E85:E87)</f>
        <v>0</v>
      </c>
      <c r="F88" s="379" t="n">
        <f aca="false">SUM(F85:F87)</f>
        <v>0</v>
      </c>
      <c r="G88" s="379" t="n">
        <f aca="false">SUM(G85:G87)</f>
        <v>0</v>
      </c>
      <c r="H88" s="379" t="n">
        <f aca="false">SUM(H85:H87)</f>
        <v>0</v>
      </c>
      <c r="I88" s="379" t="n">
        <f aca="false">SUM(I85:I87)</f>
        <v>0</v>
      </c>
      <c r="J88" s="379" t="n">
        <f aca="false">SUM(J85:J87)</f>
        <v>0</v>
      </c>
      <c r="K88" s="379" t="n">
        <f aca="false">SUM(K85:K87)</f>
        <v>0</v>
      </c>
      <c r="L88" s="379" t="n">
        <f aca="false">SUM(L85:L87)</f>
        <v>0</v>
      </c>
      <c r="M88" s="379" t="n">
        <f aca="false">SUM(M85:M87)</f>
        <v>0</v>
      </c>
      <c r="N88" s="379" t="n">
        <f aca="false">SUM(N85:N87)</f>
        <v>0</v>
      </c>
      <c r="O88" s="379" t="n">
        <f aca="false">SUM(O85:O87)</f>
        <v>0</v>
      </c>
      <c r="P88" s="379" t="n">
        <f aca="false">SUM(P85:P87)</f>
        <v>0</v>
      </c>
      <c r="Q88" s="379" t="n">
        <f aca="false">SUM(Q85:Q87)</f>
        <v>0</v>
      </c>
      <c r="R88" s="244"/>
      <c r="S88" s="244"/>
      <c r="T88" s="244"/>
      <c r="U88" s="244"/>
      <c r="V88" s="244"/>
      <c r="W88" s="244"/>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c r="CH88" s="51"/>
      <c r="CI88" s="51"/>
      <c r="CJ88" s="51"/>
      <c r="CK88" s="51"/>
      <c r="CL88" s="51"/>
      <c r="CM88" s="51"/>
      <c r="CN88" s="51"/>
      <c r="CO88" s="51"/>
      <c r="CP88" s="51"/>
      <c r="CQ88" s="51"/>
      <c r="CR88" s="51"/>
      <c r="CS88" s="51"/>
      <c r="CT88" s="51"/>
      <c r="CU88" s="51"/>
    </row>
    <row r="89" s="51" customFormat="true" ht="18" hidden="false" customHeight="true" outlineLevel="1" collapsed="false">
      <c r="A89" s="50"/>
      <c r="B89" s="325"/>
      <c r="C89" s="325"/>
      <c r="D89" s="325"/>
      <c r="E89" s="325"/>
      <c r="F89" s="325"/>
      <c r="G89" s="325"/>
      <c r="H89" s="325"/>
      <c r="I89" s="325"/>
      <c r="J89" s="325"/>
      <c r="K89" s="325"/>
      <c r="L89" s="325"/>
      <c r="M89" s="325"/>
      <c r="N89" s="325"/>
      <c r="O89" s="325"/>
      <c r="P89" s="325"/>
      <c r="Q89" s="325"/>
      <c r="R89" s="325"/>
      <c r="S89" s="50"/>
      <c r="T89" s="110"/>
      <c r="U89" s="110"/>
    </row>
    <row r="90" s="51" customFormat="true" ht="18" hidden="false" customHeight="true" outlineLevel="0" collapsed="false">
      <c r="A90" s="50"/>
      <c r="B90" s="325"/>
      <c r="C90" s="325"/>
      <c r="D90" s="325"/>
      <c r="E90" s="325"/>
      <c r="F90" s="325"/>
      <c r="G90" s="325"/>
      <c r="H90" s="325"/>
      <c r="I90" s="325"/>
      <c r="J90" s="325"/>
      <c r="K90" s="325"/>
      <c r="L90" s="325"/>
      <c r="M90" s="325"/>
      <c r="N90" s="325"/>
      <c r="O90" s="325"/>
      <c r="P90" s="325"/>
      <c r="Q90" s="325"/>
      <c r="R90" s="325"/>
      <c r="S90" s="50"/>
      <c r="T90" s="110"/>
      <c r="U90" s="110"/>
    </row>
    <row r="91" customFormat="false" ht="18" hidden="false" customHeight="true" outlineLevel="0" collapsed="false">
      <c r="A91" s="255"/>
      <c r="B91" s="326"/>
      <c r="C91" s="326"/>
      <c r="D91" s="326"/>
      <c r="E91" s="326"/>
      <c r="F91" s="326"/>
      <c r="G91" s="326"/>
      <c r="H91" s="326"/>
      <c r="I91" s="326"/>
      <c r="J91" s="326"/>
      <c r="K91" s="326"/>
      <c r="L91" s="326"/>
      <c r="M91" s="326"/>
      <c r="N91" s="326"/>
      <c r="O91" s="326"/>
      <c r="P91" s="326"/>
      <c r="Q91" s="326"/>
      <c r="R91" s="326"/>
      <c r="S91" s="255"/>
      <c r="T91" s="255"/>
      <c r="U91" s="255"/>
    </row>
    <row r="92" s="40" customFormat="true" ht="18" hidden="false" customHeight="true" outlineLevel="0" collapsed="false">
      <c r="A92" s="38"/>
      <c r="B92" s="327" t="s">
        <v>196</v>
      </c>
      <c r="C92" s="328"/>
      <c r="D92" s="328"/>
      <c r="E92" s="328"/>
      <c r="F92" s="328"/>
      <c r="G92" s="328"/>
      <c r="H92" s="328"/>
      <c r="I92" s="328"/>
      <c r="J92" s="328"/>
      <c r="K92" s="328"/>
      <c r="L92" s="328"/>
      <c r="M92" s="328"/>
      <c r="N92" s="328"/>
      <c r="O92" s="328"/>
      <c r="P92" s="328"/>
      <c r="Q92" s="328"/>
      <c r="R92" s="328"/>
      <c r="S92" s="38"/>
      <c r="T92" s="38"/>
      <c r="U92" s="38"/>
    </row>
    <row r="93" s="51" customFormat="true" ht="18" hidden="false" customHeight="true" outlineLevel="0" collapsed="false">
      <c r="A93" s="50"/>
      <c r="B93" s="329"/>
      <c r="C93" s="325"/>
      <c r="D93" s="325"/>
      <c r="E93" s="325"/>
      <c r="F93" s="325"/>
      <c r="G93" s="325"/>
      <c r="H93" s="325"/>
      <c r="I93" s="325"/>
      <c r="J93" s="325"/>
      <c r="K93" s="325"/>
      <c r="L93" s="325"/>
      <c r="M93" s="325"/>
      <c r="N93" s="325"/>
      <c r="O93" s="325"/>
      <c r="P93" s="325"/>
      <c r="Q93" s="325"/>
      <c r="R93" s="325"/>
      <c r="S93" s="50"/>
      <c r="T93" s="50"/>
      <c r="U93" s="50"/>
    </row>
    <row r="94" s="51" customFormat="true" ht="18" hidden="false" customHeight="true" outlineLevel="0" collapsed="false">
      <c r="A94" s="50"/>
      <c r="B94" s="133" t="s">
        <v>197</v>
      </c>
      <c r="C94" s="304"/>
      <c r="D94" s="133"/>
      <c r="E94" s="331"/>
      <c r="F94" s="325"/>
      <c r="G94" s="325"/>
      <c r="H94" s="50"/>
      <c r="I94" s="325"/>
      <c r="J94" s="325"/>
      <c r="K94" s="325"/>
      <c r="L94" s="325"/>
      <c r="M94" s="325"/>
      <c r="N94" s="325"/>
      <c r="O94" s="325"/>
      <c r="P94" s="325"/>
      <c r="Q94" s="325"/>
      <c r="R94" s="325"/>
      <c r="S94" s="50"/>
      <c r="T94" s="50"/>
      <c r="U94" s="50"/>
    </row>
    <row r="95" s="51" customFormat="true" ht="18" hidden="false" customHeight="true" outlineLevel="0" collapsed="false">
      <c r="A95" s="50"/>
      <c r="B95" s="332"/>
      <c r="C95" s="332"/>
      <c r="D95" s="332"/>
      <c r="E95" s="332"/>
      <c r="F95" s="332"/>
      <c r="G95" s="332"/>
      <c r="H95" s="332"/>
      <c r="I95" s="332"/>
      <c r="J95" s="332"/>
      <c r="K95" s="332"/>
      <c r="L95" s="332"/>
      <c r="M95" s="332"/>
      <c r="N95" s="332"/>
      <c r="O95" s="332"/>
      <c r="P95" s="332"/>
      <c r="Q95" s="332"/>
      <c r="R95" s="332"/>
      <c r="S95" s="50"/>
      <c r="T95" s="50"/>
      <c r="U95" s="50"/>
    </row>
    <row r="96" s="51" customFormat="true" ht="18" hidden="false" customHeight="true" outlineLevel="0" collapsed="false">
      <c r="A96" s="50"/>
      <c r="B96" s="325"/>
      <c r="C96" s="325"/>
      <c r="D96" s="325"/>
      <c r="E96" s="325"/>
      <c r="F96" s="395" t="s">
        <v>234</v>
      </c>
      <c r="G96" s="396"/>
      <c r="H96" s="396"/>
      <c r="I96" s="396"/>
      <c r="J96" s="396"/>
      <c r="K96" s="325"/>
      <c r="L96" s="325"/>
      <c r="M96" s="325"/>
      <c r="N96" s="325"/>
      <c r="O96" s="325"/>
      <c r="P96" s="325"/>
      <c r="Q96" s="325"/>
      <c r="R96" s="325"/>
      <c r="S96" s="50"/>
      <c r="T96" s="50"/>
      <c r="U96" s="50"/>
    </row>
    <row r="97" customFormat="false" ht="18" hidden="false" customHeight="true" outlineLevel="0" collapsed="false">
      <c r="A97" s="50"/>
      <c r="B97" s="177"/>
      <c r="C97" s="397" t="s">
        <v>115</v>
      </c>
      <c r="D97" s="397"/>
      <c r="E97" s="397" t="s">
        <v>199</v>
      </c>
      <c r="F97" s="397" t="s">
        <v>117</v>
      </c>
      <c r="G97" s="397"/>
      <c r="H97" s="397"/>
      <c r="I97" s="397"/>
      <c r="J97" s="397"/>
      <c r="K97" s="397"/>
      <c r="L97" s="397"/>
      <c r="M97" s="397"/>
      <c r="N97" s="397" t="s">
        <v>118</v>
      </c>
      <c r="O97" s="397"/>
      <c r="P97" s="397"/>
      <c r="Q97" s="397"/>
      <c r="R97" s="397"/>
      <c r="S97" s="244"/>
      <c r="T97" s="244"/>
      <c r="U97" s="244"/>
      <c r="V97" s="244"/>
      <c r="W97" s="244"/>
      <c r="X97" s="244"/>
      <c r="Y97" s="244"/>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row>
    <row r="98" customFormat="false" ht="27.75" hidden="false" customHeight="true" outlineLevel="0" collapsed="false">
      <c r="A98" s="50"/>
      <c r="B98" s="50"/>
      <c r="C98" s="398" t="s">
        <v>200</v>
      </c>
      <c r="D98" s="399" t="s">
        <v>201</v>
      </c>
      <c r="E98" s="397"/>
      <c r="F98" s="397" t="s">
        <v>119</v>
      </c>
      <c r="G98" s="397" t="s">
        <v>120</v>
      </c>
      <c r="H98" s="397" t="s">
        <v>121</v>
      </c>
      <c r="I98" s="397" t="s">
        <v>122</v>
      </c>
      <c r="J98" s="397" t="s">
        <v>123</v>
      </c>
      <c r="K98" s="397" t="s">
        <v>124</v>
      </c>
      <c r="L98" s="397" t="s">
        <v>125</v>
      </c>
      <c r="M98" s="397" t="s">
        <v>126</v>
      </c>
      <c r="N98" s="397" t="s">
        <v>129</v>
      </c>
      <c r="O98" s="397" t="s">
        <v>128</v>
      </c>
      <c r="P98" s="397" t="s">
        <v>130</v>
      </c>
      <c r="Q98" s="397" t="s">
        <v>131</v>
      </c>
      <c r="R98" s="397" t="s">
        <v>132</v>
      </c>
      <c r="S98" s="341"/>
      <c r="T98" s="244"/>
      <c r="U98" s="244"/>
      <c r="V98" s="244"/>
      <c r="W98" s="244"/>
      <c r="X98" s="244"/>
      <c r="Y98" s="244"/>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c r="CH98" s="51"/>
      <c r="CI98" s="51"/>
      <c r="CJ98" s="51"/>
      <c r="CK98" s="51"/>
      <c r="CL98" s="51"/>
      <c r="CM98" s="51"/>
      <c r="CN98" s="51"/>
      <c r="CO98" s="51"/>
      <c r="CP98" s="51"/>
      <c r="CQ98" s="51"/>
      <c r="CR98" s="51"/>
      <c r="CS98" s="51"/>
      <c r="CT98" s="51"/>
      <c r="CU98" s="51"/>
      <c r="CV98" s="51"/>
      <c r="CW98" s="51"/>
    </row>
    <row r="99" customFormat="false" ht="18" hidden="false" customHeight="true" outlineLevel="0" collapsed="false">
      <c r="A99" s="50"/>
      <c r="B99" s="400" t="s">
        <v>235</v>
      </c>
      <c r="C99" s="401" t="n">
        <f aca="false">'CO2-GHG emissions'!C122</f>
        <v>0.9655</v>
      </c>
      <c r="D99" s="401" t="n">
        <f aca="false">'CO2-GHG emissions'!D122</f>
        <v>0.9655</v>
      </c>
      <c r="E99" s="401" t="n">
        <f aca="false">'CO2-GHG emissions'!E122</f>
        <v>0</v>
      </c>
      <c r="F99" s="401" t="n">
        <f aca="false">'CO2-GHG emissions'!F122</f>
        <v>0.202283999999984</v>
      </c>
      <c r="G99" s="401" t="n">
        <f aca="false">'CO2-GHG emissions'!G122</f>
        <v>0.227159999999982</v>
      </c>
      <c r="H99" s="401" t="n">
        <f aca="false">'CO2-GHG emissions'!H122</f>
        <v>0.266759999999979</v>
      </c>
      <c r="I99" s="401" t="n">
        <f aca="false">'CO2-GHG emissions'!I122</f>
        <v>0.261248</v>
      </c>
      <c r="J99" s="401" t="n">
        <f aca="false">'CO2-GHG emissions'!J122</f>
        <v>0.257510869565217</v>
      </c>
      <c r="K99" s="401" t="n">
        <f aca="false">'CO2-GHG emissions'!K122</f>
        <v>0</v>
      </c>
      <c r="L99" s="401" t="n">
        <f aca="false">'CO2-GHG emissions'!L122</f>
        <v>0</v>
      </c>
      <c r="M99" s="401" t="n">
        <f aca="false">'CO2-GHG emissions'!M122</f>
        <v>0</v>
      </c>
      <c r="N99" s="401" t="n">
        <f aca="false">'CO2-GHG emissions'!O122</f>
        <v>0</v>
      </c>
      <c r="O99" s="401" t="n">
        <f aca="false">'CO2-GHG emissions'!P122</f>
        <v>0</v>
      </c>
      <c r="P99" s="401" t="n">
        <f aca="false">'CO2-GHG emissions'!Q122</f>
        <v>0</v>
      </c>
      <c r="Q99" s="401" t="n">
        <f aca="false">'CO2-GHG emissions'!R122</f>
        <v>0</v>
      </c>
      <c r="R99" s="401" t="n">
        <f aca="false">'CO2-GHG emissions'!S122</f>
        <v>0</v>
      </c>
      <c r="S99" s="341"/>
      <c r="T99" s="244"/>
      <c r="U99" s="244"/>
      <c r="V99" s="244"/>
      <c r="W99" s="244"/>
      <c r="X99" s="244"/>
      <c r="Y99" s="244"/>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c r="CH99" s="51"/>
      <c r="CI99" s="51"/>
      <c r="CJ99" s="51"/>
      <c r="CK99" s="51"/>
      <c r="CL99" s="51"/>
      <c r="CM99" s="51"/>
      <c r="CN99" s="51"/>
      <c r="CO99" s="51"/>
      <c r="CP99" s="51"/>
      <c r="CQ99" s="51"/>
      <c r="CR99" s="51"/>
      <c r="CS99" s="51"/>
      <c r="CT99" s="51"/>
      <c r="CU99" s="51"/>
      <c r="CV99" s="51"/>
      <c r="CW99" s="51"/>
    </row>
    <row r="100" customFormat="false" ht="18" hidden="false" customHeight="true" outlineLevel="0" collapsed="false">
      <c r="A100" s="50"/>
      <c r="B100" s="400" t="s">
        <v>236</v>
      </c>
      <c r="C100" s="402"/>
      <c r="D100" s="402"/>
      <c r="E100" s="402"/>
      <c r="F100" s="402"/>
      <c r="G100" s="402"/>
      <c r="H100" s="402"/>
      <c r="I100" s="402"/>
      <c r="J100" s="402"/>
      <c r="K100" s="402"/>
      <c r="L100" s="402"/>
      <c r="M100" s="402"/>
      <c r="N100" s="402"/>
      <c r="O100" s="402"/>
      <c r="P100" s="402"/>
      <c r="Q100" s="402"/>
      <c r="R100" s="402"/>
      <c r="S100" s="341"/>
      <c r="T100" s="244"/>
      <c r="U100" s="244"/>
      <c r="V100" s="244"/>
      <c r="W100" s="244"/>
      <c r="X100" s="244"/>
      <c r="Y100" s="244"/>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c r="CH100" s="51"/>
      <c r="CI100" s="51"/>
      <c r="CJ100" s="51"/>
      <c r="CK100" s="51"/>
      <c r="CL100" s="51"/>
      <c r="CM100" s="51"/>
      <c r="CN100" s="51"/>
      <c r="CO100" s="51"/>
      <c r="CP100" s="51"/>
      <c r="CQ100" s="51"/>
      <c r="CR100" s="51"/>
      <c r="CS100" s="51"/>
      <c r="CT100" s="51"/>
      <c r="CU100" s="51"/>
      <c r="CV100" s="51"/>
      <c r="CW100" s="51"/>
    </row>
    <row r="101" s="106" customFormat="true" ht="18" hidden="false" customHeight="true" outlineLevel="0" collapsed="false">
      <c r="A101" s="110"/>
      <c r="B101" s="50"/>
      <c r="C101" s="343"/>
      <c r="D101" s="174"/>
      <c r="E101" s="174"/>
      <c r="F101" s="174"/>
      <c r="G101" s="174"/>
      <c r="H101" s="174"/>
      <c r="I101" s="174"/>
      <c r="J101" s="174"/>
      <c r="K101" s="174"/>
      <c r="L101" s="174"/>
      <c r="M101" s="174"/>
      <c r="N101" s="174"/>
      <c r="O101" s="174"/>
      <c r="P101" s="174"/>
      <c r="Q101" s="174"/>
      <c r="R101" s="174"/>
      <c r="S101" s="110"/>
      <c r="T101" s="50"/>
      <c r="U101" s="50"/>
    </row>
    <row r="102" s="51" customFormat="true" ht="18" hidden="false" customHeight="true" outlineLevel="0" collapsed="false">
      <c r="A102" s="50"/>
      <c r="B102" s="50"/>
      <c r="C102" s="50"/>
      <c r="D102" s="50"/>
      <c r="E102" s="50"/>
      <c r="F102" s="50"/>
      <c r="G102" s="50"/>
      <c r="H102" s="50"/>
      <c r="I102" s="50"/>
      <c r="J102" s="50"/>
      <c r="K102" s="50"/>
      <c r="L102" s="50"/>
      <c r="M102" s="50"/>
      <c r="N102" s="50"/>
      <c r="O102" s="50"/>
      <c r="P102" s="50"/>
      <c r="Q102" s="50"/>
      <c r="R102" s="50"/>
      <c r="S102" s="50"/>
      <c r="T102" s="50"/>
      <c r="U102" s="50"/>
    </row>
    <row r="103" s="51" customFormat="true" ht="18" hidden="false" customHeight="true" outlineLevel="1" collapsed="false">
      <c r="A103" s="50"/>
      <c r="B103" s="344" t="s">
        <v>202</v>
      </c>
      <c r="C103" s="304"/>
      <c r="D103" s="344"/>
      <c r="E103" s="344"/>
      <c r="F103" s="344"/>
      <c r="G103" s="344"/>
      <c r="H103" s="344"/>
      <c r="I103" s="344"/>
      <c r="J103" s="344"/>
      <c r="K103" s="345"/>
      <c r="L103" s="345"/>
      <c r="M103" s="345"/>
      <c r="N103" s="345"/>
      <c r="O103" s="345"/>
      <c r="P103" s="345"/>
      <c r="Q103" s="345"/>
      <c r="R103" s="345"/>
      <c r="S103" s="346"/>
      <c r="T103" s="50"/>
      <c r="U103" s="50"/>
    </row>
    <row r="104" s="51" customFormat="true" ht="18" hidden="false" customHeight="true" outlineLevel="1" collapsed="false">
      <c r="A104" s="50"/>
      <c r="B104" s="344"/>
      <c r="C104" s="344"/>
      <c r="D104" s="344"/>
      <c r="E104" s="344"/>
      <c r="F104" s="344"/>
      <c r="G104" s="344"/>
      <c r="H104" s="344"/>
      <c r="I104" s="344"/>
      <c r="J104" s="344"/>
      <c r="K104" s="345"/>
      <c r="L104" s="345"/>
      <c r="M104" s="345"/>
      <c r="N104" s="345"/>
      <c r="O104" s="345"/>
      <c r="P104" s="345"/>
      <c r="Q104" s="345"/>
      <c r="R104" s="345"/>
      <c r="S104" s="346"/>
      <c r="T104" s="50"/>
      <c r="U104" s="50"/>
    </row>
    <row r="105" customFormat="false" ht="41.25" hidden="false" customHeight="true" outlineLevel="1" collapsed="false">
      <c r="A105" s="50"/>
      <c r="B105" s="321" t="s">
        <v>204</v>
      </c>
      <c r="C105" s="321"/>
      <c r="D105" s="403" t="s">
        <v>237</v>
      </c>
      <c r="E105" s="349"/>
      <c r="F105" s="349"/>
      <c r="G105" s="349"/>
      <c r="H105" s="349"/>
      <c r="I105" s="349"/>
      <c r="J105" s="349"/>
      <c r="K105" s="350"/>
      <c r="L105" s="350"/>
      <c r="M105" s="350"/>
      <c r="N105" s="350"/>
      <c r="O105" s="350"/>
      <c r="P105" s="350"/>
      <c r="Q105" s="350"/>
      <c r="R105" s="350"/>
      <c r="S105" s="346"/>
      <c r="T105" s="50"/>
      <c r="U105" s="50"/>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row>
    <row r="106" customFormat="false" ht="18" hidden="false" customHeight="true" outlineLevel="1" collapsed="false">
      <c r="A106" s="50"/>
      <c r="B106" s="385" t="s">
        <v>207</v>
      </c>
      <c r="C106" s="385"/>
      <c r="D106" s="404"/>
      <c r="E106" s="244"/>
      <c r="F106" s="349"/>
      <c r="G106" s="349"/>
      <c r="H106" s="349"/>
      <c r="I106" s="349"/>
      <c r="J106" s="349"/>
      <c r="K106" s="350"/>
      <c r="L106" s="350"/>
      <c r="M106" s="350"/>
      <c r="N106" s="350"/>
      <c r="O106" s="350"/>
      <c r="P106" s="350"/>
      <c r="Q106" s="350"/>
      <c r="R106" s="350"/>
      <c r="S106" s="346"/>
      <c r="T106" s="50"/>
      <c r="U106" s="50"/>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row>
    <row r="107" customFormat="false" ht="18" hidden="false" customHeight="true" outlineLevel="1" collapsed="false">
      <c r="A107" s="50"/>
      <c r="B107" s="378" t="s">
        <v>238</v>
      </c>
      <c r="C107" s="378"/>
      <c r="D107" s="404"/>
      <c r="E107" s="349"/>
      <c r="F107" s="349"/>
      <c r="G107" s="349"/>
      <c r="H107" s="349"/>
      <c r="I107" s="349"/>
      <c r="J107" s="349"/>
      <c r="K107" s="350"/>
      <c r="L107" s="350"/>
      <c r="M107" s="350"/>
      <c r="N107" s="350"/>
      <c r="O107" s="350"/>
      <c r="P107" s="350"/>
      <c r="Q107" s="350"/>
      <c r="R107" s="350"/>
      <c r="S107" s="346"/>
      <c r="T107" s="353"/>
      <c r="U107" s="353"/>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row>
    <row r="108" customFormat="false" ht="18" hidden="false" customHeight="true" outlineLevel="1" collapsed="false">
      <c r="A108" s="50"/>
      <c r="B108" s="378" t="s">
        <v>239</v>
      </c>
      <c r="C108" s="378"/>
      <c r="D108" s="404"/>
      <c r="E108" s="349"/>
      <c r="F108" s="349"/>
      <c r="G108" s="349"/>
      <c r="H108" s="349"/>
      <c r="I108" s="349"/>
      <c r="J108" s="349"/>
      <c r="K108" s="350"/>
      <c r="L108" s="350"/>
      <c r="M108" s="350"/>
      <c r="N108" s="350"/>
      <c r="O108" s="350"/>
      <c r="P108" s="350"/>
      <c r="Q108" s="350"/>
      <c r="R108" s="350"/>
      <c r="S108" s="346"/>
      <c r="T108" s="353"/>
      <c r="U108" s="353"/>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row>
    <row r="109" customFormat="false" ht="18" hidden="false" customHeight="true" outlineLevel="1" collapsed="false">
      <c r="A109" s="50"/>
      <c r="B109" s="49"/>
      <c r="C109" s="354"/>
      <c r="D109" s="329"/>
      <c r="E109" s="344"/>
      <c r="F109" s="344"/>
      <c r="G109" s="344"/>
      <c r="H109" s="344"/>
      <c r="I109" s="344"/>
      <c r="J109" s="344"/>
      <c r="K109" s="345"/>
      <c r="L109" s="345"/>
      <c r="M109" s="345"/>
      <c r="N109" s="345"/>
      <c r="O109" s="345"/>
      <c r="P109" s="345"/>
      <c r="Q109" s="345"/>
      <c r="R109" s="345"/>
      <c r="S109" s="346"/>
      <c r="T109" s="353"/>
      <c r="U109" s="353"/>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row>
    <row r="110" customFormat="false" ht="18" hidden="false" customHeight="true" outlineLevel="0" collapsed="false">
      <c r="A110" s="50"/>
      <c r="B110" s="49"/>
      <c r="C110" s="354"/>
      <c r="D110" s="329"/>
      <c r="E110" s="344"/>
      <c r="F110" s="344"/>
      <c r="G110" s="344"/>
      <c r="H110" s="344"/>
      <c r="I110" s="344"/>
      <c r="J110" s="344"/>
      <c r="K110" s="345"/>
      <c r="L110" s="345"/>
      <c r="M110" s="345"/>
      <c r="N110" s="345"/>
      <c r="O110" s="345"/>
      <c r="P110" s="345"/>
      <c r="Q110" s="345"/>
      <c r="R110" s="345"/>
      <c r="S110" s="346"/>
      <c r="T110" s="353"/>
      <c r="U110" s="353"/>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row>
    <row r="111" customFormat="false" ht="18" hidden="false" customHeight="true" outlineLevel="0" collapsed="false">
      <c r="A111" s="255"/>
      <c r="B111" s="355"/>
      <c r="C111" s="355"/>
      <c r="D111" s="355"/>
      <c r="E111" s="355"/>
      <c r="F111" s="355"/>
      <c r="G111" s="355"/>
      <c r="H111" s="355"/>
      <c r="I111" s="355"/>
      <c r="J111" s="355"/>
      <c r="K111" s="356"/>
      <c r="L111" s="356"/>
      <c r="M111" s="356"/>
      <c r="N111" s="356"/>
      <c r="O111" s="356"/>
      <c r="P111" s="356"/>
      <c r="Q111" s="356"/>
      <c r="R111" s="356"/>
      <c r="S111" s="357"/>
      <c r="T111" s="358"/>
      <c r="U111" s="358"/>
    </row>
    <row r="112" s="40" customFormat="true" ht="18" hidden="false" customHeight="true" outlineLevel="0" collapsed="false">
      <c r="A112" s="38"/>
      <c r="B112" s="359" t="s">
        <v>92</v>
      </c>
      <c r="C112" s="360"/>
      <c r="D112" s="360"/>
      <c r="E112" s="360"/>
      <c r="F112" s="360"/>
      <c r="G112" s="360"/>
      <c r="H112" s="360"/>
      <c r="I112" s="360"/>
      <c r="J112" s="360"/>
      <c r="K112" s="361"/>
      <c r="L112" s="361"/>
      <c r="M112" s="361"/>
      <c r="N112" s="361"/>
      <c r="O112" s="361"/>
      <c r="P112" s="361"/>
      <c r="Q112" s="361"/>
      <c r="R112" s="361"/>
      <c r="S112" s="362"/>
      <c r="T112" s="363"/>
      <c r="U112" s="363"/>
    </row>
    <row r="113" s="51" customFormat="true" ht="15" hidden="false" customHeight="true" outlineLevel="0" collapsed="false">
      <c r="A113" s="50"/>
      <c r="B113" s="344"/>
      <c r="C113" s="344"/>
      <c r="D113" s="344"/>
      <c r="E113" s="344"/>
      <c r="F113" s="344"/>
      <c r="G113" s="344"/>
      <c r="H113" s="344"/>
      <c r="I113" s="344"/>
      <c r="J113" s="344"/>
      <c r="K113" s="345"/>
      <c r="L113" s="345"/>
      <c r="M113" s="345"/>
      <c r="N113" s="345"/>
      <c r="O113" s="345"/>
      <c r="P113" s="345"/>
      <c r="Q113" s="345"/>
      <c r="R113" s="345"/>
      <c r="S113" s="346"/>
      <c r="T113" s="353"/>
      <c r="U113" s="353"/>
    </row>
    <row r="114" s="407" customFormat="true" ht="17.25" hidden="false" customHeight="true" outlineLevel="0" collapsed="false">
      <c r="A114" s="353"/>
      <c r="B114" s="375" t="s">
        <v>113</v>
      </c>
      <c r="C114" s="375"/>
      <c r="D114" s="375" t="s">
        <v>240</v>
      </c>
      <c r="E114" s="375"/>
      <c r="F114" s="375"/>
      <c r="G114" s="375"/>
      <c r="H114" s="375"/>
      <c r="I114" s="375"/>
      <c r="J114" s="375"/>
      <c r="K114" s="375"/>
      <c r="L114" s="375"/>
      <c r="M114" s="375"/>
      <c r="N114" s="375"/>
      <c r="O114" s="375"/>
      <c r="P114" s="375"/>
      <c r="Q114" s="375"/>
      <c r="R114" s="375"/>
      <c r="S114" s="375"/>
      <c r="T114" s="405"/>
      <c r="U114" s="405"/>
      <c r="V114" s="405"/>
      <c r="W114" s="405"/>
      <c r="X114" s="405"/>
      <c r="Y114" s="405"/>
      <c r="Z114" s="405"/>
      <c r="AA114" s="405"/>
      <c r="AB114" s="405"/>
      <c r="AC114" s="405"/>
      <c r="AD114" s="405"/>
      <c r="AE114" s="405"/>
      <c r="AF114" s="406"/>
      <c r="AG114" s="406"/>
      <c r="AH114" s="406"/>
      <c r="AI114" s="406"/>
      <c r="AJ114" s="406"/>
      <c r="AK114" s="406"/>
      <c r="AL114" s="406"/>
      <c r="AM114" s="406"/>
      <c r="AN114" s="406"/>
      <c r="AO114" s="406"/>
      <c r="AP114" s="406"/>
      <c r="AQ114" s="406"/>
      <c r="AR114" s="406"/>
      <c r="AS114" s="406"/>
      <c r="AT114" s="406"/>
      <c r="AU114" s="406"/>
      <c r="AV114" s="406"/>
      <c r="AW114" s="406"/>
      <c r="AX114" s="406"/>
      <c r="AY114" s="406"/>
      <c r="AZ114" s="406"/>
      <c r="BA114" s="406"/>
      <c r="BB114" s="406"/>
      <c r="BC114" s="406"/>
      <c r="BD114" s="406"/>
      <c r="BE114" s="406"/>
      <c r="BF114" s="406"/>
      <c r="BG114" s="406"/>
      <c r="BH114" s="406"/>
      <c r="BI114" s="406"/>
      <c r="BJ114" s="406"/>
      <c r="BK114" s="406"/>
      <c r="BL114" s="406"/>
      <c r="BM114" s="406"/>
      <c r="BN114" s="406"/>
      <c r="BO114" s="406"/>
      <c r="BP114" s="406"/>
      <c r="BQ114" s="406"/>
      <c r="BR114" s="406"/>
      <c r="BS114" s="406"/>
      <c r="BT114" s="406"/>
      <c r="BU114" s="406"/>
      <c r="BV114" s="406"/>
      <c r="BW114" s="406"/>
      <c r="BX114" s="406"/>
      <c r="BY114" s="406"/>
      <c r="BZ114" s="406"/>
      <c r="CA114" s="406"/>
      <c r="CB114" s="406"/>
      <c r="CC114" s="406"/>
      <c r="CD114" s="406"/>
      <c r="CE114" s="406"/>
      <c r="CF114" s="406"/>
      <c r="CG114" s="406"/>
      <c r="CH114" s="406"/>
      <c r="CI114" s="406"/>
      <c r="CJ114" s="406"/>
      <c r="CK114" s="406"/>
      <c r="CL114" s="406"/>
      <c r="CM114" s="406"/>
      <c r="CN114" s="406"/>
      <c r="CO114" s="406"/>
      <c r="CP114" s="406"/>
      <c r="CQ114" s="406"/>
      <c r="CR114" s="406"/>
      <c r="CS114" s="406"/>
      <c r="CT114" s="406"/>
      <c r="CU114" s="406"/>
    </row>
    <row r="115" s="407" customFormat="true" ht="13.5" hidden="false" customHeight="true" outlineLevel="0" collapsed="false">
      <c r="A115" s="353"/>
      <c r="B115" s="375"/>
      <c r="C115" s="375"/>
      <c r="D115" s="375" t="s">
        <v>115</v>
      </c>
      <c r="E115" s="375" t="s">
        <v>199</v>
      </c>
      <c r="F115" s="375" t="s">
        <v>117</v>
      </c>
      <c r="G115" s="375"/>
      <c r="H115" s="375"/>
      <c r="I115" s="375"/>
      <c r="J115" s="375"/>
      <c r="K115" s="375"/>
      <c r="L115" s="375"/>
      <c r="M115" s="375"/>
      <c r="N115" s="375" t="s">
        <v>118</v>
      </c>
      <c r="O115" s="375"/>
      <c r="P115" s="375"/>
      <c r="Q115" s="375"/>
      <c r="R115" s="375"/>
      <c r="S115" s="375" t="s">
        <v>49</v>
      </c>
      <c r="T115" s="405"/>
      <c r="U115" s="405"/>
      <c r="V115" s="405"/>
      <c r="W115" s="405"/>
      <c r="X115" s="405"/>
      <c r="Y115" s="405"/>
      <c r="Z115" s="405"/>
      <c r="AA115" s="405"/>
      <c r="AB115" s="405"/>
      <c r="AC115" s="405"/>
      <c r="AD115" s="405"/>
      <c r="AE115" s="405"/>
      <c r="AF115" s="406"/>
      <c r="AG115" s="406"/>
      <c r="AH115" s="406"/>
      <c r="AI115" s="406"/>
      <c r="AJ115" s="406"/>
      <c r="AK115" s="406"/>
      <c r="AL115" s="406"/>
      <c r="AM115" s="406"/>
      <c r="AN115" s="406"/>
      <c r="AO115" s="406"/>
      <c r="AP115" s="406"/>
      <c r="AQ115" s="406"/>
      <c r="AR115" s="406"/>
      <c r="AS115" s="406"/>
      <c r="AT115" s="406"/>
      <c r="AU115" s="406"/>
      <c r="AV115" s="406"/>
      <c r="AW115" s="406"/>
      <c r="AX115" s="406"/>
      <c r="AY115" s="406"/>
      <c r="AZ115" s="406"/>
      <c r="BA115" s="406"/>
      <c r="BB115" s="406"/>
      <c r="BC115" s="406"/>
      <c r="BD115" s="406"/>
      <c r="BE115" s="406"/>
      <c r="BF115" s="406"/>
      <c r="BG115" s="406"/>
      <c r="BH115" s="406"/>
      <c r="BI115" s="406"/>
      <c r="BJ115" s="406"/>
      <c r="BK115" s="406"/>
      <c r="BL115" s="406"/>
      <c r="BM115" s="406"/>
      <c r="BN115" s="406"/>
      <c r="BO115" s="406"/>
      <c r="BP115" s="406"/>
      <c r="BQ115" s="406"/>
      <c r="BR115" s="406"/>
      <c r="BS115" s="406"/>
      <c r="BT115" s="406"/>
      <c r="BU115" s="406"/>
      <c r="BV115" s="406"/>
      <c r="BW115" s="406"/>
      <c r="BX115" s="406"/>
      <c r="BY115" s="406"/>
      <c r="BZ115" s="406"/>
      <c r="CA115" s="406"/>
      <c r="CB115" s="406"/>
      <c r="CC115" s="406"/>
      <c r="CD115" s="406"/>
      <c r="CE115" s="406"/>
      <c r="CF115" s="406"/>
      <c r="CG115" s="406"/>
      <c r="CH115" s="406"/>
      <c r="CI115" s="406"/>
      <c r="CJ115" s="406"/>
      <c r="CK115" s="406"/>
      <c r="CL115" s="406"/>
      <c r="CM115" s="406"/>
      <c r="CN115" s="406"/>
      <c r="CO115" s="406"/>
      <c r="CP115" s="406"/>
      <c r="CQ115" s="406"/>
      <c r="CR115" s="406"/>
      <c r="CS115" s="406"/>
      <c r="CT115" s="406"/>
      <c r="CU115" s="406"/>
    </row>
    <row r="116" s="407" customFormat="true" ht="52.5" hidden="false" customHeight="true" outlineLevel="0" collapsed="false">
      <c r="A116" s="353"/>
      <c r="B116" s="375"/>
      <c r="C116" s="375"/>
      <c r="D116" s="375"/>
      <c r="E116" s="375"/>
      <c r="F116" s="375" t="s">
        <v>119</v>
      </c>
      <c r="G116" s="375" t="s">
        <v>120</v>
      </c>
      <c r="H116" s="375" t="s">
        <v>241</v>
      </c>
      <c r="I116" s="375" t="s">
        <v>122</v>
      </c>
      <c r="J116" s="375" t="s">
        <v>123</v>
      </c>
      <c r="K116" s="375" t="s">
        <v>124</v>
      </c>
      <c r="L116" s="375" t="s">
        <v>125</v>
      </c>
      <c r="M116" s="375" t="s">
        <v>126</v>
      </c>
      <c r="N116" s="375" t="s">
        <v>129</v>
      </c>
      <c r="O116" s="375" t="s">
        <v>128</v>
      </c>
      <c r="P116" s="375" t="s">
        <v>130</v>
      </c>
      <c r="Q116" s="375" t="s">
        <v>131</v>
      </c>
      <c r="R116" s="375" t="s">
        <v>132</v>
      </c>
      <c r="S116" s="375"/>
      <c r="T116" s="405"/>
      <c r="U116" s="405"/>
      <c r="V116" s="405"/>
      <c r="W116" s="405"/>
      <c r="X116" s="405"/>
      <c r="Y116" s="405"/>
      <c r="Z116" s="405"/>
      <c r="AA116" s="405"/>
      <c r="AB116" s="405"/>
      <c r="AC116" s="405"/>
      <c r="AD116" s="405"/>
      <c r="AE116" s="405"/>
      <c r="AF116" s="406"/>
      <c r="AG116" s="406"/>
      <c r="AH116" s="406"/>
      <c r="AI116" s="406"/>
      <c r="AJ116" s="406"/>
      <c r="AK116" s="406"/>
      <c r="AL116" s="406"/>
      <c r="AM116" s="406"/>
      <c r="AN116" s="406"/>
      <c r="AO116" s="406"/>
      <c r="AP116" s="406"/>
      <c r="AQ116" s="406"/>
      <c r="AR116" s="406"/>
      <c r="AS116" s="406"/>
      <c r="AT116" s="406"/>
      <c r="AU116" s="406"/>
      <c r="AV116" s="406"/>
      <c r="AW116" s="406"/>
      <c r="AX116" s="406"/>
      <c r="AY116" s="406"/>
      <c r="AZ116" s="406"/>
      <c r="BA116" s="406"/>
      <c r="BB116" s="406"/>
      <c r="BC116" s="406"/>
      <c r="BD116" s="406"/>
      <c r="BE116" s="406"/>
      <c r="BF116" s="406"/>
      <c r="BG116" s="406"/>
      <c r="BH116" s="406"/>
      <c r="BI116" s="406"/>
      <c r="BJ116" s="406"/>
      <c r="BK116" s="406"/>
      <c r="BL116" s="406"/>
      <c r="BM116" s="406"/>
      <c r="BN116" s="406"/>
      <c r="BO116" s="406"/>
      <c r="BP116" s="406"/>
      <c r="BQ116" s="406"/>
      <c r="BR116" s="406"/>
      <c r="BS116" s="406"/>
      <c r="BT116" s="406"/>
      <c r="BU116" s="406"/>
      <c r="BV116" s="406"/>
      <c r="BW116" s="406"/>
      <c r="BX116" s="406"/>
      <c r="BY116" s="406"/>
      <c r="BZ116" s="406"/>
      <c r="CA116" s="406"/>
      <c r="CB116" s="406"/>
      <c r="CC116" s="406"/>
      <c r="CD116" s="406"/>
      <c r="CE116" s="406"/>
      <c r="CF116" s="406"/>
      <c r="CG116" s="406"/>
      <c r="CH116" s="406"/>
      <c r="CI116" s="406"/>
      <c r="CJ116" s="406"/>
      <c r="CK116" s="406"/>
      <c r="CL116" s="406"/>
      <c r="CM116" s="406"/>
      <c r="CN116" s="406"/>
      <c r="CO116" s="406"/>
      <c r="CP116" s="406"/>
      <c r="CQ116" s="406"/>
      <c r="CR116" s="406"/>
      <c r="CS116" s="406"/>
      <c r="CT116" s="406"/>
      <c r="CU116" s="406"/>
    </row>
    <row r="117" s="407" customFormat="true" ht="15" hidden="false" customHeight="true" outlineLevel="0" collapsed="false">
      <c r="A117" s="353"/>
      <c r="B117" s="376" t="s">
        <v>133</v>
      </c>
      <c r="C117" s="376"/>
      <c r="D117" s="408" t="s">
        <v>134</v>
      </c>
      <c r="E117" s="408"/>
      <c r="F117" s="408"/>
      <c r="G117" s="408"/>
      <c r="H117" s="408"/>
      <c r="I117" s="408"/>
      <c r="J117" s="408"/>
      <c r="K117" s="408"/>
      <c r="L117" s="408"/>
      <c r="M117" s="408"/>
      <c r="N117" s="408"/>
      <c r="O117" s="408"/>
      <c r="P117" s="408"/>
      <c r="Q117" s="408"/>
      <c r="R117" s="408"/>
      <c r="S117" s="408"/>
      <c r="T117" s="405"/>
      <c r="U117" s="405"/>
      <c r="V117" s="405"/>
      <c r="W117" s="405"/>
      <c r="X117" s="405"/>
      <c r="Y117" s="405"/>
      <c r="Z117" s="405"/>
      <c r="AA117" s="405"/>
      <c r="AB117" s="405"/>
      <c r="AC117" s="405"/>
      <c r="AD117" s="405"/>
      <c r="AE117" s="405"/>
      <c r="AF117" s="406"/>
      <c r="AG117" s="406"/>
      <c r="AH117" s="406"/>
      <c r="AI117" s="406"/>
      <c r="AJ117" s="406"/>
      <c r="AK117" s="406"/>
      <c r="AL117" s="406"/>
      <c r="AM117" s="406"/>
      <c r="AN117" s="406"/>
      <c r="AO117" s="406"/>
      <c r="AP117" s="406"/>
      <c r="AQ117" s="406"/>
      <c r="AR117" s="406"/>
      <c r="AS117" s="406"/>
      <c r="AT117" s="406"/>
      <c r="AU117" s="406"/>
      <c r="AV117" s="406"/>
      <c r="AW117" s="406"/>
      <c r="AX117" s="406"/>
      <c r="AY117" s="406"/>
      <c r="AZ117" s="406"/>
      <c r="BA117" s="406"/>
      <c r="BB117" s="406"/>
      <c r="BC117" s="406"/>
      <c r="BD117" s="406"/>
      <c r="BE117" s="406"/>
      <c r="BF117" s="406"/>
      <c r="BG117" s="406"/>
      <c r="BH117" s="406"/>
      <c r="BI117" s="406"/>
      <c r="BJ117" s="406"/>
      <c r="BK117" s="406"/>
      <c r="BL117" s="406"/>
      <c r="BM117" s="406"/>
      <c r="BN117" s="406"/>
      <c r="BO117" s="406"/>
      <c r="BP117" s="406"/>
      <c r="BQ117" s="406"/>
      <c r="BR117" s="406"/>
      <c r="BS117" s="406"/>
      <c r="BT117" s="406"/>
      <c r="BU117" s="406"/>
      <c r="BV117" s="406"/>
      <c r="BW117" s="406"/>
      <c r="BX117" s="406"/>
      <c r="BY117" s="406"/>
      <c r="BZ117" s="406"/>
      <c r="CA117" s="406"/>
      <c r="CB117" s="406"/>
      <c r="CC117" s="406"/>
      <c r="CD117" s="406"/>
      <c r="CE117" s="406"/>
      <c r="CF117" s="406"/>
      <c r="CG117" s="406"/>
      <c r="CH117" s="406"/>
      <c r="CI117" s="406"/>
      <c r="CJ117" s="406"/>
      <c r="CK117" s="406"/>
      <c r="CL117" s="406"/>
      <c r="CM117" s="406"/>
      <c r="CN117" s="406"/>
      <c r="CO117" s="406"/>
      <c r="CP117" s="406"/>
      <c r="CQ117" s="406"/>
      <c r="CR117" s="406"/>
      <c r="CS117" s="406"/>
      <c r="CT117" s="406"/>
      <c r="CU117" s="406"/>
    </row>
    <row r="118" s="407" customFormat="true" ht="16.5" hidden="false" customHeight="true" outlineLevel="0" collapsed="false">
      <c r="A118" s="353"/>
      <c r="B118" s="378" t="s">
        <v>136</v>
      </c>
      <c r="C118" s="378"/>
      <c r="D118" s="409" t="n">
        <f aca="false">D35*D$100</f>
        <v>0</v>
      </c>
      <c r="E118" s="409" t="n">
        <f aca="false">E35*E$100</f>
        <v>0</v>
      </c>
      <c r="F118" s="409" t="n">
        <f aca="false">F35*F$100</f>
        <v>0</v>
      </c>
      <c r="G118" s="409" t="n">
        <f aca="false">G35*G$100</f>
        <v>0</v>
      </c>
      <c r="H118" s="409" t="n">
        <f aca="false">H35*H$100</f>
        <v>0</v>
      </c>
      <c r="I118" s="409" t="n">
        <f aca="false">I35*I$100</f>
        <v>0</v>
      </c>
      <c r="J118" s="409" t="n">
        <f aca="false">J35*J$100</f>
        <v>0</v>
      </c>
      <c r="K118" s="409" t="n">
        <f aca="false">K35*K$100</f>
        <v>0</v>
      </c>
      <c r="L118" s="409" t="n">
        <f aca="false">L35*L$100</f>
        <v>0</v>
      </c>
      <c r="M118" s="409" t="n">
        <f aca="false">M35*M$100</f>
        <v>0</v>
      </c>
      <c r="N118" s="409" t="n">
        <f aca="false">N35*N$100</f>
        <v>0</v>
      </c>
      <c r="O118" s="409" t="n">
        <f aca="false">O35*O$100</f>
        <v>0</v>
      </c>
      <c r="P118" s="409" t="n">
        <f aca="false">P35*P$100</f>
        <v>0</v>
      </c>
      <c r="Q118" s="409" t="n">
        <f aca="false">Q35*Q$100</f>
        <v>0</v>
      </c>
      <c r="R118" s="409" t="n">
        <f aca="false">R35*R$100</f>
        <v>0</v>
      </c>
      <c r="S118" s="410" t="n">
        <f aca="false">SUM(D118:R118)</f>
        <v>0</v>
      </c>
      <c r="T118" s="405"/>
      <c r="U118" s="405"/>
      <c r="V118" s="405"/>
      <c r="W118" s="405"/>
      <c r="X118" s="405"/>
      <c r="Y118" s="405"/>
      <c r="Z118" s="405"/>
      <c r="AA118" s="405"/>
      <c r="AB118" s="405"/>
      <c r="AC118" s="405"/>
      <c r="AD118" s="405"/>
      <c r="AE118" s="405"/>
      <c r="AF118" s="406"/>
      <c r="AG118" s="406"/>
      <c r="AH118" s="406"/>
      <c r="AI118" s="406"/>
      <c r="AJ118" s="406"/>
      <c r="AK118" s="406"/>
      <c r="AL118" s="406"/>
      <c r="AM118" s="406"/>
      <c r="AN118" s="406"/>
      <c r="AO118" s="406"/>
      <c r="AP118" s="406"/>
      <c r="AQ118" s="406"/>
      <c r="AR118" s="406"/>
      <c r="AS118" s="406"/>
      <c r="AT118" s="406"/>
      <c r="AU118" s="406"/>
      <c r="AV118" s="406"/>
      <c r="AW118" s="406"/>
      <c r="AX118" s="406"/>
      <c r="AY118" s="406"/>
      <c r="AZ118" s="406"/>
      <c r="BA118" s="406"/>
      <c r="BB118" s="406"/>
      <c r="BC118" s="406"/>
      <c r="BD118" s="406"/>
      <c r="BE118" s="406"/>
      <c r="BF118" s="406"/>
      <c r="BG118" s="406"/>
      <c r="BH118" s="406"/>
      <c r="BI118" s="406"/>
      <c r="BJ118" s="406"/>
      <c r="BK118" s="406"/>
      <c r="BL118" s="406"/>
      <c r="BM118" s="406"/>
      <c r="BN118" s="406"/>
      <c r="BO118" s="406"/>
      <c r="BP118" s="406"/>
      <c r="BQ118" s="406"/>
      <c r="BR118" s="406"/>
      <c r="BS118" s="406"/>
      <c r="BT118" s="406"/>
      <c r="BU118" s="406"/>
      <c r="BV118" s="406"/>
      <c r="BW118" s="406"/>
      <c r="BX118" s="406"/>
      <c r="BY118" s="406"/>
      <c r="BZ118" s="406"/>
      <c r="CA118" s="406"/>
      <c r="CB118" s="406"/>
      <c r="CC118" s="406"/>
      <c r="CD118" s="406"/>
      <c r="CE118" s="406"/>
      <c r="CF118" s="406"/>
      <c r="CG118" s="406"/>
      <c r="CH118" s="406"/>
      <c r="CI118" s="406"/>
      <c r="CJ118" s="406"/>
      <c r="CK118" s="406"/>
      <c r="CL118" s="406"/>
      <c r="CM118" s="406"/>
      <c r="CN118" s="406"/>
      <c r="CO118" s="406"/>
      <c r="CP118" s="406"/>
      <c r="CQ118" s="406"/>
      <c r="CR118" s="406"/>
      <c r="CS118" s="406"/>
      <c r="CT118" s="406"/>
      <c r="CU118" s="406"/>
    </row>
    <row r="119" s="407" customFormat="true" ht="16.5" hidden="false" customHeight="true" outlineLevel="0" collapsed="false">
      <c r="A119" s="353"/>
      <c r="B119" s="380" t="s">
        <v>222</v>
      </c>
      <c r="C119" s="380"/>
      <c r="D119" s="409" t="n">
        <f aca="false">D36*D$100</f>
        <v>0</v>
      </c>
      <c r="E119" s="409" t="n">
        <f aca="false">E36*E$100</f>
        <v>0</v>
      </c>
      <c r="F119" s="409" t="n">
        <f aca="false">F36*F$100</f>
        <v>0</v>
      </c>
      <c r="G119" s="409" t="n">
        <f aca="false">G36*G$100</f>
        <v>0</v>
      </c>
      <c r="H119" s="409" t="n">
        <f aca="false">H36*H$100</f>
        <v>0</v>
      </c>
      <c r="I119" s="409" t="n">
        <f aca="false">I36*I$100</f>
        <v>0</v>
      </c>
      <c r="J119" s="409" t="n">
        <f aca="false">J36*J$100</f>
        <v>0</v>
      </c>
      <c r="K119" s="409" t="n">
        <f aca="false">K36*K$100</f>
        <v>0</v>
      </c>
      <c r="L119" s="409" t="n">
        <f aca="false">L36*L$100</f>
        <v>0</v>
      </c>
      <c r="M119" s="409" t="n">
        <f aca="false">M36*M$100</f>
        <v>0</v>
      </c>
      <c r="N119" s="409" t="n">
        <f aca="false">N36*N$100</f>
        <v>0</v>
      </c>
      <c r="O119" s="409" t="n">
        <f aca="false">O36*O$100</f>
        <v>0</v>
      </c>
      <c r="P119" s="409" t="n">
        <f aca="false">P36*P$100</f>
        <v>0</v>
      </c>
      <c r="Q119" s="409" t="n">
        <f aca="false">Q36*Q$100</f>
        <v>0</v>
      </c>
      <c r="R119" s="409" t="n">
        <f aca="false">R36*R$100</f>
        <v>0</v>
      </c>
      <c r="S119" s="410" t="n">
        <f aca="false">SUM(D119:R119)</f>
        <v>0</v>
      </c>
      <c r="T119" s="405"/>
      <c r="U119" s="405"/>
      <c r="V119" s="405"/>
      <c r="W119" s="405"/>
      <c r="X119" s="405"/>
      <c r="Y119" s="405"/>
      <c r="Z119" s="405"/>
      <c r="AA119" s="405"/>
      <c r="AB119" s="405"/>
      <c r="AC119" s="405"/>
      <c r="AD119" s="405"/>
      <c r="AE119" s="405"/>
      <c r="AF119" s="406"/>
      <c r="AG119" s="406"/>
      <c r="AH119" s="406"/>
      <c r="AI119" s="406"/>
      <c r="AJ119" s="406"/>
      <c r="AK119" s="406"/>
      <c r="AL119" s="406"/>
      <c r="AM119" s="406"/>
      <c r="AN119" s="406"/>
      <c r="AO119" s="406"/>
      <c r="AP119" s="406"/>
      <c r="AQ119" s="406"/>
      <c r="AR119" s="406"/>
      <c r="AS119" s="406"/>
      <c r="AT119" s="406"/>
      <c r="AU119" s="406"/>
      <c r="AV119" s="406"/>
      <c r="AW119" s="406"/>
      <c r="AX119" s="406"/>
      <c r="AY119" s="406"/>
      <c r="AZ119" s="406"/>
      <c r="BA119" s="406"/>
      <c r="BB119" s="406"/>
      <c r="BC119" s="406"/>
      <c r="BD119" s="406"/>
      <c r="BE119" s="406"/>
      <c r="BF119" s="406"/>
      <c r="BG119" s="406"/>
      <c r="BH119" s="406"/>
      <c r="BI119" s="406"/>
      <c r="BJ119" s="406"/>
      <c r="BK119" s="406"/>
      <c r="BL119" s="406"/>
      <c r="BM119" s="406"/>
      <c r="BN119" s="406"/>
      <c r="BO119" s="406"/>
      <c r="BP119" s="406"/>
      <c r="BQ119" s="406"/>
      <c r="BR119" s="406"/>
      <c r="BS119" s="406"/>
      <c r="BT119" s="406"/>
      <c r="BU119" s="406"/>
      <c r="BV119" s="406"/>
      <c r="BW119" s="406"/>
      <c r="BX119" s="406"/>
      <c r="BY119" s="406"/>
      <c r="BZ119" s="406"/>
      <c r="CA119" s="406"/>
      <c r="CB119" s="406"/>
      <c r="CC119" s="406"/>
      <c r="CD119" s="406"/>
      <c r="CE119" s="406"/>
      <c r="CF119" s="406"/>
      <c r="CG119" s="406"/>
      <c r="CH119" s="406"/>
      <c r="CI119" s="406"/>
      <c r="CJ119" s="406"/>
      <c r="CK119" s="406"/>
      <c r="CL119" s="406"/>
      <c r="CM119" s="406"/>
      <c r="CN119" s="406"/>
      <c r="CO119" s="406"/>
      <c r="CP119" s="406"/>
      <c r="CQ119" s="406"/>
      <c r="CR119" s="406"/>
      <c r="CS119" s="406"/>
      <c r="CT119" s="406"/>
      <c r="CU119" s="406"/>
    </row>
    <row r="120" s="407" customFormat="true" ht="16.5" hidden="false" customHeight="true" outlineLevel="0" collapsed="false">
      <c r="A120" s="353"/>
      <c r="B120" s="378" t="s">
        <v>143</v>
      </c>
      <c r="C120" s="378"/>
      <c r="D120" s="409" t="n">
        <f aca="false">D37*D$100</f>
        <v>0</v>
      </c>
      <c r="E120" s="409" t="n">
        <f aca="false">E37*E$100</f>
        <v>0</v>
      </c>
      <c r="F120" s="409" t="n">
        <f aca="false">F37*F$100</f>
        <v>0</v>
      </c>
      <c r="G120" s="409" t="n">
        <f aca="false">G37*G$100</f>
        <v>0</v>
      </c>
      <c r="H120" s="409" t="n">
        <f aca="false">H37*H$100</f>
        <v>0</v>
      </c>
      <c r="I120" s="409" t="n">
        <f aca="false">I37*I$100</f>
        <v>0</v>
      </c>
      <c r="J120" s="409" t="n">
        <f aca="false">J37*J$100</f>
        <v>0</v>
      </c>
      <c r="K120" s="409" t="n">
        <f aca="false">K37*K$100</f>
        <v>0</v>
      </c>
      <c r="L120" s="409" t="n">
        <f aca="false">L37*L$100</f>
        <v>0</v>
      </c>
      <c r="M120" s="409" t="n">
        <f aca="false">M37*M$100</f>
        <v>0</v>
      </c>
      <c r="N120" s="409" t="n">
        <f aca="false">N37*N$100</f>
        <v>0</v>
      </c>
      <c r="O120" s="409" t="n">
        <f aca="false">O37*O$100</f>
        <v>0</v>
      </c>
      <c r="P120" s="409" t="n">
        <f aca="false">P37*P$100</f>
        <v>0</v>
      </c>
      <c r="Q120" s="409" t="n">
        <f aca="false">Q37*Q$100</f>
        <v>0</v>
      </c>
      <c r="R120" s="409" t="n">
        <f aca="false">R37*R$100</f>
        <v>0</v>
      </c>
      <c r="S120" s="410" t="n">
        <f aca="false">SUM(D120:R120)</f>
        <v>0</v>
      </c>
      <c r="T120" s="405"/>
      <c r="U120" s="405"/>
      <c r="V120" s="405"/>
      <c r="W120" s="405"/>
      <c r="X120" s="405"/>
      <c r="Y120" s="405"/>
      <c r="Z120" s="405"/>
      <c r="AA120" s="405"/>
      <c r="AB120" s="405"/>
      <c r="AC120" s="405"/>
      <c r="AD120" s="405"/>
      <c r="AE120" s="405"/>
      <c r="AF120" s="406"/>
      <c r="AG120" s="406"/>
      <c r="AH120" s="406"/>
      <c r="AI120" s="406"/>
      <c r="AJ120" s="406"/>
      <c r="AK120" s="406"/>
      <c r="AL120" s="406"/>
      <c r="AM120" s="406"/>
      <c r="AN120" s="406"/>
      <c r="AO120" s="406"/>
      <c r="AP120" s="406"/>
      <c r="AQ120" s="406"/>
      <c r="AR120" s="406"/>
      <c r="AS120" s="406"/>
      <c r="AT120" s="406"/>
      <c r="AU120" s="406"/>
      <c r="AV120" s="406"/>
      <c r="AW120" s="406"/>
      <c r="AX120" s="406"/>
      <c r="AY120" s="406"/>
      <c r="AZ120" s="406"/>
      <c r="BA120" s="406"/>
      <c r="BB120" s="406"/>
      <c r="BC120" s="406"/>
      <c r="BD120" s="406"/>
      <c r="BE120" s="406"/>
      <c r="BF120" s="406"/>
      <c r="BG120" s="406"/>
      <c r="BH120" s="406"/>
      <c r="BI120" s="406"/>
      <c r="BJ120" s="406"/>
      <c r="BK120" s="406"/>
      <c r="BL120" s="406"/>
      <c r="BM120" s="406"/>
      <c r="BN120" s="406"/>
      <c r="BO120" s="406"/>
      <c r="BP120" s="406"/>
      <c r="BQ120" s="406"/>
      <c r="BR120" s="406"/>
      <c r="BS120" s="406"/>
      <c r="BT120" s="406"/>
      <c r="BU120" s="406"/>
      <c r="BV120" s="406"/>
      <c r="BW120" s="406"/>
      <c r="BX120" s="406"/>
      <c r="BY120" s="406"/>
      <c r="BZ120" s="406"/>
      <c r="CA120" s="406"/>
      <c r="CB120" s="406"/>
      <c r="CC120" s="406"/>
      <c r="CD120" s="406"/>
      <c r="CE120" s="406"/>
      <c r="CF120" s="406"/>
      <c r="CG120" s="406"/>
      <c r="CH120" s="406"/>
      <c r="CI120" s="406"/>
      <c r="CJ120" s="406"/>
      <c r="CK120" s="406"/>
      <c r="CL120" s="406"/>
      <c r="CM120" s="406"/>
      <c r="CN120" s="406"/>
      <c r="CO120" s="406"/>
      <c r="CP120" s="406"/>
      <c r="CQ120" s="406"/>
      <c r="CR120" s="406"/>
      <c r="CS120" s="406"/>
      <c r="CT120" s="406"/>
      <c r="CU120" s="406"/>
    </row>
    <row r="121" s="407" customFormat="true" ht="16.5" hidden="false" customHeight="true" outlineLevel="0" collapsed="false">
      <c r="A121" s="353"/>
      <c r="B121" s="378" t="s">
        <v>139</v>
      </c>
      <c r="C121" s="378"/>
      <c r="D121" s="409" t="n">
        <f aca="false">D38*D$100</f>
        <v>0</v>
      </c>
      <c r="E121" s="409" t="n">
        <f aca="false">E38*E$100</f>
        <v>0</v>
      </c>
      <c r="F121" s="409" t="n">
        <f aca="false">F38*F$100</f>
        <v>0</v>
      </c>
      <c r="G121" s="409" t="n">
        <f aca="false">G38*G$100</f>
        <v>0</v>
      </c>
      <c r="H121" s="409" t="n">
        <f aca="false">H38*H$100</f>
        <v>0</v>
      </c>
      <c r="I121" s="409" t="n">
        <f aca="false">I38*I$100</f>
        <v>0</v>
      </c>
      <c r="J121" s="409" t="n">
        <f aca="false">J38*J$100</f>
        <v>0</v>
      </c>
      <c r="K121" s="409" t="n">
        <f aca="false">K38*K$100</f>
        <v>0</v>
      </c>
      <c r="L121" s="409" t="n">
        <f aca="false">L38*L$100</f>
        <v>0</v>
      </c>
      <c r="M121" s="409" t="n">
        <f aca="false">M38*M$100</f>
        <v>0</v>
      </c>
      <c r="N121" s="409" t="n">
        <f aca="false">N38*N$100</f>
        <v>0</v>
      </c>
      <c r="O121" s="409" t="n">
        <f aca="false">O38*O$100</f>
        <v>0</v>
      </c>
      <c r="P121" s="409" t="n">
        <f aca="false">P38*P$100</f>
        <v>0</v>
      </c>
      <c r="Q121" s="409" t="n">
        <f aca="false">Q38*Q$100</f>
        <v>0</v>
      </c>
      <c r="R121" s="409" t="n">
        <f aca="false">R38*R$100</f>
        <v>0</v>
      </c>
      <c r="S121" s="410" t="n">
        <f aca="false">SUM(D121:R121)</f>
        <v>0</v>
      </c>
      <c r="T121" s="405"/>
      <c r="U121" s="405"/>
      <c r="V121" s="405"/>
      <c r="W121" s="405"/>
      <c r="X121" s="405"/>
      <c r="Y121" s="405"/>
      <c r="Z121" s="405"/>
      <c r="AA121" s="405"/>
      <c r="AB121" s="405"/>
      <c r="AC121" s="405"/>
      <c r="AD121" s="405"/>
      <c r="AE121" s="405"/>
      <c r="AF121" s="406"/>
      <c r="AG121" s="406"/>
      <c r="AH121" s="406"/>
      <c r="AI121" s="406"/>
      <c r="AJ121" s="406"/>
      <c r="AK121" s="406"/>
      <c r="AL121" s="406"/>
      <c r="AM121" s="406"/>
      <c r="AN121" s="406"/>
      <c r="AO121" s="406"/>
      <c r="AP121" s="406"/>
      <c r="AQ121" s="406"/>
      <c r="AR121" s="406"/>
      <c r="AS121" s="406"/>
      <c r="AT121" s="406"/>
      <c r="AU121" s="406"/>
      <c r="AV121" s="406"/>
      <c r="AW121" s="406"/>
      <c r="AX121" s="406"/>
      <c r="AY121" s="406"/>
      <c r="AZ121" s="406"/>
      <c r="BA121" s="406"/>
      <c r="BB121" s="406"/>
      <c r="BC121" s="406"/>
      <c r="BD121" s="406"/>
      <c r="BE121" s="406"/>
      <c r="BF121" s="406"/>
      <c r="BG121" s="406"/>
      <c r="BH121" s="406"/>
      <c r="BI121" s="406"/>
      <c r="BJ121" s="406"/>
      <c r="BK121" s="406"/>
      <c r="BL121" s="406"/>
      <c r="BM121" s="406"/>
      <c r="BN121" s="406"/>
      <c r="BO121" s="406"/>
      <c r="BP121" s="406"/>
      <c r="BQ121" s="406"/>
      <c r="BR121" s="406"/>
      <c r="BS121" s="406"/>
      <c r="BT121" s="406"/>
      <c r="BU121" s="406"/>
      <c r="BV121" s="406"/>
      <c r="BW121" s="406"/>
      <c r="BX121" s="406"/>
      <c r="BY121" s="406"/>
      <c r="BZ121" s="406"/>
      <c r="CA121" s="406"/>
      <c r="CB121" s="406"/>
      <c r="CC121" s="406"/>
      <c r="CD121" s="406"/>
      <c r="CE121" s="406"/>
      <c r="CF121" s="406"/>
      <c r="CG121" s="406"/>
      <c r="CH121" s="406"/>
      <c r="CI121" s="406"/>
      <c r="CJ121" s="406"/>
      <c r="CK121" s="406"/>
      <c r="CL121" s="406"/>
      <c r="CM121" s="406"/>
      <c r="CN121" s="406"/>
      <c r="CO121" s="406"/>
      <c r="CP121" s="406"/>
      <c r="CQ121" s="406"/>
      <c r="CR121" s="406"/>
      <c r="CS121" s="406"/>
      <c r="CT121" s="406"/>
      <c r="CU121" s="406"/>
    </row>
    <row r="122" s="407" customFormat="true" ht="16.5" hidden="false" customHeight="true" outlineLevel="0" collapsed="false">
      <c r="A122" s="353"/>
      <c r="B122" s="380" t="s">
        <v>144</v>
      </c>
      <c r="C122" s="381" t="s">
        <v>145</v>
      </c>
      <c r="D122" s="409" t="n">
        <f aca="false">D39*D$100</f>
        <v>0</v>
      </c>
      <c r="E122" s="409" t="n">
        <f aca="false">E39*E$100</f>
        <v>0</v>
      </c>
      <c r="F122" s="409" t="n">
        <f aca="false">F39*F$100</f>
        <v>0</v>
      </c>
      <c r="G122" s="409" t="n">
        <f aca="false">G39*G$100</f>
        <v>0</v>
      </c>
      <c r="H122" s="409" t="n">
        <f aca="false">H39*H$100</f>
        <v>0</v>
      </c>
      <c r="I122" s="409" t="n">
        <f aca="false">I39*I$100</f>
        <v>0</v>
      </c>
      <c r="J122" s="409" t="n">
        <f aca="false">J39*J$100</f>
        <v>0</v>
      </c>
      <c r="K122" s="409" t="n">
        <f aca="false">K39*K$100</f>
        <v>0</v>
      </c>
      <c r="L122" s="409" t="n">
        <f aca="false">L39*L$100</f>
        <v>0</v>
      </c>
      <c r="M122" s="409" t="n">
        <f aca="false">M39*M$100</f>
        <v>0</v>
      </c>
      <c r="N122" s="409" t="n">
        <f aca="false">N39*N$100</f>
        <v>0</v>
      </c>
      <c r="O122" s="409" t="n">
        <f aca="false">O39*O$100</f>
        <v>0</v>
      </c>
      <c r="P122" s="409" t="n">
        <f aca="false">P39*P$100</f>
        <v>0</v>
      </c>
      <c r="Q122" s="409" t="n">
        <f aca="false">Q39*Q$100</f>
        <v>0</v>
      </c>
      <c r="R122" s="409" t="n">
        <f aca="false">R39*R$100</f>
        <v>0</v>
      </c>
      <c r="S122" s="410" t="n">
        <f aca="false">SUM(D122:R122)</f>
        <v>0</v>
      </c>
      <c r="T122" s="405"/>
      <c r="U122" s="405"/>
      <c r="V122" s="405"/>
      <c r="W122" s="405"/>
      <c r="X122" s="405"/>
      <c r="Y122" s="405"/>
      <c r="Z122" s="405"/>
      <c r="AA122" s="405"/>
      <c r="AB122" s="405"/>
      <c r="AC122" s="405"/>
      <c r="AD122" s="405"/>
      <c r="AE122" s="405"/>
      <c r="AF122" s="406"/>
      <c r="AG122" s="406"/>
      <c r="AH122" s="406"/>
      <c r="AI122" s="406"/>
      <c r="AJ122" s="406"/>
      <c r="AK122" s="406"/>
      <c r="AL122" s="406"/>
      <c r="AM122" s="406"/>
      <c r="AN122" s="406"/>
      <c r="AO122" s="406"/>
      <c r="AP122" s="406"/>
      <c r="AQ122" s="406"/>
      <c r="AR122" s="406"/>
      <c r="AS122" s="406"/>
      <c r="AT122" s="406"/>
      <c r="AU122" s="406"/>
      <c r="AV122" s="406"/>
      <c r="AW122" s="406"/>
      <c r="AX122" s="406"/>
      <c r="AY122" s="406"/>
      <c r="AZ122" s="406"/>
      <c r="BA122" s="406"/>
      <c r="BB122" s="406"/>
      <c r="BC122" s="406"/>
      <c r="BD122" s="406"/>
      <c r="BE122" s="406"/>
      <c r="BF122" s="406"/>
      <c r="BG122" s="406"/>
      <c r="BH122" s="406"/>
      <c r="BI122" s="406"/>
      <c r="BJ122" s="406"/>
      <c r="BK122" s="406"/>
      <c r="BL122" s="406"/>
      <c r="BM122" s="406"/>
      <c r="BN122" s="406"/>
      <c r="BO122" s="406"/>
      <c r="BP122" s="406"/>
      <c r="BQ122" s="406"/>
      <c r="BR122" s="406"/>
      <c r="BS122" s="406"/>
      <c r="BT122" s="406"/>
      <c r="BU122" s="406"/>
      <c r="BV122" s="406"/>
      <c r="BW122" s="406"/>
      <c r="BX122" s="406"/>
      <c r="BY122" s="406"/>
      <c r="BZ122" s="406"/>
      <c r="CA122" s="406"/>
      <c r="CB122" s="406"/>
      <c r="CC122" s="406"/>
      <c r="CD122" s="406"/>
      <c r="CE122" s="406"/>
      <c r="CF122" s="406"/>
      <c r="CG122" s="406"/>
      <c r="CH122" s="406"/>
      <c r="CI122" s="406"/>
      <c r="CJ122" s="406"/>
      <c r="CK122" s="406"/>
      <c r="CL122" s="406"/>
      <c r="CM122" s="406"/>
      <c r="CN122" s="406"/>
      <c r="CO122" s="406"/>
      <c r="CP122" s="406"/>
      <c r="CQ122" s="406"/>
      <c r="CR122" s="406"/>
      <c r="CS122" s="406"/>
      <c r="CT122" s="406"/>
      <c r="CU122" s="406"/>
    </row>
    <row r="123" s="407" customFormat="true" ht="22.5" hidden="false" customHeight="true" outlineLevel="0" collapsed="false">
      <c r="A123" s="353"/>
      <c r="B123" s="380"/>
      <c r="C123" s="382" t="s">
        <v>146</v>
      </c>
      <c r="D123" s="409" t="n">
        <f aca="false">D40*D$100</f>
        <v>0</v>
      </c>
      <c r="E123" s="409" t="n">
        <f aca="false">E40*E$100</f>
        <v>0</v>
      </c>
      <c r="F123" s="409" t="n">
        <f aca="false">F40*F$100</f>
        <v>0</v>
      </c>
      <c r="G123" s="409" t="n">
        <f aca="false">G40*G$100</f>
        <v>0</v>
      </c>
      <c r="H123" s="409" t="n">
        <f aca="false">H40*H$100</f>
        <v>0</v>
      </c>
      <c r="I123" s="409" t="n">
        <f aca="false">I40*I$100</f>
        <v>0</v>
      </c>
      <c r="J123" s="409" t="n">
        <f aca="false">J40*J$100</f>
        <v>0</v>
      </c>
      <c r="K123" s="409" t="n">
        <f aca="false">K40*K$100</f>
        <v>0</v>
      </c>
      <c r="L123" s="409" t="n">
        <f aca="false">L40*L$100</f>
        <v>0</v>
      </c>
      <c r="M123" s="409" t="n">
        <f aca="false">M40*M$100</f>
        <v>0</v>
      </c>
      <c r="N123" s="409" t="n">
        <f aca="false">N40*N$100</f>
        <v>0</v>
      </c>
      <c r="O123" s="409" t="n">
        <f aca="false">O40*O$100</f>
        <v>0</v>
      </c>
      <c r="P123" s="409" t="n">
        <f aca="false">P40*P$100</f>
        <v>0</v>
      </c>
      <c r="Q123" s="409" t="n">
        <f aca="false">Q40*Q$100</f>
        <v>0</v>
      </c>
      <c r="R123" s="409" t="n">
        <f aca="false">R40*R$100</f>
        <v>0</v>
      </c>
      <c r="S123" s="410" t="n">
        <f aca="false">SUM(D123:R123)</f>
        <v>0</v>
      </c>
      <c r="T123" s="405"/>
      <c r="U123" s="405"/>
      <c r="V123" s="405"/>
      <c r="W123" s="405"/>
      <c r="X123" s="405"/>
      <c r="Y123" s="405"/>
      <c r="Z123" s="405"/>
      <c r="AA123" s="405"/>
      <c r="AB123" s="405"/>
      <c r="AC123" s="405"/>
      <c r="AD123" s="405"/>
      <c r="AE123" s="405"/>
      <c r="AF123" s="406"/>
      <c r="AG123" s="406"/>
      <c r="AH123" s="406"/>
      <c r="AI123" s="406"/>
      <c r="AJ123" s="406"/>
      <c r="AK123" s="406"/>
      <c r="AL123" s="406"/>
      <c r="AM123" s="406"/>
      <c r="AN123" s="406"/>
      <c r="AO123" s="406"/>
      <c r="AP123" s="406"/>
      <c r="AQ123" s="406"/>
      <c r="AR123" s="406"/>
      <c r="AS123" s="406"/>
      <c r="AT123" s="406"/>
      <c r="AU123" s="406"/>
      <c r="AV123" s="406"/>
      <c r="AW123" s="406"/>
      <c r="AX123" s="406"/>
      <c r="AY123" s="406"/>
      <c r="AZ123" s="406"/>
      <c r="BA123" s="406"/>
      <c r="BB123" s="406"/>
      <c r="BC123" s="406"/>
      <c r="BD123" s="406"/>
      <c r="BE123" s="406"/>
      <c r="BF123" s="406"/>
      <c r="BG123" s="406"/>
      <c r="BH123" s="406"/>
      <c r="BI123" s="406"/>
      <c r="BJ123" s="406"/>
      <c r="BK123" s="406"/>
      <c r="BL123" s="406"/>
      <c r="BM123" s="406"/>
      <c r="BN123" s="406"/>
      <c r="BO123" s="406"/>
      <c r="BP123" s="406"/>
      <c r="BQ123" s="406"/>
      <c r="BR123" s="406"/>
      <c r="BS123" s="406"/>
      <c r="BT123" s="406"/>
      <c r="BU123" s="406"/>
      <c r="BV123" s="406"/>
      <c r="BW123" s="406"/>
      <c r="BX123" s="406"/>
      <c r="BY123" s="406"/>
      <c r="BZ123" s="406"/>
      <c r="CA123" s="406"/>
      <c r="CB123" s="406"/>
      <c r="CC123" s="406"/>
      <c r="CD123" s="406"/>
      <c r="CE123" s="406"/>
      <c r="CF123" s="406"/>
      <c r="CG123" s="406"/>
      <c r="CH123" s="406"/>
      <c r="CI123" s="406"/>
      <c r="CJ123" s="406"/>
      <c r="CK123" s="406"/>
      <c r="CL123" s="406"/>
      <c r="CM123" s="406"/>
      <c r="CN123" s="406"/>
      <c r="CO123" s="406"/>
      <c r="CP123" s="406"/>
      <c r="CQ123" s="406"/>
      <c r="CR123" s="406"/>
      <c r="CS123" s="406"/>
      <c r="CT123" s="406"/>
      <c r="CU123" s="406"/>
    </row>
    <row r="124" s="407" customFormat="true" ht="16.5" hidden="false" customHeight="true" outlineLevel="0" collapsed="false">
      <c r="A124" s="353"/>
      <c r="B124" s="411" t="s">
        <v>242</v>
      </c>
      <c r="C124" s="411"/>
      <c r="D124" s="409" t="n">
        <f aca="false">D41*D$99</f>
        <v>0</v>
      </c>
      <c r="E124" s="409" t="n">
        <f aca="false">E41*E$99</f>
        <v>0</v>
      </c>
      <c r="F124" s="409" t="n">
        <f aca="false">F41*F$99</f>
        <v>0</v>
      </c>
      <c r="G124" s="409" t="n">
        <f aca="false">G41*G$99</f>
        <v>0</v>
      </c>
      <c r="H124" s="409" t="n">
        <f aca="false">H41*H$99</f>
        <v>0</v>
      </c>
      <c r="I124" s="409" t="n">
        <f aca="false">I41*I$99</f>
        <v>0</v>
      </c>
      <c r="J124" s="409" t="n">
        <f aca="false">J41*J$99</f>
        <v>0</v>
      </c>
      <c r="K124" s="409" t="n">
        <f aca="false">K41*K$99</f>
        <v>0</v>
      </c>
      <c r="L124" s="409" t="n">
        <f aca="false">L41*L$99</f>
        <v>0</v>
      </c>
      <c r="M124" s="409" t="n">
        <f aca="false">M41*M$99</f>
        <v>0</v>
      </c>
      <c r="N124" s="409" t="n">
        <f aca="false">N41*N$99</f>
        <v>0</v>
      </c>
      <c r="O124" s="409" t="n">
        <f aca="false">O41*O$99</f>
        <v>0</v>
      </c>
      <c r="P124" s="409" t="n">
        <f aca="false">P41*P$99</f>
        <v>0</v>
      </c>
      <c r="Q124" s="409" t="n">
        <f aca="false">Q41*Q$99</f>
        <v>0</v>
      </c>
      <c r="R124" s="409" t="n">
        <f aca="false">R41*R$99</f>
        <v>0</v>
      </c>
      <c r="S124" s="410" t="n">
        <f aca="false">SUM(D124:R124)</f>
        <v>0</v>
      </c>
      <c r="T124" s="405"/>
      <c r="U124" s="405"/>
      <c r="V124" s="405"/>
      <c r="W124" s="405"/>
      <c r="X124" s="405"/>
      <c r="Y124" s="405"/>
      <c r="Z124" s="405"/>
      <c r="AA124" s="405"/>
      <c r="AB124" s="405"/>
      <c r="AC124" s="405"/>
      <c r="AD124" s="405"/>
      <c r="AE124" s="405"/>
      <c r="AF124" s="406"/>
      <c r="AG124" s="406"/>
      <c r="AH124" s="406"/>
      <c r="AI124" s="406"/>
      <c r="AJ124" s="406"/>
      <c r="AK124" s="406"/>
      <c r="AL124" s="406"/>
      <c r="AM124" s="406"/>
      <c r="AN124" s="406"/>
      <c r="AO124" s="406"/>
      <c r="AP124" s="406"/>
      <c r="AQ124" s="406"/>
      <c r="AR124" s="406"/>
      <c r="AS124" s="406"/>
      <c r="AT124" s="406"/>
      <c r="AU124" s="406"/>
      <c r="AV124" s="406"/>
      <c r="AW124" s="406"/>
      <c r="AX124" s="406"/>
      <c r="AY124" s="406"/>
      <c r="AZ124" s="406"/>
      <c r="BA124" s="406"/>
      <c r="BB124" s="406"/>
      <c r="BC124" s="406"/>
      <c r="BD124" s="406"/>
      <c r="BE124" s="406"/>
      <c r="BF124" s="406"/>
      <c r="BG124" s="406"/>
      <c r="BH124" s="406"/>
      <c r="BI124" s="406"/>
      <c r="BJ124" s="406"/>
      <c r="BK124" s="406"/>
      <c r="BL124" s="406"/>
      <c r="BM124" s="406"/>
      <c r="BN124" s="406"/>
      <c r="BO124" s="406"/>
      <c r="BP124" s="406"/>
      <c r="BQ124" s="406"/>
      <c r="BR124" s="406"/>
      <c r="BS124" s="406"/>
      <c r="BT124" s="406"/>
      <c r="BU124" s="406"/>
      <c r="BV124" s="406"/>
      <c r="BW124" s="406"/>
      <c r="BX124" s="406"/>
      <c r="BY124" s="406"/>
      <c r="BZ124" s="406"/>
      <c r="CA124" s="406"/>
      <c r="CB124" s="406"/>
      <c r="CC124" s="406"/>
      <c r="CD124" s="406"/>
      <c r="CE124" s="406"/>
      <c r="CF124" s="406"/>
      <c r="CG124" s="406"/>
      <c r="CH124" s="406"/>
      <c r="CI124" s="406"/>
      <c r="CJ124" s="406"/>
      <c r="CK124" s="406"/>
      <c r="CL124" s="406"/>
      <c r="CM124" s="406"/>
      <c r="CN124" s="406"/>
      <c r="CO124" s="406"/>
      <c r="CP124" s="406"/>
      <c r="CQ124" s="406"/>
      <c r="CR124" s="406"/>
      <c r="CS124" s="406"/>
      <c r="CT124" s="406"/>
      <c r="CU124" s="406"/>
    </row>
    <row r="125" s="407" customFormat="true" ht="16.5" hidden="false" customHeight="true" outlineLevel="0" collapsed="false">
      <c r="A125" s="353"/>
      <c r="B125" s="376" t="s">
        <v>149</v>
      </c>
      <c r="C125" s="376"/>
      <c r="D125" s="412"/>
      <c r="E125" s="412"/>
      <c r="F125" s="412"/>
      <c r="G125" s="412"/>
      <c r="H125" s="412"/>
      <c r="I125" s="412"/>
      <c r="J125" s="412"/>
      <c r="K125" s="412"/>
      <c r="L125" s="412"/>
      <c r="M125" s="412"/>
      <c r="N125" s="412"/>
      <c r="O125" s="412"/>
      <c r="P125" s="412"/>
      <c r="Q125" s="412"/>
      <c r="R125" s="412"/>
      <c r="S125" s="412"/>
      <c r="T125" s="405"/>
      <c r="U125" s="405"/>
      <c r="V125" s="405"/>
      <c r="W125" s="405"/>
      <c r="X125" s="405"/>
      <c r="Y125" s="405"/>
      <c r="Z125" s="405"/>
      <c r="AA125" s="405"/>
      <c r="AB125" s="405"/>
      <c r="AC125" s="405"/>
      <c r="AD125" s="405"/>
      <c r="AE125" s="405"/>
      <c r="AF125" s="406"/>
      <c r="AG125" s="406"/>
      <c r="AH125" s="406"/>
      <c r="AI125" s="406"/>
      <c r="AJ125" s="406"/>
      <c r="AK125" s="406"/>
      <c r="AL125" s="406"/>
      <c r="AM125" s="406"/>
      <c r="AN125" s="406"/>
      <c r="AO125" s="406"/>
      <c r="AP125" s="406"/>
      <c r="AQ125" s="406"/>
      <c r="AR125" s="406"/>
      <c r="AS125" s="406"/>
      <c r="AT125" s="406"/>
      <c r="AU125" s="406"/>
      <c r="AV125" s="406"/>
      <c r="AW125" s="406"/>
      <c r="AX125" s="406"/>
      <c r="AY125" s="406"/>
      <c r="AZ125" s="406"/>
      <c r="BA125" s="406"/>
      <c r="BB125" s="406"/>
      <c r="BC125" s="406"/>
      <c r="BD125" s="406"/>
      <c r="BE125" s="406"/>
      <c r="BF125" s="406"/>
      <c r="BG125" s="406"/>
      <c r="BH125" s="406"/>
      <c r="BI125" s="406"/>
      <c r="BJ125" s="406"/>
      <c r="BK125" s="406"/>
      <c r="BL125" s="406"/>
      <c r="BM125" s="406"/>
      <c r="BN125" s="406"/>
      <c r="BO125" s="406"/>
      <c r="BP125" s="406"/>
      <c r="BQ125" s="406"/>
      <c r="BR125" s="406"/>
      <c r="BS125" s="406"/>
      <c r="BT125" s="406"/>
      <c r="BU125" s="406"/>
      <c r="BV125" s="406"/>
      <c r="BW125" s="406"/>
      <c r="BX125" s="406"/>
      <c r="BY125" s="406"/>
      <c r="BZ125" s="406"/>
      <c r="CA125" s="406"/>
      <c r="CB125" s="406"/>
      <c r="CC125" s="406"/>
      <c r="CD125" s="406"/>
      <c r="CE125" s="406"/>
      <c r="CF125" s="406"/>
      <c r="CG125" s="406"/>
      <c r="CH125" s="406"/>
      <c r="CI125" s="406"/>
      <c r="CJ125" s="406"/>
      <c r="CK125" s="406"/>
      <c r="CL125" s="406"/>
      <c r="CM125" s="406"/>
      <c r="CN125" s="406"/>
      <c r="CO125" s="406"/>
      <c r="CP125" s="406"/>
      <c r="CQ125" s="406"/>
      <c r="CR125" s="406"/>
      <c r="CS125" s="406"/>
      <c r="CT125" s="406"/>
      <c r="CU125" s="406"/>
    </row>
    <row r="126" s="407" customFormat="true" ht="16.5" hidden="false" customHeight="true" outlineLevel="0" collapsed="false">
      <c r="A126" s="353"/>
      <c r="B126" s="378" t="s">
        <v>150</v>
      </c>
      <c r="C126" s="378"/>
      <c r="D126" s="409" t="n">
        <f aca="false">D43*D$100</f>
        <v>0</v>
      </c>
      <c r="E126" s="409" t="n">
        <f aca="false">E43*E$100</f>
        <v>0</v>
      </c>
      <c r="F126" s="409" t="n">
        <f aca="false">F43*F$100</f>
        <v>0</v>
      </c>
      <c r="G126" s="409" t="n">
        <f aca="false">G43*G$100</f>
        <v>0</v>
      </c>
      <c r="H126" s="409" t="n">
        <f aca="false">H43*H$100</f>
        <v>0</v>
      </c>
      <c r="I126" s="409" t="n">
        <f aca="false">I43*I$100</f>
        <v>0</v>
      </c>
      <c r="J126" s="409" t="n">
        <f aca="false">J43*J$100</f>
        <v>0</v>
      </c>
      <c r="K126" s="409" t="n">
        <f aca="false">K43*K$100</f>
        <v>0</v>
      </c>
      <c r="L126" s="409" t="n">
        <f aca="false">L43*L$100</f>
        <v>0</v>
      </c>
      <c r="M126" s="409" t="n">
        <f aca="false">M43*M$100</f>
        <v>0</v>
      </c>
      <c r="N126" s="409" t="n">
        <f aca="false">N43*N$100</f>
        <v>0</v>
      </c>
      <c r="O126" s="409" t="n">
        <f aca="false">O43*O$100</f>
        <v>0</v>
      </c>
      <c r="P126" s="409" t="n">
        <f aca="false">P43*P$100</f>
        <v>0</v>
      </c>
      <c r="Q126" s="409" t="n">
        <f aca="false">Q43*Q$100</f>
        <v>0</v>
      </c>
      <c r="R126" s="409" t="n">
        <f aca="false">R43*R$100</f>
        <v>0</v>
      </c>
      <c r="S126" s="410" t="n">
        <f aca="false">SUM(D126:R126)</f>
        <v>0</v>
      </c>
      <c r="T126" s="405"/>
      <c r="U126" s="405"/>
      <c r="V126" s="405"/>
      <c r="W126" s="405"/>
      <c r="X126" s="405"/>
      <c r="Y126" s="405"/>
      <c r="Z126" s="405"/>
      <c r="AA126" s="405"/>
      <c r="AB126" s="405"/>
      <c r="AC126" s="405"/>
      <c r="AD126" s="405"/>
      <c r="AE126" s="405"/>
      <c r="AF126" s="406"/>
      <c r="AG126" s="406"/>
      <c r="AH126" s="406"/>
      <c r="AI126" s="406"/>
      <c r="AJ126" s="406"/>
      <c r="AK126" s="406"/>
      <c r="AL126" s="406"/>
      <c r="AM126" s="406"/>
      <c r="AN126" s="406"/>
      <c r="AO126" s="406"/>
      <c r="AP126" s="406"/>
      <c r="AQ126" s="406"/>
      <c r="AR126" s="406"/>
      <c r="AS126" s="406"/>
      <c r="AT126" s="406"/>
      <c r="AU126" s="406"/>
      <c r="AV126" s="406"/>
      <c r="AW126" s="406"/>
      <c r="AX126" s="406"/>
      <c r="AY126" s="406"/>
      <c r="AZ126" s="406"/>
      <c r="BA126" s="406"/>
      <c r="BB126" s="406"/>
      <c r="BC126" s="406"/>
      <c r="BD126" s="406"/>
      <c r="BE126" s="406"/>
      <c r="BF126" s="406"/>
      <c r="BG126" s="406"/>
      <c r="BH126" s="406"/>
      <c r="BI126" s="406"/>
      <c r="BJ126" s="406"/>
      <c r="BK126" s="406"/>
      <c r="BL126" s="406"/>
      <c r="BM126" s="406"/>
      <c r="BN126" s="406"/>
      <c r="BO126" s="406"/>
      <c r="BP126" s="406"/>
      <c r="BQ126" s="406"/>
      <c r="BR126" s="406"/>
      <c r="BS126" s="406"/>
      <c r="BT126" s="406"/>
      <c r="BU126" s="406"/>
      <c r="BV126" s="406"/>
      <c r="BW126" s="406"/>
      <c r="BX126" s="406"/>
      <c r="BY126" s="406"/>
      <c r="BZ126" s="406"/>
      <c r="CA126" s="406"/>
      <c r="CB126" s="406"/>
      <c r="CC126" s="406"/>
      <c r="CD126" s="406"/>
      <c r="CE126" s="406"/>
      <c r="CF126" s="406"/>
      <c r="CG126" s="406"/>
      <c r="CH126" s="406"/>
      <c r="CI126" s="406"/>
      <c r="CJ126" s="406"/>
      <c r="CK126" s="406"/>
      <c r="CL126" s="406"/>
      <c r="CM126" s="406"/>
      <c r="CN126" s="406"/>
      <c r="CO126" s="406"/>
      <c r="CP126" s="406"/>
      <c r="CQ126" s="406"/>
      <c r="CR126" s="406"/>
      <c r="CS126" s="406"/>
      <c r="CT126" s="406"/>
      <c r="CU126" s="406"/>
    </row>
    <row r="127" s="407" customFormat="true" ht="16.5" hidden="false" customHeight="true" outlineLevel="0" collapsed="false">
      <c r="A127" s="353"/>
      <c r="B127" s="378" t="s">
        <v>152</v>
      </c>
      <c r="C127" s="378"/>
      <c r="D127" s="409" t="n">
        <f aca="false">D44*D$100</f>
        <v>0</v>
      </c>
      <c r="E127" s="409" t="n">
        <f aca="false">E44*E$100</f>
        <v>0</v>
      </c>
      <c r="F127" s="409" t="n">
        <f aca="false">F44*F$100</f>
        <v>0</v>
      </c>
      <c r="G127" s="409" t="n">
        <f aca="false">G44*G$100</f>
        <v>0</v>
      </c>
      <c r="H127" s="409" t="n">
        <f aca="false">H44*H$100</f>
        <v>0</v>
      </c>
      <c r="I127" s="409" t="n">
        <f aca="false">I44*I$100</f>
        <v>0</v>
      </c>
      <c r="J127" s="409" t="n">
        <f aca="false">J44*J$100</f>
        <v>0</v>
      </c>
      <c r="K127" s="409" t="n">
        <f aca="false">K44*K$100</f>
        <v>0</v>
      </c>
      <c r="L127" s="409" t="n">
        <f aca="false">L44*L$100</f>
        <v>0</v>
      </c>
      <c r="M127" s="409" t="n">
        <f aca="false">M44*M$100</f>
        <v>0</v>
      </c>
      <c r="N127" s="409" t="n">
        <f aca="false">N44*N$100</f>
        <v>0</v>
      </c>
      <c r="O127" s="409" t="n">
        <f aca="false">O44*O$100</f>
        <v>0</v>
      </c>
      <c r="P127" s="409" t="n">
        <f aca="false">P44*P$100</f>
        <v>0</v>
      </c>
      <c r="Q127" s="409" t="n">
        <f aca="false">Q44*Q$100</f>
        <v>0</v>
      </c>
      <c r="R127" s="409" t="n">
        <f aca="false">R44*R$100</f>
        <v>0</v>
      </c>
      <c r="S127" s="410" t="n">
        <f aca="false">SUM(D127:R127)</f>
        <v>0</v>
      </c>
      <c r="T127" s="244"/>
      <c r="U127" s="244"/>
      <c r="V127" s="405"/>
      <c r="W127" s="405"/>
      <c r="X127" s="405"/>
      <c r="Y127" s="405"/>
      <c r="Z127" s="405"/>
      <c r="AA127" s="405"/>
      <c r="AB127" s="405"/>
      <c r="AC127" s="405"/>
      <c r="AD127" s="405"/>
      <c r="AE127" s="405"/>
      <c r="AF127" s="406"/>
      <c r="AG127" s="406"/>
      <c r="AH127" s="406"/>
      <c r="AI127" s="406"/>
      <c r="AJ127" s="406"/>
      <c r="AK127" s="406"/>
      <c r="AL127" s="406"/>
      <c r="AM127" s="406"/>
      <c r="AN127" s="406"/>
      <c r="AO127" s="406"/>
      <c r="AP127" s="406"/>
      <c r="AQ127" s="406"/>
      <c r="AR127" s="406"/>
      <c r="AS127" s="406"/>
      <c r="AT127" s="406"/>
      <c r="AU127" s="406"/>
      <c r="AV127" s="406"/>
      <c r="AW127" s="406"/>
      <c r="AX127" s="406"/>
      <c r="AY127" s="406"/>
      <c r="AZ127" s="406"/>
      <c r="BA127" s="406"/>
      <c r="BB127" s="406"/>
      <c r="BC127" s="406"/>
      <c r="BD127" s="406"/>
      <c r="BE127" s="406"/>
      <c r="BF127" s="406"/>
      <c r="BG127" s="406"/>
      <c r="BH127" s="406"/>
      <c r="BI127" s="406"/>
      <c r="BJ127" s="406"/>
      <c r="BK127" s="406"/>
      <c r="BL127" s="406"/>
      <c r="BM127" s="406"/>
      <c r="BN127" s="406"/>
      <c r="BO127" s="406"/>
      <c r="BP127" s="406"/>
      <c r="BQ127" s="406"/>
      <c r="BR127" s="406"/>
      <c r="BS127" s="406"/>
      <c r="BT127" s="406"/>
      <c r="BU127" s="406"/>
      <c r="BV127" s="406"/>
      <c r="BW127" s="406"/>
      <c r="BX127" s="406"/>
      <c r="BY127" s="406"/>
      <c r="BZ127" s="406"/>
      <c r="CA127" s="406"/>
      <c r="CB127" s="406"/>
      <c r="CC127" s="406"/>
      <c r="CD127" s="406"/>
      <c r="CE127" s="406"/>
      <c r="CF127" s="406"/>
      <c r="CG127" s="406"/>
      <c r="CH127" s="406"/>
      <c r="CI127" s="406"/>
      <c r="CJ127" s="406"/>
      <c r="CK127" s="406"/>
      <c r="CL127" s="406"/>
      <c r="CM127" s="406"/>
      <c r="CN127" s="406"/>
      <c r="CO127" s="406"/>
      <c r="CP127" s="406"/>
      <c r="CQ127" s="406"/>
      <c r="CR127" s="406"/>
      <c r="CS127" s="406"/>
      <c r="CT127" s="406"/>
      <c r="CU127" s="406"/>
    </row>
    <row r="128" s="407" customFormat="true" ht="16.5" hidden="false" customHeight="true" outlineLevel="0" collapsed="false">
      <c r="A128" s="353"/>
      <c r="B128" s="378" t="s">
        <v>223</v>
      </c>
      <c r="C128" s="378"/>
      <c r="D128" s="409" t="n">
        <f aca="false">D45*D$100</f>
        <v>0</v>
      </c>
      <c r="E128" s="409" t="n">
        <f aca="false">E45*E$100</f>
        <v>0</v>
      </c>
      <c r="F128" s="409" t="n">
        <f aca="false">F45*F$100</f>
        <v>0</v>
      </c>
      <c r="G128" s="409" t="n">
        <f aca="false">G45*G$100</f>
        <v>0</v>
      </c>
      <c r="H128" s="409" t="n">
        <f aca="false">H45*H$100</f>
        <v>0</v>
      </c>
      <c r="I128" s="409" t="n">
        <f aca="false">I45*I$100</f>
        <v>0</v>
      </c>
      <c r="J128" s="409" t="n">
        <f aca="false">J45*J$100</f>
        <v>0</v>
      </c>
      <c r="K128" s="409" t="n">
        <f aca="false">K45*K$100</f>
        <v>0</v>
      </c>
      <c r="L128" s="409" t="n">
        <f aca="false">L45*L$100</f>
        <v>0</v>
      </c>
      <c r="M128" s="409" t="n">
        <f aca="false">M45*M$100</f>
        <v>0</v>
      </c>
      <c r="N128" s="409" t="n">
        <f aca="false">N45*N$100</f>
        <v>0</v>
      </c>
      <c r="O128" s="409" t="n">
        <f aca="false">O45*O$100</f>
        <v>0</v>
      </c>
      <c r="P128" s="409" t="n">
        <f aca="false">P45*P$100</f>
        <v>0</v>
      </c>
      <c r="Q128" s="409" t="n">
        <f aca="false">Q45*Q$100</f>
        <v>0</v>
      </c>
      <c r="R128" s="409" t="n">
        <f aca="false">R45*R$100</f>
        <v>0</v>
      </c>
      <c r="S128" s="410" t="n">
        <f aca="false">SUM(D128:R128)</f>
        <v>0</v>
      </c>
      <c r="T128" s="244"/>
      <c r="U128" s="244"/>
      <c r="V128" s="405"/>
      <c r="W128" s="405"/>
      <c r="X128" s="405"/>
      <c r="Y128" s="405"/>
      <c r="Z128" s="405"/>
      <c r="AA128" s="405"/>
      <c r="AB128" s="405"/>
      <c r="AC128" s="405"/>
      <c r="AD128" s="405"/>
      <c r="AE128" s="405"/>
      <c r="AF128" s="406"/>
      <c r="AG128" s="406"/>
      <c r="AH128" s="406"/>
      <c r="AI128" s="406"/>
      <c r="AJ128" s="406"/>
      <c r="AK128" s="406"/>
      <c r="AL128" s="406"/>
      <c r="AM128" s="406"/>
      <c r="AN128" s="406"/>
      <c r="AO128" s="406"/>
      <c r="AP128" s="406"/>
      <c r="AQ128" s="406"/>
      <c r="AR128" s="406"/>
      <c r="AS128" s="406"/>
      <c r="AT128" s="406"/>
      <c r="AU128" s="406"/>
      <c r="AV128" s="406"/>
      <c r="AW128" s="406"/>
      <c r="AX128" s="406"/>
      <c r="AY128" s="406"/>
      <c r="AZ128" s="406"/>
      <c r="BA128" s="406"/>
      <c r="BB128" s="406"/>
      <c r="BC128" s="406"/>
      <c r="BD128" s="406"/>
      <c r="BE128" s="406"/>
      <c r="BF128" s="406"/>
      <c r="BG128" s="406"/>
      <c r="BH128" s="406"/>
      <c r="BI128" s="406"/>
      <c r="BJ128" s="406"/>
      <c r="BK128" s="406"/>
      <c r="BL128" s="406"/>
      <c r="BM128" s="406"/>
      <c r="BN128" s="406"/>
      <c r="BO128" s="406"/>
      <c r="BP128" s="406"/>
      <c r="BQ128" s="406"/>
      <c r="BR128" s="406"/>
      <c r="BS128" s="406"/>
      <c r="BT128" s="406"/>
      <c r="BU128" s="406"/>
      <c r="BV128" s="406"/>
      <c r="BW128" s="406"/>
      <c r="BX128" s="406"/>
      <c r="BY128" s="406"/>
      <c r="BZ128" s="406"/>
      <c r="CA128" s="406"/>
      <c r="CB128" s="406"/>
      <c r="CC128" s="406"/>
      <c r="CD128" s="406"/>
      <c r="CE128" s="406"/>
      <c r="CF128" s="406"/>
      <c r="CG128" s="406"/>
      <c r="CH128" s="406"/>
      <c r="CI128" s="406"/>
      <c r="CJ128" s="406"/>
      <c r="CK128" s="406"/>
      <c r="CL128" s="406"/>
      <c r="CM128" s="406"/>
      <c r="CN128" s="406"/>
      <c r="CO128" s="406"/>
      <c r="CP128" s="406"/>
      <c r="CQ128" s="406"/>
      <c r="CR128" s="406"/>
      <c r="CS128" s="406"/>
      <c r="CT128" s="406"/>
      <c r="CU128" s="406"/>
    </row>
    <row r="129" s="407" customFormat="true" ht="16.5" hidden="false" customHeight="true" outlineLevel="0" collapsed="false">
      <c r="A129" s="353"/>
      <c r="B129" s="411" t="s">
        <v>242</v>
      </c>
      <c r="C129" s="411"/>
      <c r="D129" s="409" t="n">
        <f aca="false">D46*D103</f>
        <v>0</v>
      </c>
      <c r="E129" s="409" t="n">
        <f aca="false">E46*E103</f>
        <v>0</v>
      </c>
      <c r="F129" s="409" t="n">
        <f aca="false">F46*F103</f>
        <v>0</v>
      </c>
      <c r="G129" s="409" t="n">
        <f aca="false">G46*G103</f>
        <v>0</v>
      </c>
      <c r="H129" s="409" t="n">
        <f aca="false">H46*H103</f>
        <v>0</v>
      </c>
      <c r="I129" s="409" t="n">
        <f aca="false">I46*I103</f>
        <v>0</v>
      </c>
      <c r="J129" s="409" t="n">
        <f aca="false">J46*J103</f>
        <v>0</v>
      </c>
      <c r="K129" s="409" t="n">
        <f aca="false">K46*K103</f>
        <v>0</v>
      </c>
      <c r="L129" s="409" t="n">
        <f aca="false">L46*L103</f>
        <v>0</v>
      </c>
      <c r="M129" s="409" t="n">
        <f aca="false">M46*M103</f>
        <v>0</v>
      </c>
      <c r="N129" s="409" t="n">
        <f aca="false">N46*N103</f>
        <v>0</v>
      </c>
      <c r="O129" s="409" t="n">
        <f aca="false">O46*O103</f>
        <v>0</v>
      </c>
      <c r="P129" s="409" t="n">
        <f aca="false">P46*P103</f>
        <v>0</v>
      </c>
      <c r="Q129" s="409" t="n">
        <f aca="false">Q46*Q103</f>
        <v>0</v>
      </c>
      <c r="R129" s="409" t="n">
        <f aca="false">R46*R103</f>
        <v>0</v>
      </c>
      <c r="S129" s="410" t="n">
        <f aca="false">SUM(D129:R129)</f>
        <v>0</v>
      </c>
      <c r="T129" s="244"/>
      <c r="U129" s="244"/>
      <c r="V129" s="405"/>
      <c r="W129" s="405"/>
      <c r="X129" s="405"/>
      <c r="Y129" s="405"/>
      <c r="Z129" s="405"/>
      <c r="AA129" s="405"/>
      <c r="AB129" s="405"/>
      <c r="AC129" s="405"/>
      <c r="AD129" s="405"/>
      <c r="AE129" s="405"/>
      <c r="AF129" s="406"/>
      <c r="AG129" s="406"/>
      <c r="AH129" s="406"/>
      <c r="AI129" s="406"/>
      <c r="AJ129" s="406"/>
      <c r="AK129" s="406"/>
      <c r="AL129" s="406"/>
      <c r="AM129" s="406"/>
      <c r="AN129" s="406"/>
      <c r="AO129" s="406"/>
      <c r="AP129" s="406"/>
      <c r="AQ129" s="406"/>
      <c r="AR129" s="406"/>
      <c r="AS129" s="406"/>
      <c r="AT129" s="406"/>
      <c r="AU129" s="406"/>
      <c r="AV129" s="406"/>
      <c r="AW129" s="406"/>
      <c r="AX129" s="406"/>
      <c r="AY129" s="406"/>
      <c r="AZ129" s="406"/>
      <c r="BA129" s="406"/>
      <c r="BB129" s="406"/>
      <c r="BC129" s="406"/>
      <c r="BD129" s="406"/>
      <c r="BE129" s="406"/>
      <c r="BF129" s="406"/>
      <c r="BG129" s="406"/>
      <c r="BH129" s="406"/>
      <c r="BI129" s="406"/>
      <c r="BJ129" s="406"/>
      <c r="BK129" s="406"/>
      <c r="BL129" s="406"/>
      <c r="BM129" s="406"/>
      <c r="BN129" s="406"/>
      <c r="BO129" s="406"/>
      <c r="BP129" s="406"/>
      <c r="BQ129" s="406"/>
      <c r="BR129" s="406"/>
      <c r="BS129" s="406"/>
      <c r="BT129" s="406"/>
      <c r="BU129" s="406"/>
      <c r="BV129" s="406"/>
      <c r="BW129" s="406"/>
      <c r="BX129" s="406"/>
      <c r="BY129" s="406"/>
      <c r="BZ129" s="406"/>
      <c r="CA129" s="406"/>
      <c r="CB129" s="406"/>
      <c r="CC129" s="406"/>
      <c r="CD129" s="406"/>
      <c r="CE129" s="406"/>
      <c r="CF129" s="406"/>
      <c r="CG129" s="406"/>
      <c r="CH129" s="406"/>
      <c r="CI129" s="406"/>
      <c r="CJ129" s="406"/>
      <c r="CK129" s="406"/>
      <c r="CL129" s="406"/>
      <c r="CM129" s="406"/>
      <c r="CN129" s="406"/>
      <c r="CO129" s="406"/>
      <c r="CP129" s="406"/>
      <c r="CQ129" s="406"/>
      <c r="CR129" s="406"/>
      <c r="CS129" s="406"/>
      <c r="CT129" s="406"/>
      <c r="CU129" s="406"/>
    </row>
    <row r="130" s="407" customFormat="true" ht="16.5" hidden="false" customHeight="true" outlineLevel="0" collapsed="false">
      <c r="A130" s="353"/>
      <c r="B130" s="376" t="s">
        <v>243</v>
      </c>
      <c r="C130" s="376"/>
      <c r="D130" s="412"/>
      <c r="E130" s="412"/>
      <c r="F130" s="412"/>
      <c r="G130" s="412"/>
      <c r="H130" s="412"/>
      <c r="I130" s="412"/>
      <c r="J130" s="412"/>
      <c r="K130" s="412"/>
      <c r="L130" s="412"/>
      <c r="M130" s="412"/>
      <c r="N130" s="412"/>
      <c r="O130" s="412"/>
      <c r="P130" s="412"/>
      <c r="Q130" s="412"/>
      <c r="R130" s="412"/>
      <c r="S130" s="412"/>
      <c r="T130" s="244"/>
      <c r="U130" s="244"/>
      <c r="V130" s="405"/>
      <c r="W130" s="405"/>
      <c r="X130" s="405"/>
      <c r="Y130" s="405"/>
      <c r="Z130" s="405"/>
      <c r="AA130" s="405"/>
      <c r="AB130" s="405"/>
      <c r="AC130" s="405"/>
      <c r="AD130" s="405"/>
      <c r="AE130" s="405"/>
      <c r="AF130" s="406"/>
      <c r="AG130" s="406"/>
      <c r="AH130" s="406"/>
      <c r="AI130" s="406"/>
      <c r="AJ130" s="406"/>
      <c r="AK130" s="406"/>
      <c r="AL130" s="406"/>
      <c r="AM130" s="406"/>
      <c r="AN130" s="406"/>
      <c r="AO130" s="406"/>
      <c r="AP130" s="406"/>
      <c r="AQ130" s="406"/>
      <c r="AR130" s="406"/>
      <c r="AS130" s="406"/>
      <c r="AT130" s="406"/>
      <c r="AU130" s="406"/>
      <c r="AV130" s="406"/>
      <c r="AW130" s="406"/>
      <c r="AX130" s="406"/>
      <c r="AY130" s="406"/>
      <c r="AZ130" s="406"/>
      <c r="BA130" s="406"/>
      <c r="BB130" s="406"/>
      <c r="BC130" s="406"/>
      <c r="BD130" s="406"/>
      <c r="BE130" s="406"/>
      <c r="BF130" s="406"/>
      <c r="BG130" s="406"/>
      <c r="BH130" s="406"/>
      <c r="BI130" s="406"/>
      <c r="BJ130" s="406"/>
      <c r="BK130" s="406"/>
      <c r="BL130" s="406"/>
      <c r="BM130" s="406"/>
      <c r="BN130" s="406"/>
      <c r="BO130" s="406"/>
      <c r="BP130" s="406"/>
      <c r="BQ130" s="406"/>
      <c r="BR130" s="406"/>
      <c r="BS130" s="406"/>
      <c r="BT130" s="406"/>
      <c r="BU130" s="406"/>
      <c r="BV130" s="406"/>
      <c r="BW130" s="406"/>
      <c r="BX130" s="406"/>
      <c r="BY130" s="406"/>
      <c r="BZ130" s="406"/>
      <c r="CA130" s="406"/>
      <c r="CB130" s="406"/>
      <c r="CC130" s="406"/>
      <c r="CD130" s="406"/>
      <c r="CE130" s="406"/>
      <c r="CF130" s="406"/>
      <c r="CG130" s="406"/>
      <c r="CH130" s="406"/>
      <c r="CI130" s="406"/>
      <c r="CJ130" s="406"/>
      <c r="CK130" s="406"/>
      <c r="CL130" s="406"/>
      <c r="CM130" s="406"/>
      <c r="CN130" s="406"/>
      <c r="CO130" s="406"/>
      <c r="CP130" s="406"/>
      <c r="CQ130" s="406"/>
      <c r="CR130" s="406"/>
      <c r="CS130" s="406"/>
      <c r="CT130" s="406"/>
      <c r="CU130" s="406"/>
    </row>
    <row r="131" s="407" customFormat="true" ht="16.5" hidden="false" customHeight="true" outlineLevel="0" collapsed="false">
      <c r="A131" s="353"/>
      <c r="B131" s="385" t="s">
        <v>159</v>
      </c>
      <c r="C131" s="385"/>
      <c r="D131" s="409" t="n">
        <f aca="false">D48*D$100</f>
        <v>0</v>
      </c>
      <c r="E131" s="409" t="n">
        <f aca="false">E48*E$100</f>
        <v>0</v>
      </c>
      <c r="F131" s="409" t="n">
        <f aca="false">F48*F$100</f>
        <v>0</v>
      </c>
      <c r="G131" s="409" t="n">
        <f aca="false">G48*G$100</f>
        <v>0</v>
      </c>
      <c r="H131" s="409" t="n">
        <f aca="false">H48*H$100</f>
        <v>0</v>
      </c>
      <c r="I131" s="409" t="n">
        <f aca="false">I48*I$100</f>
        <v>0</v>
      </c>
      <c r="J131" s="409" t="n">
        <f aca="false">J48*J$100</f>
        <v>0</v>
      </c>
      <c r="K131" s="409" t="n">
        <f aca="false">K48*K$100</f>
        <v>0</v>
      </c>
      <c r="L131" s="409" t="n">
        <f aca="false">L48*L$100</f>
        <v>0</v>
      </c>
      <c r="M131" s="409" t="n">
        <f aca="false">M48*M$100</f>
        <v>0</v>
      </c>
      <c r="N131" s="409" t="n">
        <f aca="false">N48*N$100</f>
        <v>0</v>
      </c>
      <c r="O131" s="409" t="n">
        <f aca="false">O48*O$100</f>
        <v>0</v>
      </c>
      <c r="P131" s="409" t="n">
        <f aca="false">P48*P$100</f>
        <v>0</v>
      </c>
      <c r="Q131" s="409" t="n">
        <f aca="false">Q48*Q$100</f>
        <v>0</v>
      </c>
      <c r="R131" s="409" t="n">
        <f aca="false">R48*R$100</f>
        <v>0</v>
      </c>
      <c r="S131" s="410" t="n">
        <f aca="false">SUM(D131:R131)</f>
        <v>0</v>
      </c>
      <c r="T131" s="244"/>
      <c r="U131" s="244"/>
      <c r="V131" s="405"/>
      <c r="W131" s="405"/>
      <c r="X131" s="405"/>
      <c r="Y131" s="405"/>
      <c r="Z131" s="405"/>
      <c r="AA131" s="405"/>
      <c r="AB131" s="405"/>
      <c r="AC131" s="405"/>
      <c r="AD131" s="405"/>
      <c r="AE131" s="405"/>
      <c r="AF131" s="406"/>
      <c r="AG131" s="406"/>
      <c r="AH131" s="406"/>
      <c r="AI131" s="406"/>
      <c r="AJ131" s="406"/>
      <c r="AK131" s="406"/>
      <c r="AL131" s="406"/>
      <c r="AM131" s="406"/>
      <c r="AN131" s="406"/>
      <c r="AO131" s="406"/>
      <c r="AP131" s="406"/>
      <c r="AQ131" s="406"/>
      <c r="AR131" s="406"/>
      <c r="AS131" s="406"/>
      <c r="AT131" s="406"/>
      <c r="AU131" s="406"/>
      <c r="AV131" s="406"/>
      <c r="AW131" s="406"/>
      <c r="AX131" s="406"/>
      <c r="AY131" s="406"/>
      <c r="AZ131" s="406"/>
      <c r="BA131" s="406"/>
      <c r="BB131" s="406"/>
      <c r="BC131" s="406"/>
      <c r="BD131" s="406"/>
      <c r="BE131" s="406"/>
      <c r="BF131" s="406"/>
      <c r="BG131" s="406"/>
      <c r="BH131" s="406"/>
      <c r="BI131" s="406"/>
      <c r="BJ131" s="406"/>
      <c r="BK131" s="406"/>
      <c r="BL131" s="406"/>
      <c r="BM131" s="406"/>
      <c r="BN131" s="406"/>
      <c r="BO131" s="406"/>
      <c r="BP131" s="406"/>
      <c r="BQ131" s="406"/>
      <c r="BR131" s="406"/>
      <c r="BS131" s="406"/>
      <c r="BT131" s="406"/>
      <c r="BU131" s="406"/>
      <c r="BV131" s="406"/>
      <c r="BW131" s="406"/>
      <c r="BX131" s="406"/>
      <c r="BY131" s="406"/>
      <c r="BZ131" s="406"/>
      <c r="CA131" s="406"/>
      <c r="CB131" s="406"/>
      <c r="CC131" s="406"/>
      <c r="CD131" s="406"/>
      <c r="CE131" s="406"/>
      <c r="CF131" s="406"/>
      <c r="CG131" s="406"/>
      <c r="CH131" s="406"/>
      <c r="CI131" s="406"/>
      <c r="CJ131" s="406"/>
      <c r="CK131" s="406"/>
      <c r="CL131" s="406"/>
      <c r="CM131" s="406"/>
      <c r="CN131" s="406"/>
      <c r="CO131" s="406"/>
      <c r="CP131" s="406"/>
      <c r="CQ131" s="406"/>
      <c r="CR131" s="406"/>
      <c r="CS131" s="406"/>
      <c r="CT131" s="406"/>
      <c r="CU131" s="406"/>
    </row>
    <row r="132" s="407" customFormat="true" ht="16.5" hidden="false" customHeight="true" outlineLevel="0" collapsed="false">
      <c r="A132" s="353"/>
      <c r="B132" s="376" t="s">
        <v>244</v>
      </c>
      <c r="C132" s="376"/>
      <c r="D132" s="412"/>
      <c r="E132" s="412"/>
      <c r="F132" s="412"/>
      <c r="G132" s="412"/>
      <c r="H132" s="412"/>
      <c r="I132" s="412"/>
      <c r="J132" s="412"/>
      <c r="K132" s="412"/>
      <c r="L132" s="412"/>
      <c r="M132" s="412"/>
      <c r="N132" s="412"/>
      <c r="O132" s="412"/>
      <c r="P132" s="412"/>
      <c r="Q132" s="412"/>
      <c r="R132" s="412"/>
      <c r="S132" s="412"/>
      <c r="T132" s="244"/>
      <c r="U132" s="244"/>
      <c r="V132" s="405"/>
      <c r="W132" s="405"/>
      <c r="X132" s="405"/>
      <c r="Y132" s="405"/>
      <c r="Z132" s="405"/>
      <c r="AA132" s="405"/>
      <c r="AB132" s="405"/>
      <c r="AC132" s="405"/>
      <c r="AD132" s="405"/>
      <c r="AE132" s="405"/>
      <c r="AF132" s="406"/>
      <c r="AG132" s="406"/>
      <c r="AH132" s="406"/>
      <c r="AI132" s="406"/>
      <c r="AJ132" s="406"/>
      <c r="AK132" s="406"/>
      <c r="AL132" s="406"/>
      <c r="AM132" s="406"/>
      <c r="AN132" s="406"/>
      <c r="AO132" s="406"/>
      <c r="AP132" s="406"/>
      <c r="AQ132" s="406"/>
      <c r="AR132" s="406"/>
      <c r="AS132" s="406"/>
      <c r="AT132" s="406"/>
      <c r="AU132" s="406"/>
      <c r="AV132" s="406"/>
      <c r="AW132" s="406"/>
      <c r="AX132" s="406"/>
      <c r="AY132" s="406"/>
      <c r="AZ132" s="406"/>
      <c r="BA132" s="406"/>
      <c r="BB132" s="406"/>
      <c r="BC132" s="406"/>
      <c r="BD132" s="406"/>
      <c r="BE132" s="406"/>
      <c r="BF132" s="406"/>
      <c r="BG132" s="406"/>
      <c r="BH132" s="406"/>
      <c r="BI132" s="406"/>
      <c r="BJ132" s="406"/>
      <c r="BK132" s="406"/>
      <c r="BL132" s="406"/>
      <c r="BM132" s="406"/>
      <c r="BN132" s="406"/>
      <c r="BO132" s="406"/>
      <c r="BP132" s="406"/>
      <c r="BQ132" s="406"/>
      <c r="BR132" s="406"/>
      <c r="BS132" s="406"/>
      <c r="BT132" s="406"/>
      <c r="BU132" s="406"/>
      <c r="BV132" s="406"/>
      <c r="BW132" s="406"/>
      <c r="BX132" s="406"/>
      <c r="BY132" s="406"/>
      <c r="BZ132" s="406"/>
      <c r="CA132" s="406"/>
      <c r="CB132" s="406"/>
      <c r="CC132" s="406"/>
      <c r="CD132" s="406"/>
      <c r="CE132" s="406"/>
      <c r="CF132" s="406"/>
      <c r="CG132" s="406"/>
      <c r="CH132" s="406"/>
      <c r="CI132" s="406"/>
      <c r="CJ132" s="406"/>
      <c r="CK132" s="406"/>
      <c r="CL132" s="406"/>
      <c r="CM132" s="406"/>
      <c r="CN132" s="406"/>
      <c r="CO132" s="406"/>
      <c r="CP132" s="406"/>
      <c r="CQ132" s="406"/>
      <c r="CR132" s="406"/>
      <c r="CS132" s="406"/>
      <c r="CT132" s="406"/>
      <c r="CU132" s="406"/>
    </row>
    <row r="133" s="407" customFormat="true" ht="16.5" hidden="false" customHeight="true" outlineLevel="0" collapsed="false">
      <c r="A133" s="353"/>
      <c r="B133" s="385" t="s">
        <v>207</v>
      </c>
      <c r="C133" s="385"/>
      <c r="D133" s="413"/>
      <c r="E133" s="413"/>
      <c r="F133" s="413"/>
      <c r="G133" s="413"/>
      <c r="H133" s="413"/>
      <c r="I133" s="413"/>
      <c r="J133" s="413"/>
      <c r="K133" s="413"/>
      <c r="L133" s="413"/>
      <c r="M133" s="413"/>
      <c r="N133" s="413"/>
      <c r="O133" s="413"/>
      <c r="P133" s="413"/>
      <c r="Q133" s="413"/>
      <c r="R133" s="413"/>
      <c r="S133" s="410" t="n">
        <f aca="false">D106</f>
        <v>0</v>
      </c>
      <c r="T133" s="244"/>
      <c r="U133" s="244"/>
      <c r="V133" s="405"/>
      <c r="W133" s="405"/>
      <c r="X133" s="405"/>
      <c r="Y133" s="405"/>
      <c r="Z133" s="405"/>
      <c r="AA133" s="405"/>
      <c r="AB133" s="405"/>
      <c r="AC133" s="405"/>
      <c r="AD133" s="405"/>
      <c r="AE133" s="405"/>
      <c r="AF133" s="406"/>
      <c r="AG133" s="406"/>
      <c r="AH133" s="406"/>
      <c r="AI133" s="406"/>
      <c r="AJ133" s="406"/>
      <c r="AK133" s="406"/>
      <c r="AL133" s="406"/>
      <c r="AM133" s="406"/>
      <c r="AN133" s="406"/>
      <c r="AO133" s="406"/>
      <c r="AP133" s="406"/>
      <c r="AQ133" s="406"/>
      <c r="AR133" s="406"/>
      <c r="AS133" s="406"/>
      <c r="AT133" s="406"/>
      <c r="AU133" s="406"/>
      <c r="AV133" s="406"/>
      <c r="AW133" s="406"/>
      <c r="AX133" s="406"/>
      <c r="AY133" s="406"/>
      <c r="AZ133" s="406"/>
      <c r="BA133" s="406"/>
      <c r="BB133" s="406"/>
      <c r="BC133" s="406"/>
      <c r="BD133" s="406"/>
      <c r="BE133" s="406"/>
      <c r="BF133" s="406"/>
      <c r="BG133" s="406"/>
      <c r="BH133" s="406"/>
      <c r="BI133" s="406"/>
      <c r="BJ133" s="406"/>
      <c r="BK133" s="406"/>
      <c r="BL133" s="406"/>
      <c r="BM133" s="406"/>
      <c r="BN133" s="406"/>
      <c r="BO133" s="406"/>
      <c r="BP133" s="406"/>
      <c r="BQ133" s="406"/>
      <c r="BR133" s="406"/>
      <c r="BS133" s="406"/>
      <c r="BT133" s="406"/>
      <c r="BU133" s="406"/>
      <c r="BV133" s="406"/>
      <c r="BW133" s="406"/>
      <c r="BX133" s="406"/>
      <c r="BY133" s="406"/>
      <c r="BZ133" s="406"/>
      <c r="CA133" s="406"/>
      <c r="CB133" s="406"/>
      <c r="CC133" s="406"/>
      <c r="CD133" s="406"/>
      <c r="CE133" s="406"/>
      <c r="CF133" s="406"/>
      <c r="CG133" s="406"/>
      <c r="CH133" s="406"/>
      <c r="CI133" s="406"/>
      <c r="CJ133" s="406"/>
      <c r="CK133" s="406"/>
      <c r="CL133" s="406"/>
      <c r="CM133" s="406"/>
      <c r="CN133" s="406"/>
      <c r="CO133" s="406"/>
      <c r="CP133" s="406"/>
      <c r="CQ133" s="406"/>
      <c r="CR133" s="406"/>
      <c r="CS133" s="406"/>
      <c r="CT133" s="406"/>
      <c r="CU133" s="406"/>
    </row>
    <row r="134" s="407" customFormat="true" ht="16.5" hidden="false" customHeight="true" outlineLevel="0" collapsed="false">
      <c r="A134" s="353"/>
      <c r="B134" s="378" t="s">
        <v>238</v>
      </c>
      <c r="C134" s="378"/>
      <c r="D134" s="413"/>
      <c r="E134" s="413"/>
      <c r="F134" s="413"/>
      <c r="G134" s="413"/>
      <c r="H134" s="413"/>
      <c r="I134" s="413"/>
      <c r="J134" s="413"/>
      <c r="K134" s="413"/>
      <c r="L134" s="413"/>
      <c r="M134" s="413"/>
      <c r="N134" s="413"/>
      <c r="O134" s="413"/>
      <c r="P134" s="413"/>
      <c r="Q134" s="413"/>
      <c r="R134" s="413"/>
      <c r="S134" s="410" t="n">
        <f aca="false">D107</f>
        <v>0</v>
      </c>
      <c r="T134" s="244"/>
      <c r="U134" s="244"/>
      <c r="V134" s="405"/>
      <c r="W134" s="405"/>
      <c r="X134" s="405"/>
      <c r="Y134" s="405"/>
      <c r="Z134" s="405"/>
      <c r="AA134" s="405"/>
      <c r="AB134" s="405"/>
      <c r="AC134" s="405"/>
      <c r="AD134" s="405"/>
      <c r="AE134" s="405"/>
      <c r="AF134" s="406"/>
      <c r="AG134" s="406"/>
      <c r="AH134" s="406"/>
      <c r="AI134" s="406"/>
      <c r="AJ134" s="406"/>
      <c r="AK134" s="406"/>
      <c r="AL134" s="406"/>
      <c r="AM134" s="406"/>
      <c r="AN134" s="406"/>
      <c r="AO134" s="406"/>
      <c r="AP134" s="406"/>
      <c r="AQ134" s="406"/>
      <c r="AR134" s="406"/>
      <c r="AS134" s="406"/>
      <c r="AT134" s="406"/>
      <c r="AU134" s="406"/>
      <c r="AV134" s="406"/>
      <c r="AW134" s="406"/>
      <c r="AX134" s="406"/>
      <c r="AY134" s="406"/>
      <c r="AZ134" s="406"/>
      <c r="BA134" s="406"/>
      <c r="BB134" s="406"/>
      <c r="BC134" s="406"/>
      <c r="BD134" s="406"/>
      <c r="BE134" s="406"/>
      <c r="BF134" s="406"/>
      <c r="BG134" s="406"/>
      <c r="BH134" s="406"/>
      <c r="BI134" s="406"/>
      <c r="BJ134" s="406"/>
      <c r="BK134" s="406"/>
      <c r="BL134" s="406"/>
      <c r="BM134" s="406"/>
      <c r="BN134" s="406"/>
      <c r="BO134" s="406"/>
      <c r="BP134" s="406"/>
      <c r="BQ134" s="406"/>
      <c r="BR134" s="406"/>
      <c r="BS134" s="406"/>
      <c r="BT134" s="406"/>
      <c r="BU134" s="406"/>
      <c r="BV134" s="406"/>
      <c r="BW134" s="406"/>
      <c r="BX134" s="406"/>
      <c r="BY134" s="406"/>
      <c r="BZ134" s="406"/>
      <c r="CA134" s="406"/>
      <c r="CB134" s="406"/>
      <c r="CC134" s="406"/>
      <c r="CD134" s="406"/>
      <c r="CE134" s="406"/>
      <c r="CF134" s="406"/>
      <c r="CG134" s="406"/>
      <c r="CH134" s="406"/>
      <c r="CI134" s="406"/>
      <c r="CJ134" s="406"/>
      <c r="CK134" s="406"/>
      <c r="CL134" s="406"/>
      <c r="CM134" s="406"/>
      <c r="CN134" s="406"/>
      <c r="CO134" s="406"/>
      <c r="CP134" s="406"/>
      <c r="CQ134" s="406"/>
      <c r="CR134" s="406"/>
      <c r="CS134" s="406"/>
      <c r="CT134" s="406"/>
      <c r="CU134" s="406"/>
    </row>
    <row r="135" s="407" customFormat="true" ht="16.5" hidden="false" customHeight="true" outlineLevel="0" collapsed="false">
      <c r="A135" s="353"/>
      <c r="B135" s="378" t="s">
        <v>239</v>
      </c>
      <c r="C135" s="378"/>
      <c r="D135" s="413"/>
      <c r="E135" s="413"/>
      <c r="F135" s="413"/>
      <c r="G135" s="413"/>
      <c r="H135" s="413"/>
      <c r="I135" s="413"/>
      <c r="J135" s="413"/>
      <c r="K135" s="413"/>
      <c r="L135" s="413"/>
      <c r="M135" s="413"/>
      <c r="N135" s="413"/>
      <c r="O135" s="413"/>
      <c r="P135" s="413"/>
      <c r="Q135" s="413"/>
      <c r="R135" s="413"/>
      <c r="S135" s="410" t="n">
        <f aca="false">D108</f>
        <v>0</v>
      </c>
      <c r="T135" s="244"/>
      <c r="U135" s="244"/>
      <c r="V135" s="405"/>
      <c r="W135" s="405"/>
      <c r="X135" s="405"/>
      <c r="Y135" s="405"/>
      <c r="Z135" s="405"/>
      <c r="AA135" s="405"/>
      <c r="AB135" s="405"/>
      <c r="AC135" s="405"/>
      <c r="AD135" s="405"/>
      <c r="AE135" s="405"/>
      <c r="AF135" s="406"/>
      <c r="AG135" s="406"/>
      <c r="AH135" s="406"/>
      <c r="AI135" s="406"/>
      <c r="AJ135" s="406"/>
      <c r="AK135" s="406"/>
      <c r="AL135" s="406"/>
      <c r="AM135" s="406"/>
      <c r="AN135" s="406"/>
      <c r="AO135" s="406"/>
      <c r="AP135" s="406"/>
      <c r="AQ135" s="406"/>
      <c r="AR135" s="406"/>
      <c r="AS135" s="406"/>
      <c r="AT135" s="406"/>
      <c r="AU135" s="406"/>
      <c r="AV135" s="406"/>
      <c r="AW135" s="406"/>
      <c r="AX135" s="406"/>
      <c r="AY135" s="406"/>
      <c r="AZ135" s="406"/>
      <c r="BA135" s="406"/>
      <c r="BB135" s="406"/>
      <c r="BC135" s="406"/>
      <c r="BD135" s="406"/>
      <c r="BE135" s="406"/>
      <c r="BF135" s="406"/>
      <c r="BG135" s="406"/>
      <c r="BH135" s="406"/>
      <c r="BI135" s="406"/>
      <c r="BJ135" s="406"/>
      <c r="BK135" s="406"/>
      <c r="BL135" s="406"/>
      <c r="BM135" s="406"/>
      <c r="BN135" s="406"/>
      <c r="BO135" s="406"/>
      <c r="BP135" s="406"/>
      <c r="BQ135" s="406"/>
      <c r="BR135" s="406"/>
      <c r="BS135" s="406"/>
      <c r="BT135" s="406"/>
      <c r="BU135" s="406"/>
      <c r="BV135" s="406"/>
      <c r="BW135" s="406"/>
      <c r="BX135" s="406"/>
      <c r="BY135" s="406"/>
      <c r="BZ135" s="406"/>
      <c r="CA135" s="406"/>
      <c r="CB135" s="406"/>
      <c r="CC135" s="406"/>
      <c r="CD135" s="406"/>
      <c r="CE135" s="406"/>
      <c r="CF135" s="406"/>
      <c r="CG135" s="406"/>
      <c r="CH135" s="406"/>
      <c r="CI135" s="406"/>
      <c r="CJ135" s="406"/>
      <c r="CK135" s="406"/>
      <c r="CL135" s="406"/>
      <c r="CM135" s="406"/>
      <c r="CN135" s="406"/>
      <c r="CO135" s="406"/>
      <c r="CP135" s="406"/>
      <c r="CQ135" s="406"/>
      <c r="CR135" s="406"/>
      <c r="CS135" s="406"/>
      <c r="CT135" s="406"/>
      <c r="CU135" s="406"/>
    </row>
    <row r="136" s="407" customFormat="true" ht="16.5" hidden="false" customHeight="true" outlineLevel="0" collapsed="false">
      <c r="A136" s="353"/>
      <c r="B136" s="411" t="s">
        <v>161</v>
      </c>
      <c r="C136" s="411"/>
      <c r="D136" s="410" t="n">
        <f aca="false">SUM(D124,D129,D131)</f>
        <v>0</v>
      </c>
      <c r="E136" s="410" t="n">
        <f aca="false">SUM(E124,E129,E131)</f>
        <v>0</v>
      </c>
      <c r="F136" s="410" t="n">
        <f aca="false">SUM(F124,F129,F131)</f>
        <v>0</v>
      </c>
      <c r="G136" s="410" t="n">
        <f aca="false">SUM(G124,G129,G131)</f>
        <v>0</v>
      </c>
      <c r="H136" s="410" t="n">
        <f aca="false">SUM(H124,H129,H131)</f>
        <v>0</v>
      </c>
      <c r="I136" s="410" t="n">
        <f aca="false">SUM(I124,I129,I131)</f>
        <v>0</v>
      </c>
      <c r="J136" s="410" t="n">
        <f aca="false">SUM(J124,J129,J131)</f>
        <v>0</v>
      </c>
      <c r="K136" s="410" t="n">
        <f aca="false">SUM(K124,K129,K131)</f>
        <v>0</v>
      </c>
      <c r="L136" s="410" t="n">
        <f aca="false">SUM(L124,L129,L131)</f>
        <v>0</v>
      </c>
      <c r="M136" s="410" t="n">
        <f aca="false">SUM(M124,M129,M131)</f>
        <v>0</v>
      </c>
      <c r="N136" s="410" t="n">
        <f aca="false">SUM(N124,N129,N131)</f>
        <v>0</v>
      </c>
      <c r="O136" s="410" t="n">
        <f aca="false">SUM(O124,O129,O131)</f>
        <v>0</v>
      </c>
      <c r="P136" s="410" t="n">
        <f aca="false">SUM(P124,P129,P131)</f>
        <v>0</v>
      </c>
      <c r="Q136" s="410" t="n">
        <f aca="false">SUM(Q124,Q129,Q131)</f>
        <v>0</v>
      </c>
      <c r="R136" s="410" t="n">
        <f aca="false">SUM(R124,R129,R131)</f>
        <v>0</v>
      </c>
      <c r="S136" s="410" t="n">
        <f aca="false">SUM(S124,S129,S131,S133,S134,S135)</f>
        <v>0</v>
      </c>
      <c r="T136" s="244"/>
      <c r="U136" s="244"/>
      <c r="V136" s="405"/>
      <c r="W136" s="405"/>
      <c r="X136" s="405"/>
      <c r="Y136" s="405"/>
      <c r="Z136" s="405"/>
      <c r="AA136" s="405"/>
      <c r="AB136" s="405"/>
      <c r="AC136" s="405"/>
      <c r="AD136" s="405"/>
      <c r="AE136" s="405"/>
      <c r="AF136" s="406"/>
      <c r="AG136" s="406"/>
      <c r="AH136" s="406"/>
      <c r="AI136" s="406"/>
      <c r="AJ136" s="406"/>
      <c r="AK136" s="406"/>
      <c r="AL136" s="406"/>
      <c r="AM136" s="406"/>
      <c r="AN136" s="406"/>
      <c r="AO136" s="406"/>
      <c r="AP136" s="406"/>
      <c r="AQ136" s="406"/>
      <c r="AR136" s="406"/>
      <c r="AS136" s="406"/>
      <c r="AT136" s="406"/>
      <c r="AU136" s="406"/>
      <c r="AV136" s="406"/>
      <c r="AW136" s="406"/>
      <c r="AX136" s="406"/>
      <c r="AY136" s="406"/>
      <c r="AZ136" s="406"/>
      <c r="BA136" s="406"/>
      <c r="BB136" s="406"/>
      <c r="BC136" s="406"/>
      <c r="BD136" s="406"/>
      <c r="BE136" s="406"/>
      <c r="BF136" s="406"/>
      <c r="BG136" s="406"/>
      <c r="BH136" s="406"/>
      <c r="BI136" s="406"/>
      <c r="BJ136" s="406"/>
      <c r="BK136" s="406"/>
      <c r="BL136" s="406"/>
      <c r="BM136" s="406"/>
      <c r="BN136" s="406"/>
      <c r="BO136" s="406"/>
      <c r="BP136" s="406"/>
      <c r="BQ136" s="406"/>
      <c r="BR136" s="406"/>
      <c r="BS136" s="406"/>
      <c r="BT136" s="406"/>
      <c r="BU136" s="406"/>
      <c r="BV136" s="406"/>
      <c r="BW136" s="406"/>
      <c r="BX136" s="406"/>
      <c r="BY136" s="406"/>
      <c r="BZ136" s="406"/>
      <c r="CA136" s="406"/>
      <c r="CB136" s="406"/>
      <c r="CC136" s="406"/>
      <c r="CD136" s="406"/>
      <c r="CE136" s="406"/>
      <c r="CF136" s="406"/>
      <c r="CG136" s="406"/>
      <c r="CH136" s="406"/>
      <c r="CI136" s="406"/>
      <c r="CJ136" s="406"/>
      <c r="CK136" s="406"/>
      <c r="CL136" s="406"/>
      <c r="CM136" s="406"/>
      <c r="CN136" s="406"/>
      <c r="CO136" s="406"/>
      <c r="CP136" s="406"/>
      <c r="CQ136" s="406"/>
      <c r="CR136" s="406"/>
      <c r="CS136" s="406"/>
      <c r="CT136" s="406"/>
      <c r="CU136" s="406"/>
    </row>
    <row r="137" s="51" customFormat="true" ht="7.5" hidden="false" customHeight="true" outlineLevel="0" collapsed="false">
      <c r="A137" s="50"/>
      <c r="B137" s="344"/>
      <c r="C137" s="344"/>
      <c r="D137" s="344"/>
      <c r="E137" s="344"/>
      <c r="F137" s="344"/>
      <c r="G137" s="344"/>
      <c r="H137" s="344"/>
      <c r="I137" s="344"/>
      <c r="J137" s="344"/>
      <c r="K137" s="345"/>
      <c r="L137" s="345"/>
      <c r="M137" s="345"/>
      <c r="N137" s="345"/>
      <c r="O137" s="345"/>
      <c r="P137" s="345"/>
      <c r="Q137" s="345"/>
      <c r="R137" s="345"/>
      <c r="S137" s="346"/>
      <c r="T137" s="50"/>
      <c r="U137" s="50"/>
    </row>
    <row r="138" s="51" customFormat="true" ht="15" hidden="false" customHeight="true" outlineLevel="0" collapsed="false">
      <c r="A138" s="50"/>
      <c r="B138" s="298" t="s">
        <v>162</v>
      </c>
      <c r="C138" s="344"/>
      <c r="D138" s="344"/>
      <c r="E138" s="344"/>
      <c r="F138" s="344"/>
      <c r="G138" s="344"/>
      <c r="H138" s="344"/>
      <c r="I138" s="344"/>
      <c r="J138" s="344"/>
      <c r="K138" s="345"/>
      <c r="L138" s="345"/>
      <c r="M138" s="345"/>
      <c r="N138" s="345"/>
      <c r="O138" s="345"/>
      <c r="P138" s="345"/>
      <c r="Q138" s="345"/>
      <c r="R138" s="345"/>
      <c r="S138" s="346"/>
      <c r="T138" s="50"/>
      <c r="U138" s="50"/>
    </row>
    <row r="139" s="51" customFormat="true" ht="15" hidden="false" customHeight="true" outlineLevel="0" collapsed="false">
      <c r="A139" s="50"/>
      <c r="B139" s="298"/>
      <c r="C139" s="344"/>
      <c r="D139" s="344"/>
      <c r="E139" s="344"/>
      <c r="F139" s="344"/>
      <c r="G139" s="344"/>
      <c r="H139" s="344"/>
      <c r="I139" s="344"/>
      <c r="J139" s="344"/>
      <c r="K139" s="345"/>
      <c r="L139" s="345"/>
      <c r="M139" s="345"/>
      <c r="N139" s="345"/>
      <c r="O139" s="345"/>
      <c r="P139" s="345"/>
      <c r="Q139" s="345"/>
      <c r="R139" s="345"/>
      <c r="S139" s="346"/>
      <c r="T139" s="50"/>
      <c r="U139" s="50"/>
    </row>
    <row r="140" customFormat="false" ht="15" hidden="false" customHeight="true" outlineLevel="0" collapsed="false">
      <c r="A140" s="255"/>
      <c r="B140" s="355"/>
      <c r="C140" s="355"/>
      <c r="D140" s="355"/>
      <c r="E140" s="355"/>
      <c r="F140" s="355"/>
      <c r="G140" s="355"/>
      <c r="H140" s="355"/>
      <c r="I140" s="355"/>
      <c r="J140" s="355"/>
      <c r="K140" s="356"/>
      <c r="L140" s="356"/>
      <c r="M140" s="356"/>
      <c r="N140" s="356"/>
      <c r="O140" s="356"/>
      <c r="P140" s="356"/>
      <c r="Q140" s="356"/>
      <c r="R140" s="356"/>
      <c r="S140" s="357"/>
      <c r="T140" s="255"/>
      <c r="U140" s="255"/>
    </row>
    <row r="141" s="51" customFormat="true" ht="15" hidden="false" customHeight="true" outlineLevel="0" collapsed="false">
      <c r="A141" s="50"/>
      <c r="B141" s="109" t="s">
        <v>216</v>
      </c>
      <c r="C141" s="245"/>
      <c r="D141" s="245"/>
      <c r="E141" s="245"/>
      <c r="F141" s="245"/>
      <c r="G141" s="245"/>
      <c r="H141" s="245"/>
      <c r="I141" s="245"/>
      <c r="J141" s="245"/>
      <c r="K141" s="245"/>
      <c r="L141" s="414"/>
      <c r="M141" s="414"/>
      <c r="N141" s="414"/>
      <c r="O141" s="414"/>
      <c r="P141" s="414"/>
      <c r="Q141" s="110"/>
      <c r="R141" s="110"/>
      <c r="S141" s="346"/>
      <c r="T141" s="50"/>
      <c r="U141" s="50"/>
    </row>
    <row r="142" s="51" customFormat="true" ht="15" hidden="false" customHeight="true" outlineLevel="0" collapsed="false">
      <c r="A142" s="50"/>
      <c r="B142" s="415" t="n">
        <f aca="false">'CO2-GHG emissions'!B145</f>
        <v>0</v>
      </c>
      <c r="C142" s="415"/>
      <c r="D142" s="415"/>
      <c r="E142" s="415"/>
      <c r="F142" s="415"/>
      <c r="G142" s="415"/>
      <c r="H142" s="415"/>
      <c r="I142" s="415"/>
      <c r="J142" s="415"/>
      <c r="K142" s="415"/>
      <c r="L142" s="415"/>
      <c r="M142" s="415"/>
      <c r="N142" s="415"/>
      <c r="O142" s="415"/>
      <c r="P142" s="415"/>
      <c r="Q142" s="415"/>
      <c r="R142" s="415"/>
      <c r="S142" s="346"/>
      <c r="T142" s="50"/>
      <c r="U142" s="50"/>
    </row>
    <row r="143" s="51" customFormat="true" ht="24" hidden="false" customHeight="true" outlineLevel="0" collapsed="false">
      <c r="A143" s="304"/>
      <c r="B143" s="415"/>
      <c r="C143" s="415"/>
      <c r="D143" s="415"/>
      <c r="E143" s="415"/>
      <c r="F143" s="415"/>
      <c r="G143" s="415"/>
      <c r="H143" s="415"/>
      <c r="I143" s="415"/>
      <c r="J143" s="415"/>
      <c r="K143" s="415"/>
      <c r="L143" s="415"/>
      <c r="M143" s="415"/>
      <c r="N143" s="415"/>
      <c r="O143" s="415"/>
      <c r="P143" s="415"/>
      <c r="Q143" s="415"/>
      <c r="R143" s="415"/>
      <c r="S143" s="137" t="str">
        <f aca="false">CONCATENATE(TEXT(500-LEN(B142), "#")," chars left")</f>
        <v>499 chars left</v>
      </c>
      <c r="T143" s="50"/>
      <c r="U143" s="50"/>
    </row>
    <row r="144" s="51" customFormat="true" ht="14.25" hidden="false" customHeight="false" outlineLevel="0" collapsed="false">
      <c r="A144" s="50"/>
      <c r="B144" s="50"/>
      <c r="C144" s="50"/>
      <c r="D144" s="50"/>
      <c r="E144" s="50"/>
      <c r="F144" s="50"/>
      <c r="G144" s="50"/>
      <c r="H144" s="50"/>
      <c r="I144" s="50"/>
      <c r="J144" s="50"/>
      <c r="K144" s="50"/>
      <c r="L144" s="50"/>
      <c r="M144" s="50"/>
      <c r="N144" s="50"/>
      <c r="O144" s="50"/>
      <c r="P144" s="50"/>
      <c r="Q144" s="50"/>
      <c r="R144" s="50"/>
      <c r="S144" s="50"/>
      <c r="T144" s="50"/>
      <c r="U144" s="50"/>
    </row>
    <row r="145" s="33" customFormat="true" ht="24.75" hidden="false" customHeight="true" outlineLevel="0" collapsed="false">
      <c r="A145" s="217"/>
      <c r="B145" s="217"/>
      <c r="C145" s="217"/>
      <c r="D145" s="217"/>
      <c r="E145" s="217"/>
      <c r="F145" s="217"/>
      <c r="G145" s="217"/>
      <c r="H145" s="217"/>
      <c r="I145" s="217"/>
      <c r="J145" s="217"/>
      <c r="K145" s="217"/>
      <c r="L145" s="217"/>
      <c r="M145" s="217"/>
      <c r="N145" s="217"/>
      <c r="O145" s="217"/>
      <c r="P145" s="217"/>
      <c r="Q145" s="366" t="s">
        <v>245</v>
      </c>
      <c r="R145" s="366" t="s">
        <v>246</v>
      </c>
      <c r="S145" s="368" t="s">
        <v>247</v>
      </c>
      <c r="T145" s="31"/>
      <c r="U145" s="213"/>
      <c r="V145" s="31"/>
      <c r="W145" s="31"/>
      <c r="X145" s="31"/>
    </row>
  </sheetData>
  <mergeCells count="104">
    <mergeCell ref="A1:N1"/>
    <mergeCell ref="B23:C25"/>
    <mergeCell ref="D23:S25"/>
    <mergeCell ref="B28:C28"/>
    <mergeCell ref="B31:C33"/>
    <mergeCell ref="D31:S31"/>
    <mergeCell ref="D32:D33"/>
    <mergeCell ref="E32:E33"/>
    <mergeCell ref="F32:M32"/>
    <mergeCell ref="N32:R32"/>
    <mergeCell ref="S32:S33"/>
    <mergeCell ref="B34:C34"/>
    <mergeCell ref="D34:S34"/>
    <mergeCell ref="B35:C35"/>
    <mergeCell ref="B36:C36"/>
    <mergeCell ref="B37:C37"/>
    <mergeCell ref="B38:C38"/>
    <mergeCell ref="B39:B40"/>
    <mergeCell ref="B41:C41"/>
    <mergeCell ref="B42:C42"/>
    <mergeCell ref="D42:S42"/>
    <mergeCell ref="B43:C43"/>
    <mergeCell ref="B44:C44"/>
    <mergeCell ref="B45:C45"/>
    <mergeCell ref="B46:C46"/>
    <mergeCell ref="B47:C47"/>
    <mergeCell ref="D47:S47"/>
    <mergeCell ref="B48:C48"/>
    <mergeCell ref="B49:C49"/>
    <mergeCell ref="B59:C59"/>
    <mergeCell ref="B60:C60"/>
    <mergeCell ref="B64:C64"/>
    <mergeCell ref="B65:C65"/>
    <mergeCell ref="B66:C66"/>
    <mergeCell ref="B67:C67"/>
    <mergeCell ref="B68:C68"/>
    <mergeCell ref="B69:C69"/>
    <mergeCell ref="B73:C75"/>
    <mergeCell ref="D73:E74"/>
    <mergeCell ref="F73:O73"/>
    <mergeCell ref="P73:Q74"/>
    <mergeCell ref="F74:J74"/>
    <mergeCell ref="K74:K75"/>
    <mergeCell ref="L74:L75"/>
    <mergeCell ref="M74:M75"/>
    <mergeCell ref="N74:N75"/>
    <mergeCell ref="O74:O75"/>
    <mergeCell ref="B76:C76"/>
    <mergeCell ref="B77:C77"/>
    <mergeCell ref="B78:C78"/>
    <mergeCell ref="B82:C84"/>
    <mergeCell ref="D82:E83"/>
    <mergeCell ref="F82:O82"/>
    <mergeCell ref="P82:Q83"/>
    <mergeCell ref="F83:J83"/>
    <mergeCell ref="K83:K84"/>
    <mergeCell ref="L83:L84"/>
    <mergeCell ref="M83:M84"/>
    <mergeCell ref="N83:N84"/>
    <mergeCell ref="O83:O84"/>
    <mergeCell ref="B85:C85"/>
    <mergeCell ref="B86:C86"/>
    <mergeCell ref="B87:C87"/>
    <mergeCell ref="B88:C88"/>
    <mergeCell ref="C97:D97"/>
    <mergeCell ref="E97:E98"/>
    <mergeCell ref="F97:M97"/>
    <mergeCell ref="N97:R97"/>
    <mergeCell ref="B105:C105"/>
    <mergeCell ref="B106:C106"/>
    <mergeCell ref="B107:C107"/>
    <mergeCell ref="B108:C108"/>
    <mergeCell ref="B114:C116"/>
    <mergeCell ref="D114:S114"/>
    <mergeCell ref="D115:D116"/>
    <mergeCell ref="E115:E116"/>
    <mergeCell ref="F115:M115"/>
    <mergeCell ref="N115:R115"/>
    <mergeCell ref="S115:S116"/>
    <mergeCell ref="B117:C117"/>
    <mergeCell ref="D117:S117"/>
    <mergeCell ref="B118:C118"/>
    <mergeCell ref="B119:C119"/>
    <mergeCell ref="B120:C120"/>
    <mergeCell ref="B121:C121"/>
    <mergeCell ref="B122:B123"/>
    <mergeCell ref="B124:C124"/>
    <mergeCell ref="B125:C125"/>
    <mergeCell ref="D125:S125"/>
    <mergeCell ref="B126:C126"/>
    <mergeCell ref="B127:C127"/>
    <mergeCell ref="B128:C128"/>
    <mergeCell ref="B129:C129"/>
    <mergeCell ref="B130:C130"/>
    <mergeCell ref="D130:S130"/>
    <mergeCell ref="B131:C131"/>
    <mergeCell ref="B132:C132"/>
    <mergeCell ref="D132:S132"/>
    <mergeCell ref="B133:C133"/>
    <mergeCell ref="D133:R135"/>
    <mergeCell ref="B134:C134"/>
    <mergeCell ref="B135:C135"/>
    <mergeCell ref="B136:C136"/>
    <mergeCell ref="B142:R143"/>
  </mergeCells>
  <dataValidations count="22">
    <dataValidation allowBlank="true" operator="between" prompt="Buildings and facilities of the tertiary sector (services), for example offices of private companies, banks, commercial and retail activities, hospitals, etc. " showDropDown="false" showErrorMessage="true" showInputMessage="true" sqref="B36:C36 B119:C119" type="none">
      <formula1>0</formula1>
      <formula2>0</formula2>
    </dataValidation>
    <dataValidation allowBlank="true" operator="between" prompt="Buildings that are primarily used as residential buildings. Social housing should be included in this sector." showDropDown="false" showErrorMessage="true" showInputMessage="true" sqref="B37:C37 B120:C120" type="none">
      <formula1>0</formula1>
      <formula2>0</formula2>
    </dataValidation>
    <dataValidation allowBlank="true" operator="between" prompt="Refers to manufacturing and construction industries." showDropDown="false" showErrorMessage="true" showInputMessage="true" sqref="B39:B40 B122:B123" type="none">
      <formula1>0</formula1>
      <formula2>0</formula2>
    </dataValidation>
    <dataValidation allowBlank="true" operator="between" prompt="Refers to any other non-energy related sector. Negative numbers are allowed in this cell, in case you need to report emissions reduction achieved through e.g. green infrastructures." showDropDown="false" showErrorMessage="true" showInputMessage="true" sqref="B108:C108 B135:C135" type="none">
      <formula1>0</formula1>
      <formula2>0</formula2>
    </dataValidation>
    <dataValidation allowBlank="true" operator="between" prompt="Refers to certified green electricity purchased by the local authority. Green electricity purchased by other actors should not be accounted here." showDropDown="false" showErrorMessage="true" showInputMessage="true" sqref="B60:C60" type="none">
      <formula1>0</formula1>
      <formula2>0</formula2>
    </dataValidation>
    <dataValidation allowBlank="true" operator="between" prompt="are considered as the main sectors where local authorities can influence energy consumption and consequently reduce CO2 emissions." promptTitle="Covenant Key Sectors" showDropDown="false" showErrorMessage="true" showInputMessage="true" sqref="B51 B138:B139" type="none">
      <formula1>0</formula1>
      <formula2>0</formula2>
    </dataValidation>
    <dataValidation allowBlank="true" operator="between" prompt="Buildings, facilities and machinery of the primary sector (agriculture, forestry, fisheries), for example greenhouses, livestock facilities, irrigation, farm machinery and fishing boats." showDropDown="false" showErrorMessage="true" showInputMessage="true" sqref="B48:C48 B131:C131" type="none">
      <formula1>0</formula1>
      <formula2>0</formula2>
    </dataValidation>
    <dataValidation allowBlank="true" operator="between" prompt="Refers to emissions not related to energy, such as CH4 from landfills." showDropDown="false" showErrorMessage="true" showInputMessage="true" sqref="B106:C106 B133:C133" type="none">
      <formula1>0</formula1>
      <formula2>0</formula2>
    </dataValidation>
    <dataValidation allowBlank="true" operator="between" prompt="Refers to emissions not related to energy, such as to CH4 and N2O emissions from wastewater treatment plants." showDropDown="false" showErrorMessage="true" showInputMessage="true" sqref="B107:C107 B134:C134" type="none">
      <formula1>0</formula1>
      <formula2>0</formula2>
    </dataValidation>
    <dataValidation allowBlank="true" operator="between" prompt="Industries involved in the EU Emissions Trading Scheme (EU-ETS), if actions targeting those industries are foreseen in the SEAP. " showDropDown="false" showErrorMessage="true" showInputMessage="true" sqref="C40 C123" type="none">
      <formula1>0</formula1>
      <formula2>0</formula2>
    </dataValidation>
    <dataValidation allowBlank="true" operator="between" prompt="Industries not involved in the EU Emissions Trading Scheme (EU-ETS), if actions targeting industry are foreseen in the SEAP." showDropDown="false" showErrorMessage="true" showInputMessage="true" sqref="C39 C122" type="none">
      <formula1>0</formula1>
      <formula2>0</formula2>
    </dataValidation>
    <dataValidation allowBlank="true" operator="between" prompt="Road, rail and boat transport in the territory of the local authority which refer to the transport of persons and goods not specified above (e.g. private passenger cars and freight transport)." showDropDown="false" showErrorMessage="true" showInputMessage="true" sqref="B45:C45 B128:C128" type="none">
      <formula1>0</formula1>
      <formula2>0</formula2>
    </dataValidation>
    <dataValidation allowBlank="true" operator="between" prompt="Bus, tramway, metro, urban rail transportation and local ferries used for passenger transport." showDropDown="false" showErrorMessage="true" showInputMessage="true" sqref="B44:C44 B127:C127" type="none">
      <formula1>0</formula1>
      <formula2>0</formula2>
    </dataValidation>
    <dataValidation allowBlank="true" operator="between" prompt="Vehicles owned and used by the local authority/administration." showDropDown="false" showErrorMessage="true" showInputMessage="true" sqref="B43:C43 B126:C126" type="none">
      <formula1>0</formula1>
      <formula2>0</formula2>
    </dataValidation>
    <dataValidation allowBlank="true" operator="between" prompt="Public lighting owned or operated by the local authority (e.g. street lighting and traffic lights). Non-municipal public lighting is included in the sector of “Tertiary buildings, equipment/facilities”." showDropDown="false" showErrorMessage="true" showInputMessage="true" sqref="B38:C38 B121:C121" type="none">
      <formula1>0</formula1>
      <formula2>0</formula2>
    </dataValidation>
    <dataValidation allowBlank="true" operator="between" prompt="Buildings and facilities owned by the local authority. Facilities refer to energy consuming entities that are not buildings, such as wastewater treatment plants." showDropDown="false" showErrorMessage="true" showInputMessage="true" sqref="B35:C35 B118:C118" type="none">
      <formula1>0</formula1>
      <formula2>0</formula2>
    </dataValidation>
    <dataValidation allowBlank="true" operator="between" prompt="NEEFE - Emission factor for not locally produced electricity. It refers to the energy mix used to produce electricity into the national or regional grid.&#10;This factor is used to calculate emissions when there is no local electricity production.&#10;" showDropDown="false" showErrorMessage="true" showInputMessage="true" sqref="C98" type="none">
      <formula1>0</formula1>
      <formula2>0</formula2>
    </dataValidation>
    <dataValidation allowBlank="true" operator="between" prompt="EFE - Emission factor adjusted for locally produced electricity and green electricity purchases. &#10;This factor is used to calculate emissions when there is local electricity production." showDropDown="false" showErrorMessage="true" showInputMessage="true" sqref="D98" type="none">
      <formula1>0</formula1>
      <formula2>0</formula2>
    </dataValidation>
    <dataValidation allowBlank="true" operator="between" prompt="Emission factors are coefficients which quantify the emissions per unit of activity. Your emission factors approach must remain the same across the different emission inventories." showDropDown="false" showErrorMessage="true" showInputMessage="true" sqref="B15" type="none">
      <formula1>0</formula1>
      <formula2>0</formula2>
    </dataValidation>
    <dataValidation allowBlank="true" operator="between" prompt="Your emissions reporting unit must remain the same across the different emission inventories." showDropDown="false" showErrorMessage="true" showInputMessage="true" sqref="B19" type="none">
      <formula1>0</formula1>
      <formula2>0</formula2>
    </dataValidation>
    <dataValidation allowBlank="true" operator="between" showDropDown="false" showErrorMessage="true" showInputMessage="true" sqref="D9" type="list">
      <formula1>MEIs</formula1>
      <formula2>0</formula2>
    </dataValidation>
    <dataValidation allowBlank="true" operator="between" prompt="The table below will use the value inserted here to calculate your CO2 emissions. " showDropDown="false" showErrorMessage="true" showInputMessage="true" sqref="D100" type="none">
      <formula1>0</formula1>
      <formula2>0</formula2>
    </dataValidation>
  </dataValidations>
  <hyperlinks>
    <hyperlink ref="S1" location="Home!A1" display="y HOME"/>
    <hyperlink ref="F96" location="EFs!A1" display="Click here to visualise fuel emission factors"/>
    <hyperlink ref="Q145" location="BEI!A1" display="BACK Û"/>
    <hyperlink ref="R145" location="MEI2!A1" display="Ü MEI2"/>
    <hyperlink ref="S145" location="'Mitigation Actions'!A1" display="Ü ACTIONS"/>
  </hyperlinks>
  <printOptions headings="false" gridLines="false" gridLinesSet="true" horizontalCentered="true" verticalCentered="false"/>
  <pageMargins left="0.590277777777778" right="0.590277777777778" top="0.590277777777778" bottom="0.590277777777778" header="0.511805555555555" footer="0.511805555555555"/>
  <pageSetup paperSize="8"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3" manualBreakCount="3">
    <brk id="52" man="true" max="16383" min="0"/>
    <brk id="91" man="true" max="16383" min="0"/>
    <brk id="144" man="true" max="16383" min="0"/>
  </rowBreaks>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FFFF"/>
    <pageSetUpPr fitToPage="true"/>
  </sheetPr>
  <dimension ref="A1:CW145"/>
  <sheetViews>
    <sheetView showFormulas="false" showGridLines="false" showRowColHeaders="true" showZeros="true" rightToLeft="false" tabSelected="false" showOutlineSymbols="true" defaultGridColor="true" view="normal" topLeftCell="A1" colorId="64" zoomScale="60" zoomScaleNormal="60" zoomScalePageLayoutView="50" workbookViewId="0">
      <pane xSplit="0" ySplit="5" topLeftCell="A20" activePane="bottomLeft" state="frozen"/>
      <selection pane="topLeft" activeCell="A1" activeCellId="0" sqref="A1"/>
      <selection pane="bottomLeft" activeCell="I55" activeCellId="0" sqref="I55"/>
    </sheetView>
  </sheetViews>
  <sheetFormatPr defaultColWidth="9.9921875" defaultRowHeight="14.25" zeroHeight="false" outlineLevelRow="1" outlineLevelCol="0"/>
  <cols>
    <col collapsed="false" customWidth="true" hidden="false" outlineLevel="0" max="1" min="1" style="216" width="2.87"/>
    <col collapsed="false" customWidth="true" hidden="false" outlineLevel="0" max="2" min="2" style="216" width="28.5"/>
    <col collapsed="false" customWidth="true" hidden="false" outlineLevel="0" max="3" min="3" style="216" width="16.13"/>
    <col collapsed="false" customWidth="true" hidden="false" outlineLevel="0" max="4" min="4" style="216" width="10.87"/>
    <col collapsed="false" customWidth="true" hidden="false" outlineLevel="0" max="5" min="5" style="216" width="11.5"/>
    <col collapsed="false" customWidth="true" hidden="false" outlineLevel="0" max="6" min="6" style="216" width="10.62"/>
    <col collapsed="false" customWidth="true" hidden="false" outlineLevel="0" max="7" min="7" style="216" width="9.88"/>
    <col collapsed="false" customWidth="true" hidden="false" outlineLevel="0" max="8" min="8" style="216" width="8.88"/>
    <col collapsed="false" customWidth="true" hidden="false" outlineLevel="0" max="9" min="9" style="216" width="8.38"/>
    <col collapsed="false" customWidth="true" hidden="false" outlineLevel="0" max="10" min="10" style="216" width="9.38"/>
    <col collapsed="false" customWidth="true" hidden="false" outlineLevel="0" max="11" min="11" style="216" width="7.5"/>
    <col collapsed="false" customWidth="true" hidden="false" outlineLevel="0" max="12" min="12" style="216" width="10.87"/>
    <col collapsed="false" customWidth="true" hidden="false" outlineLevel="0" max="13" min="13" style="216" width="9.88"/>
    <col collapsed="false" customWidth="true" hidden="false" outlineLevel="0" max="14" min="14" style="216" width="11"/>
    <col collapsed="false" customWidth="true" hidden="false" outlineLevel="0" max="15" min="15" style="216" width="10.62"/>
    <col collapsed="false" customWidth="false" hidden="false" outlineLevel="0" max="16" min="16" style="216" width="10"/>
    <col collapsed="false" customWidth="true" hidden="false" outlineLevel="0" max="17" min="17" style="216" width="11"/>
    <col collapsed="false" customWidth="true" hidden="false" outlineLevel="0" max="18" min="18" style="216" width="11.13"/>
    <col collapsed="false" customWidth="false" hidden="false" outlineLevel="0" max="1024" min="19" style="216" width="10"/>
  </cols>
  <sheetData>
    <row r="1" s="218" customFormat="true" ht="54" hidden="false" customHeight="true" outlineLevel="0" collapsed="false">
      <c r="A1" s="29" t="s">
        <v>92</v>
      </c>
      <c r="B1" s="29"/>
      <c r="C1" s="29"/>
      <c r="D1" s="29"/>
      <c r="E1" s="29"/>
      <c r="F1" s="29"/>
      <c r="G1" s="29"/>
      <c r="H1" s="29"/>
      <c r="I1" s="29"/>
      <c r="J1" s="29"/>
      <c r="K1" s="29"/>
      <c r="L1" s="29"/>
      <c r="M1" s="29"/>
      <c r="N1" s="29"/>
      <c r="O1" s="217"/>
      <c r="P1" s="217"/>
      <c r="Q1" s="217"/>
      <c r="R1" s="217"/>
      <c r="S1" s="32" t="s">
        <v>4</v>
      </c>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35" customFormat="true" ht="21" hidden="false" customHeight="true" outlineLevel="0" collapsed="false">
      <c r="A6" s="34" t="s">
        <v>217</v>
      </c>
      <c r="B6" s="34"/>
      <c r="C6" s="34"/>
      <c r="D6" s="34"/>
      <c r="E6" s="34"/>
      <c r="F6" s="34"/>
      <c r="G6" s="34"/>
      <c r="H6" s="34"/>
      <c r="I6" s="34"/>
      <c r="J6" s="34"/>
      <c r="K6" s="34"/>
      <c r="L6" s="34"/>
      <c r="M6" s="34"/>
      <c r="N6" s="34"/>
      <c r="O6" s="34"/>
      <c r="P6" s="34"/>
      <c r="Q6" s="34"/>
      <c r="R6" s="34"/>
    </row>
    <row r="7" s="371" customFormat="true" ht="21" hidden="false" customHeight="true" outlineLevel="0" collapsed="false">
      <c r="A7" s="369" t="s">
        <v>218</v>
      </c>
      <c r="B7" s="370"/>
      <c r="C7" s="370"/>
      <c r="D7" s="370"/>
      <c r="E7" s="370"/>
      <c r="F7" s="370"/>
      <c r="G7" s="370"/>
      <c r="H7" s="370"/>
      <c r="I7" s="370"/>
      <c r="J7" s="370"/>
      <c r="K7" s="370"/>
      <c r="L7" s="370"/>
      <c r="M7" s="370"/>
      <c r="N7" s="370"/>
      <c r="O7" s="370"/>
      <c r="P7" s="370"/>
      <c r="Q7" s="370"/>
      <c r="R7" s="370"/>
    </row>
    <row r="8" s="43" customFormat="true" ht="18.75" hidden="false" customHeight="true" outlineLevel="0" collapsed="false">
      <c r="B8" s="224"/>
      <c r="C8" s="224"/>
      <c r="D8" s="224"/>
      <c r="E8" s="224"/>
      <c r="F8" s="224"/>
      <c r="G8" s="224"/>
      <c r="H8" s="224"/>
      <c r="I8" s="224"/>
      <c r="J8" s="224"/>
      <c r="K8" s="224"/>
      <c r="L8" s="224"/>
      <c r="M8" s="224"/>
      <c r="N8" s="224"/>
      <c r="O8" s="224"/>
      <c r="P8" s="224"/>
      <c r="Q8" s="224"/>
      <c r="R8" s="224"/>
    </row>
    <row r="9" s="38" customFormat="true" ht="18" hidden="false" customHeight="true" outlineLevel="0" collapsed="false">
      <c r="A9" s="47" t="s">
        <v>5</v>
      </c>
      <c r="B9" s="43" t="s">
        <v>95</v>
      </c>
      <c r="D9" s="372" t="s">
        <v>60</v>
      </c>
      <c r="K9" s="227"/>
      <c r="L9" s="227"/>
    </row>
    <row r="10" s="38" customFormat="true" ht="18" hidden="false" customHeight="true" outlineLevel="0" collapsed="false">
      <c r="A10" s="47"/>
      <c r="B10" s="43"/>
      <c r="D10" s="146"/>
      <c r="E10" s="146"/>
      <c r="K10" s="227"/>
      <c r="L10" s="227"/>
    </row>
    <row r="11" s="51" customFormat="true" ht="18" hidden="false" customHeight="true" outlineLevel="0" collapsed="false">
      <c r="A11" s="228"/>
      <c r="B11" s="229"/>
      <c r="C11" s="50"/>
      <c r="D11" s="140"/>
      <c r="E11" s="140"/>
      <c r="F11" s="50"/>
      <c r="G11" s="50"/>
      <c r="H11" s="50"/>
      <c r="I11" s="50"/>
      <c r="J11" s="50"/>
      <c r="K11" s="230"/>
      <c r="L11" s="230"/>
      <c r="M11" s="50"/>
      <c r="N11" s="50"/>
      <c r="O11" s="50"/>
      <c r="P11" s="50"/>
      <c r="Q11" s="50"/>
      <c r="R11" s="50"/>
      <c r="S11" s="50"/>
      <c r="T11" s="50"/>
      <c r="U11" s="50"/>
    </row>
    <row r="12" s="51" customFormat="true" ht="18" hidden="false" customHeight="true" outlineLevel="0" collapsed="false">
      <c r="A12" s="231" t="s">
        <v>96</v>
      </c>
      <c r="B12" s="49" t="s">
        <v>219</v>
      </c>
      <c r="C12" s="50"/>
      <c r="D12" s="372"/>
      <c r="E12" s="140"/>
      <c r="F12" s="50"/>
      <c r="G12" s="50"/>
      <c r="H12" s="50"/>
      <c r="I12" s="50"/>
      <c r="J12" s="50"/>
      <c r="K12" s="230"/>
      <c r="L12" s="230"/>
      <c r="M12" s="50"/>
      <c r="N12" s="50"/>
      <c r="O12" s="50"/>
      <c r="P12" s="50"/>
      <c r="Q12" s="50"/>
      <c r="R12" s="50"/>
      <c r="S12" s="50"/>
      <c r="T12" s="50"/>
      <c r="U12" s="50"/>
    </row>
    <row r="13" s="51" customFormat="true" ht="18" hidden="false" customHeight="true" outlineLevel="0" collapsed="false">
      <c r="A13" s="50"/>
      <c r="B13" s="50"/>
      <c r="C13" s="50"/>
      <c r="D13" s="50"/>
      <c r="E13" s="140"/>
      <c r="F13" s="50"/>
      <c r="G13" s="50"/>
      <c r="H13" s="50"/>
      <c r="I13" s="50"/>
      <c r="J13" s="50"/>
      <c r="K13" s="230"/>
      <c r="L13" s="230"/>
      <c r="M13" s="50"/>
      <c r="N13" s="50"/>
      <c r="O13" s="50"/>
      <c r="P13" s="50"/>
      <c r="Q13" s="50"/>
      <c r="R13" s="50"/>
      <c r="S13" s="50"/>
      <c r="T13" s="50"/>
      <c r="U13" s="50"/>
    </row>
    <row r="14" s="40" customFormat="true" ht="18" hidden="false" customHeight="true" outlineLevel="0" collapsed="false">
      <c r="A14" s="232"/>
      <c r="B14" s="233"/>
      <c r="C14" s="38"/>
      <c r="D14" s="234"/>
      <c r="E14" s="38"/>
      <c r="F14" s="233"/>
      <c r="G14" s="233"/>
      <c r="H14" s="233"/>
      <c r="I14" s="233"/>
      <c r="J14" s="38"/>
      <c r="K14" s="227"/>
      <c r="L14" s="227"/>
      <c r="M14" s="38"/>
      <c r="N14" s="38"/>
      <c r="O14" s="38"/>
      <c r="P14" s="38"/>
      <c r="Q14" s="38"/>
      <c r="R14" s="38"/>
      <c r="S14" s="38"/>
      <c r="T14" s="38"/>
      <c r="U14" s="38"/>
    </row>
    <row r="15" s="40" customFormat="true" ht="18" hidden="false" customHeight="true" outlineLevel="0" collapsed="false">
      <c r="A15" s="47" t="s">
        <v>29</v>
      </c>
      <c r="B15" s="225" t="s">
        <v>98</v>
      </c>
      <c r="C15" s="38"/>
      <c r="D15" s="235"/>
      <c r="E15" s="43" t="s">
        <v>220</v>
      </c>
      <c r="F15" s="146"/>
      <c r="G15" s="43"/>
      <c r="H15" s="227"/>
      <c r="I15" s="236"/>
      <c r="J15" s="38"/>
      <c r="K15" s="227"/>
      <c r="L15" s="227"/>
      <c r="M15" s="38"/>
      <c r="N15" s="38"/>
      <c r="O15" s="38"/>
      <c r="P15" s="38"/>
      <c r="Q15" s="38"/>
      <c r="R15" s="38"/>
      <c r="S15" s="38"/>
      <c r="T15" s="38"/>
      <c r="U15" s="38"/>
    </row>
    <row r="16" s="40" customFormat="true" ht="18" hidden="false" customHeight="true" outlineLevel="0" collapsed="false">
      <c r="A16" s="232"/>
      <c r="B16" s="237"/>
      <c r="C16" s="38"/>
      <c r="D16" s="235"/>
      <c r="E16" s="43" t="s">
        <v>100</v>
      </c>
      <c r="F16" s="38"/>
      <c r="G16" s="43"/>
      <c r="H16" s="43"/>
      <c r="I16" s="43"/>
      <c r="J16" s="43"/>
      <c r="K16" s="43"/>
      <c r="L16" s="43"/>
      <c r="M16" s="43"/>
      <c r="N16" s="43"/>
      <c r="O16" s="43"/>
      <c r="P16" s="38"/>
      <c r="Q16" s="38"/>
      <c r="R16" s="38"/>
      <c r="S16" s="38"/>
      <c r="T16" s="38"/>
      <c r="U16" s="38"/>
    </row>
    <row r="17" s="40" customFormat="true" ht="18" hidden="false" customHeight="true" outlineLevel="0" collapsed="false">
      <c r="A17" s="232"/>
      <c r="B17" s="237"/>
      <c r="C17" s="38"/>
      <c r="D17" s="38"/>
      <c r="E17" s="43"/>
      <c r="F17" s="38"/>
      <c r="G17" s="43"/>
      <c r="H17" s="43"/>
      <c r="I17" s="43"/>
      <c r="J17" s="43"/>
      <c r="K17" s="43"/>
      <c r="L17" s="43"/>
      <c r="M17" s="43"/>
      <c r="N17" s="43"/>
      <c r="O17" s="43"/>
      <c r="P17" s="38"/>
      <c r="Q17" s="38"/>
      <c r="R17" s="38"/>
      <c r="S17" s="38"/>
      <c r="T17" s="38"/>
      <c r="U17" s="38"/>
    </row>
    <row r="18" s="51" customFormat="true" ht="18" hidden="false" customHeight="true" outlineLevel="0" collapsed="false">
      <c r="A18" s="133"/>
      <c r="B18" s="241"/>
      <c r="C18" s="50"/>
      <c r="D18" s="50"/>
      <c r="E18" s="140"/>
      <c r="F18" s="49"/>
      <c r="G18" s="49"/>
      <c r="H18" s="49"/>
      <c r="I18" s="49"/>
      <c r="J18" s="49"/>
      <c r="K18" s="49"/>
      <c r="L18" s="49"/>
      <c r="M18" s="242"/>
      <c r="N18" s="242"/>
      <c r="O18" s="242"/>
      <c r="P18" s="242"/>
      <c r="Q18" s="242"/>
      <c r="R18" s="242"/>
      <c r="S18" s="50"/>
      <c r="T18" s="50"/>
      <c r="U18" s="50"/>
    </row>
    <row r="19" s="51" customFormat="true" ht="18" hidden="false" customHeight="true" outlineLevel="0" collapsed="false">
      <c r="A19" s="231" t="s">
        <v>37</v>
      </c>
      <c r="B19" s="243" t="s">
        <v>104</v>
      </c>
      <c r="C19" s="50"/>
      <c r="D19" s="244"/>
      <c r="E19" s="49" t="s">
        <v>105</v>
      </c>
      <c r="F19" s="140"/>
      <c r="G19" s="245"/>
      <c r="H19" s="245"/>
      <c r="I19" s="245"/>
      <c r="J19" s="245"/>
      <c r="K19" s="245"/>
      <c r="L19" s="245"/>
      <c r="M19" s="242"/>
      <c r="N19" s="242"/>
      <c r="O19" s="242"/>
      <c r="P19" s="242"/>
      <c r="Q19" s="242"/>
      <c r="R19" s="242"/>
      <c r="S19" s="50"/>
      <c r="T19" s="50"/>
      <c r="U19" s="50"/>
    </row>
    <row r="20" s="51" customFormat="true" ht="18" hidden="false" customHeight="true" outlineLevel="0" collapsed="false">
      <c r="A20" s="246"/>
      <c r="B20" s="247"/>
      <c r="C20" s="50"/>
      <c r="D20" s="244"/>
      <c r="E20" s="49" t="s">
        <v>106</v>
      </c>
      <c r="F20" s="50"/>
      <c r="G20" s="49"/>
      <c r="H20" s="49"/>
      <c r="I20" s="49"/>
      <c r="J20" s="49"/>
      <c r="K20" s="49"/>
      <c r="L20" s="49"/>
      <c r="M20" s="248"/>
      <c r="N20" s="248"/>
      <c r="O20" s="248"/>
      <c r="P20" s="248"/>
      <c r="Q20" s="248"/>
      <c r="R20" s="248"/>
      <c r="S20" s="50"/>
      <c r="T20" s="50"/>
      <c r="U20" s="50"/>
    </row>
    <row r="21" s="51" customFormat="true" ht="18" hidden="false" customHeight="true" outlineLevel="0" collapsed="false">
      <c r="A21" s="246"/>
      <c r="B21" s="249"/>
      <c r="C21" s="50"/>
      <c r="D21" s="50"/>
      <c r="E21" s="50"/>
      <c r="F21" s="50"/>
      <c r="G21" s="49"/>
      <c r="H21" s="49"/>
      <c r="I21" s="49"/>
      <c r="J21" s="49"/>
      <c r="K21" s="49"/>
      <c r="L21" s="49"/>
      <c r="M21" s="248"/>
      <c r="N21" s="248"/>
      <c r="O21" s="248"/>
      <c r="P21" s="248"/>
      <c r="Q21" s="248"/>
      <c r="R21" s="248"/>
      <c r="S21" s="50"/>
      <c r="T21" s="50"/>
      <c r="U21" s="50"/>
    </row>
    <row r="22" s="40" customFormat="true" ht="18" hidden="false" customHeight="true" outlineLevel="0" collapsed="false">
      <c r="A22" s="43"/>
      <c r="B22" s="250"/>
      <c r="C22" s="38"/>
      <c r="D22" s="38"/>
      <c r="E22" s="146"/>
      <c r="F22" s="93"/>
      <c r="G22" s="93"/>
      <c r="H22" s="93"/>
      <c r="I22" s="93"/>
      <c r="J22" s="93"/>
      <c r="K22" s="93"/>
      <c r="L22" s="93"/>
      <c r="M22" s="38"/>
      <c r="N22" s="38"/>
      <c r="O22" s="38"/>
      <c r="P22" s="38"/>
      <c r="Q22" s="38"/>
      <c r="R22" s="38"/>
      <c r="S22" s="38"/>
      <c r="T22" s="38"/>
      <c r="U22" s="38"/>
    </row>
    <row r="23" s="40" customFormat="true" ht="18" hidden="false" customHeight="true" outlineLevel="0" collapsed="false">
      <c r="A23" s="251" t="s">
        <v>107</v>
      </c>
      <c r="B23" s="252" t="s">
        <v>221</v>
      </c>
      <c r="C23" s="252"/>
      <c r="D23" s="373" t="n">
        <f aca="false">MEI1!D23:S25</f>
        <v>0</v>
      </c>
      <c r="E23" s="373"/>
      <c r="F23" s="373"/>
      <c r="G23" s="373"/>
      <c r="H23" s="373"/>
      <c r="I23" s="373"/>
      <c r="J23" s="373"/>
      <c r="K23" s="373"/>
      <c r="L23" s="373"/>
      <c r="M23" s="373"/>
      <c r="N23" s="373"/>
      <c r="O23" s="373"/>
      <c r="P23" s="373"/>
      <c r="Q23" s="373"/>
      <c r="R23" s="373"/>
      <c r="S23" s="373"/>
      <c r="T23" s="38"/>
      <c r="U23" s="38"/>
    </row>
    <row r="24" s="40" customFormat="true" ht="18" hidden="false" customHeight="true" outlineLevel="0" collapsed="false">
      <c r="A24" s="43"/>
      <c r="B24" s="252"/>
      <c r="C24" s="252"/>
      <c r="D24" s="373"/>
      <c r="E24" s="373"/>
      <c r="F24" s="373"/>
      <c r="G24" s="373"/>
      <c r="H24" s="373"/>
      <c r="I24" s="373"/>
      <c r="J24" s="373"/>
      <c r="K24" s="373"/>
      <c r="L24" s="373"/>
      <c r="M24" s="373"/>
      <c r="N24" s="373"/>
      <c r="O24" s="373"/>
      <c r="P24" s="373"/>
      <c r="Q24" s="373"/>
      <c r="R24" s="373"/>
      <c r="S24" s="373"/>
      <c r="T24" s="38"/>
      <c r="U24" s="38"/>
    </row>
    <row r="25" s="40" customFormat="true" ht="18" hidden="false" customHeight="true" outlineLevel="0" collapsed="false">
      <c r="A25" s="43"/>
      <c r="B25" s="252"/>
      <c r="C25" s="252"/>
      <c r="D25" s="373"/>
      <c r="E25" s="373"/>
      <c r="F25" s="373"/>
      <c r="G25" s="373"/>
      <c r="H25" s="373"/>
      <c r="I25" s="373"/>
      <c r="J25" s="373"/>
      <c r="K25" s="373"/>
      <c r="L25" s="373"/>
      <c r="M25" s="373"/>
      <c r="N25" s="373"/>
      <c r="O25" s="373"/>
      <c r="P25" s="373"/>
      <c r="Q25" s="373"/>
      <c r="R25" s="373"/>
      <c r="S25" s="373"/>
      <c r="T25" s="46" t="str">
        <f aca="false">CONCATENATE(TEXT(1000-LEN(D23), "#")," chars left")</f>
        <v>999 chars left</v>
      </c>
      <c r="U25" s="38"/>
    </row>
    <row r="26" s="40" customFormat="true" ht="18" hidden="false" customHeight="true" outlineLevel="0" collapsed="false">
      <c r="A26" s="43"/>
      <c r="B26" s="233"/>
      <c r="C26" s="38"/>
      <c r="D26" s="93"/>
      <c r="E26" s="93"/>
      <c r="F26" s="93"/>
      <c r="G26" s="93"/>
      <c r="H26" s="93"/>
      <c r="I26" s="93"/>
      <c r="J26" s="93"/>
      <c r="K26" s="93"/>
      <c r="L26" s="38"/>
      <c r="M26" s="38"/>
      <c r="N26" s="38"/>
      <c r="O26" s="38"/>
      <c r="P26" s="38"/>
      <c r="Q26" s="38"/>
      <c r="R26" s="38"/>
      <c r="S26" s="38"/>
      <c r="T26" s="38"/>
      <c r="U26" s="38"/>
    </row>
    <row r="27" customFormat="false" ht="18" hidden="false" customHeight="true" outlineLevel="0" collapsed="false">
      <c r="A27" s="253"/>
      <c r="B27" s="254"/>
      <c r="C27" s="255"/>
      <c r="D27" s="256"/>
      <c r="E27" s="256"/>
      <c r="F27" s="256"/>
      <c r="G27" s="256"/>
      <c r="H27" s="256"/>
      <c r="I27" s="256"/>
      <c r="J27" s="256"/>
      <c r="K27" s="256"/>
      <c r="L27" s="255"/>
      <c r="M27" s="255"/>
      <c r="N27" s="255"/>
      <c r="O27" s="255"/>
      <c r="P27" s="255"/>
      <c r="Q27" s="255"/>
      <c r="R27" s="255"/>
      <c r="S27" s="255"/>
      <c r="T27" s="255"/>
      <c r="U27" s="255"/>
    </row>
    <row r="28" s="261" customFormat="true" ht="18" hidden="false" customHeight="true" outlineLevel="0" collapsed="false">
      <c r="A28" s="43"/>
      <c r="B28" s="257" t="s">
        <v>109</v>
      </c>
      <c r="C28" s="257"/>
      <c r="D28" s="258"/>
      <c r="E28" s="258"/>
      <c r="F28" s="258"/>
      <c r="G28" s="258"/>
      <c r="H28" s="259"/>
      <c r="I28" s="259"/>
      <c r="J28" s="260"/>
      <c r="K28" s="260"/>
      <c r="L28" s="259"/>
      <c r="M28" s="259"/>
      <c r="N28" s="259"/>
      <c r="O28" s="43"/>
      <c r="P28" s="43"/>
      <c r="Q28" s="43"/>
      <c r="R28" s="43"/>
      <c r="S28" s="43"/>
      <c r="T28" s="43"/>
      <c r="U28" s="43"/>
    </row>
    <row r="29" s="266" customFormat="true" ht="18" hidden="false" customHeight="true" outlineLevel="0" collapsed="false">
      <c r="A29" s="49"/>
      <c r="B29" s="262"/>
      <c r="C29" s="262"/>
      <c r="D29" s="263"/>
      <c r="E29" s="263"/>
      <c r="F29" s="263"/>
      <c r="G29" s="263"/>
      <c r="H29" s="264"/>
      <c r="I29" s="264"/>
      <c r="J29" s="265"/>
      <c r="K29" s="265"/>
      <c r="L29" s="264"/>
      <c r="M29" s="264"/>
      <c r="N29" s="264"/>
      <c r="O29" s="49"/>
      <c r="P29" s="49"/>
      <c r="Q29" s="49"/>
      <c r="R29" s="49"/>
      <c r="S29" s="49"/>
      <c r="T29" s="49"/>
      <c r="U29" s="49"/>
    </row>
    <row r="30" s="51" customFormat="true" ht="18" hidden="false" customHeight="true" outlineLevel="0" collapsed="false">
      <c r="A30" s="50"/>
      <c r="B30" s="61" t="s">
        <v>110</v>
      </c>
      <c r="C30" s="50"/>
      <c r="D30" s="50"/>
      <c r="E30" s="50"/>
      <c r="F30" s="50"/>
      <c r="G30" s="50"/>
      <c r="H30" s="50"/>
      <c r="I30" s="50"/>
      <c r="J30" s="50"/>
      <c r="K30" s="50"/>
      <c r="L30" s="50"/>
      <c r="M30" s="50"/>
      <c r="N30" s="50"/>
      <c r="O30" s="50"/>
      <c r="P30" s="50"/>
      <c r="Q30" s="50"/>
      <c r="R30" s="50"/>
      <c r="S30" s="50"/>
      <c r="T30" s="50"/>
      <c r="U30" s="50"/>
    </row>
    <row r="31" s="270" customFormat="true" ht="17.25" hidden="false" customHeight="true" outlineLevel="0" collapsed="false">
      <c r="A31" s="374"/>
      <c r="B31" s="375" t="s">
        <v>113</v>
      </c>
      <c r="C31" s="375"/>
      <c r="D31" s="375" t="s">
        <v>114</v>
      </c>
      <c r="E31" s="375"/>
      <c r="F31" s="375"/>
      <c r="G31" s="375"/>
      <c r="H31" s="375"/>
      <c r="I31" s="375"/>
      <c r="J31" s="375"/>
      <c r="K31" s="375"/>
      <c r="L31" s="375"/>
      <c r="M31" s="375"/>
      <c r="N31" s="375"/>
      <c r="O31" s="375"/>
      <c r="P31" s="375"/>
      <c r="Q31" s="375"/>
      <c r="R31" s="375"/>
      <c r="S31" s="375"/>
      <c r="T31" s="268"/>
      <c r="U31" s="268"/>
      <c r="V31" s="268"/>
      <c r="W31" s="268"/>
      <c r="X31" s="268"/>
      <c r="Y31" s="268"/>
      <c r="Z31" s="268"/>
      <c r="AA31" s="268"/>
      <c r="AB31" s="268"/>
      <c r="AC31" s="268"/>
      <c r="AD31" s="268"/>
      <c r="AE31" s="268"/>
      <c r="AF31" s="268"/>
      <c r="AG31" s="268"/>
      <c r="AH31" s="268"/>
      <c r="AI31" s="268"/>
      <c r="AJ31" s="269"/>
      <c r="AK31" s="269"/>
      <c r="AL31" s="269"/>
      <c r="AM31" s="269"/>
      <c r="AN31" s="269"/>
      <c r="AO31" s="269"/>
      <c r="AP31" s="269"/>
      <c r="AQ31" s="269"/>
      <c r="AR31" s="269"/>
      <c r="AS31" s="269"/>
      <c r="AT31" s="269"/>
      <c r="AU31" s="269"/>
      <c r="AV31" s="269"/>
      <c r="AW31" s="269"/>
      <c r="AX31" s="269"/>
      <c r="AY31" s="269"/>
      <c r="AZ31" s="269"/>
      <c r="BA31" s="269"/>
      <c r="BB31" s="269"/>
      <c r="BC31" s="269"/>
      <c r="BD31" s="269"/>
      <c r="BE31" s="269"/>
      <c r="BF31" s="269"/>
      <c r="BG31" s="269"/>
      <c r="BH31" s="269"/>
      <c r="BI31" s="269"/>
      <c r="BJ31" s="269"/>
      <c r="BK31" s="269"/>
      <c r="BL31" s="269"/>
      <c r="BM31" s="269"/>
      <c r="BN31" s="269"/>
      <c r="BO31" s="269"/>
      <c r="BP31" s="269"/>
      <c r="BQ31" s="269"/>
      <c r="BR31" s="269"/>
      <c r="BS31" s="269"/>
      <c r="BT31" s="269"/>
      <c r="BU31" s="269"/>
      <c r="BV31" s="269"/>
      <c r="BW31" s="269"/>
      <c r="BX31" s="269"/>
      <c r="BY31" s="269"/>
      <c r="BZ31" s="269"/>
      <c r="CA31" s="269"/>
      <c r="CB31" s="269"/>
      <c r="CC31" s="269"/>
      <c r="CD31" s="269"/>
      <c r="CE31" s="269"/>
      <c r="CF31" s="269"/>
      <c r="CG31" s="269"/>
      <c r="CH31" s="269"/>
      <c r="CI31" s="269"/>
      <c r="CJ31" s="269"/>
      <c r="CK31" s="269"/>
      <c r="CL31" s="269"/>
      <c r="CM31" s="269"/>
      <c r="CN31" s="269"/>
      <c r="CO31" s="269"/>
      <c r="CP31" s="269"/>
      <c r="CQ31" s="269"/>
      <c r="CR31" s="269"/>
      <c r="CS31" s="269"/>
      <c r="CT31" s="269"/>
      <c r="CU31" s="269"/>
      <c r="CV31" s="269"/>
      <c r="CW31" s="269"/>
    </row>
    <row r="32" s="271" customFormat="true" ht="13.5" hidden="false" customHeight="true" outlineLevel="0" collapsed="false">
      <c r="A32" s="110"/>
      <c r="B32" s="375"/>
      <c r="C32" s="375"/>
      <c r="D32" s="375" t="s">
        <v>115</v>
      </c>
      <c r="E32" s="375" t="s">
        <v>199</v>
      </c>
      <c r="F32" s="375" t="s">
        <v>117</v>
      </c>
      <c r="G32" s="375"/>
      <c r="H32" s="375"/>
      <c r="I32" s="375"/>
      <c r="J32" s="375"/>
      <c r="K32" s="375"/>
      <c r="L32" s="375"/>
      <c r="M32" s="375"/>
      <c r="N32" s="375" t="s">
        <v>118</v>
      </c>
      <c r="O32" s="375"/>
      <c r="P32" s="375"/>
      <c r="Q32" s="375"/>
      <c r="R32" s="375"/>
      <c r="S32" s="375" t="s">
        <v>49</v>
      </c>
      <c r="T32" s="174"/>
      <c r="U32" s="174"/>
      <c r="V32" s="174"/>
      <c r="W32" s="174"/>
      <c r="X32" s="174"/>
      <c r="Y32" s="174"/>
      <c r="Z32" s="174"/>
      <c r="AA32" s="174"/>
      <c r="AB32" s="174"/>
      <c r="AC32" s="174"/>
      <c r="AD32" s="174"/>
      <c r="AE32" s="174"/>
      <c r="AF32" s="174"/>
      <c r="AG32" s="174"/>
      <c r="AH32" s="174"/>
      <c r="AI32" s="174"/>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c r="BM32" s="106"/>
      <c r="BN32" s="106"/>
      <c r="BO32" s="106"/>
      <c r="BP32" s="106"/>
      <c r="BQ32" s="106"/>
      <c r="BR32" s="106"/>
      <c r="BS32" s="106"/>
      <c r="BT32" s="106"/>
      <c r="BU32" s="106"/>
      <c r="BV32" s="106"/>
      <c r="BW32" s="106"/>
      <c r="BX32" s="106"/>
      <c r="BY32" s="106"/>
      <c r="BZ32" s="106"/>
      <c r="CA32" s="106"/>
      <c r="CB32" s="106"/>
      <c r="CC32" s="106"/>
      <c r="CD32" s="106"/>
      <c r="CE32" s="106"/>
      <c r="CF32" s="106"/>
      <c r="CG32" s="106"/>
      <c r="CH32" s="106"/>
      <c r="CI32" s="106"/>
      <c r="CJ32" s="106"/>
      <c r="CK32" s="106"/>
      <c r="CL32" s="106"/>
      <c r="CM32" s="106"/>
      <c r="CN32" s="106"/>
      <c r="CO32" s="106"/>
      <c r="CP32" s="106"/>
      <c r="CQ32" s="106"/>
      <c r="CR32" s="106"/>
      <c r="CS32" s="106"/>
      <c r="CT32" s="106"/>
      <c r="CU32" s="106"/>
      <c r="CV32" s="106"/>
      <c r="CW32" s="106"/>
    </row>
    <row r="33" s="271" customFormat="true" ht="52.5" hidden="false" customHeight="true" outlineLevel="0" collapsed="false">
      <c r="A33" s="110"/>
      <c r="B33" s="375"/>
      <c r="C33" s="375"/>
      <c r="D33" s="375"/>
      <c r="E33" s="375"/>
      <c r="F33" s="375" t="s">
        <v>119</v>
      </c>
      <c r="G33" s="375" t="s">
        <v>120</v>
      </c>
      <c r="H33" s="375" t="s">
        <v>121</v>
      </c>
      <c r="I33" s="375" t="s">
        <v>122</v>
      </c>
      <c r="J33" s="375" t="s">
        <v>123</v>
      </c>
      <c r="K33" s="375" t="s">
        <v>124</v>
      </c>
      <c r="L33" s="375" t="s">
        <v>125</v>
      </c>
      <c r="M33" s="375" t="s">
        <v>126</v>
      </c>
      <c r="N33" s="375" t="s">
        <v>128</v>
      </c>
      <c r="O33" s="375" t="s">
        <v>129</v>
      </c>
      <c r="P33" s="375" t="s">
        <v>130</v>
      </c>
      <c r="Q33" s="375" t="s">
        <v>131</v>
      </c>
      <c r="R33" s="375" t="s">
        <v>132</v>
      </c>
      <c r="S33" s="375"/>
      <c r="T33" s="272"/>
      <c r="U33" s="174"/>
      <c r="V33" s="174"/>
      <c r="W33" s="174"/>
      <c r="X33" s="174"/>
      <c r="Y33" s="174"/>
      <c r="Z33" s="174"/>
      <c r="AA33" s="174"/>
      <c r="AB33" s="174"/>
      <c r="AC33" s="174"/>
      <c r="AD33" s="174"/>
      <c r="AE33" s="174"/>
      <c r="AF33" s="174"/>
      <c r="AG33" s="174"/>
      <c r="AH33" s="174"/>
      <c r="AI33" s="174"/>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c r="BM33" s="106"/>
      <c r="BN33" s="106"/>
      <c r="BO33" s="106"/>
      <c r="BP33" s="106"/>
      <c r="BQ33" s="106"/>
      <c r="BR33" s="106"/>
      <c r="BS33" s="106"/>
      <c r="BT33" s="106"/>
      <c r="BU33" s="106"/>
      <c r="BV33" s="106"/>
      <c r="BW33" s="106"/>
      <c r="BX33" s="106"/>
      <c r="BY33" s="106"/>
      <c r="BZ33" s="106"/>
      <c r="CA33" s="106"/>
      <c r="CB33" s="106"/>
      <c r="CC33" s="106"/>
      <c r="CD33" s="106"/>
      <c r="CE33" s="106"/>
      <c r="CF33" s="106"/>
      <c r="CG33" s="106"/>
      <c r="CH33" s="106"/>
      <c r="CI33" s="106"/>
      <c r="CJ33" s="106"/>
      <c r="CK33" s="106"/>
      <c r="CL33" s="106"/>
      <c r="CM33" s="106"/>
      <c r="CN33" s="106"/>
      <c r="CO33" s="106"/>
      <c r="CP33" s="106"/>
      <c r="CQ33" s="106"/>
      <c r="CR33" s="106"/>
      <c r="CS33" s="106"/>
      <c r="CT33" s="106"/>
      <c r="CU33" s="106"/>
      <c r="CV33" s="106"/>
      <c r="CW33" s="106"/>
    </row>
    <row r="34" s="271" customFormat="true" ht="16.5" hidden="false" customHeight="true" outlineLevel="0" collapsed="false">
      <c r="A34" s="110"/>
      <c r="B34" s="376" t="s">
        <v>133</v>
      </c>
      <c r="C34" s="376"/>
      <c r="D34" s="377" t="s">
        <v>134</v>
      </c>
      <c r="E34" s="377"/>
      <c r="F34" s="377"/>
      <c r="G34" s="377"/>
      <c r="H34" s="377"/>
      <c r="I34" s="377"/>
      <c r="J34" s="377"/>
      <c r="K34" s="377"/>
      <c r="L34" s="377"/>
      <c r="M34" s="377"/>
      <c r="N34" s="377"/>
      <c r="O34" s="377"/>
      <c r="P34" s="377"/>
      <c r="Q34" s="377"/>
      <c r="R34" s="377"/>
      <c r="S34" s="377"/>
      <c r="T34" s="272"/>
      <c r="U34" s="174"/>
      <c r="V34" s="174"/>
      <c r="W34" s="174"/>
      <c r="X34" s="174"/>
      <c r="Y34" s="174"/>
      <c r="Z34" s="174"/>
      <c r="AA34" s="174"/>
      <c r="AB34" s="174"/>
      <c r="AC34" s="174"/>
      <c r="AD34" s="174"/>
      <c r="AE34" s="174"/>
      <c r="AF34" s="174"/>
      <c r="AG34" s="174"/>
      <c r="AH34" s="174"/>
      <c r="AI34" s="174"/>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6"/>
      <c r="BM34" s="106"/>
      <c r="BN34" s="106"/>
      <c r="BO34" s="106"/>
      <c r="BP34" s="106"/>
      <c r="BQ34" s="106"/>
      <c r="BR34" s="106"/>
      <c r="BS34" s="106"/>
      <c r="BT34" s="106"/>
      <c r="BU34" s="106"/>
      <c r="BV34" s="106"/>
      <c r="BW34" s="106"/>
      <c r="BX34" s="106"/>
      <c r="BY34" s="106"/>
      <c r="BZ34" s="106"/>
      <c r="CA34" s="106"/>
      <c r="CB34" s="106"/>
      <c r="CC34" s="106"/>
      <c r="CD34" s="106"/>
      <c r="CE34" s="106"/>
      <c r="CF34" s="106"/>
      <c r="CG34" s="106"/>
      <c r="CH34" s="106"/>
      <c r="CI34" s="106"/>
      <c r="CJ34" s="106"/>
      <c r="CK34" s="106"/>
      <c r="CL34" s="106"/>
      <c r="CM34" s="106"/>
      <c r="CN34" s="106"/>
      <c r="CO34" s="106"/>
      <c r="CP34" s="106"/>
      <c r="CQ34" s="106"/>
      <c r="CR34" s="106"/>
      <c r="CS34" s="106"/>
      <c r="CT34" s="106"/>
      <c r="CU34" s="106"/>
      <c r="CV34" s="106"/>
      <c r="CW34" s="106"/>
    </row>
    <row r="35" s="271" customFormat="true" ht="16.5" hidden="false" customHeight="true" outlineLevel="0" collapsed="false">
      <c r="A35" s="110"/>
      <c r="B35" s="378" t="s">
        <v>136</v>
      </c>
      <c r="C35" s="378"/>
      <c r="D35" s="280"/>
      <c r="E35" s="280"/>
      <c r="F35" s="280"/>
      <c r="G35" s="280"/>
      <c r="H35" s="280"/>
      <c r="I35" s="280"/>
      <c r="J35" s="280"/>
      <c r="K35" s="280"/>
      <c r="L35" s="280"/>
      <c r="M35" s="280"/>
      <c r="N35" s="280"/>
      <c r="O35" s="280"/>
      <c r="P35" s="280"/>
      <c r="Q35" s="280"/>
      <c r="R35" s="280"/>
      <c r="S35" s="379" t="n">
        <f aca="false">SUM(D35:R35)</f>
        <v>0</v>
      </c>
      <c r="T35" s="272"/>
      <c r="U35" s="174"/>
      <c r="V35" s="174"/>
      <c r="W35" s="174"/>
      <c r="X35" s="174"/>
      <c r="Y35" s="174"/>
      <c r="Z35" s="174"/>
      <c r="AA35" s="174"/>
      <c r="AB35" s="174"/>
      <c r="AC35" s="174"/>
      <c r="AD35" s="174"/>
      <c r="AE35" s="174"/>
      <c r="AF35" s="174"/>
      <c r="AG35" s="174"/>
      <c r="AH35" s="174"/>
      <c r="AI35" s="174"/>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c r="BM35" s="106"/>
      <c r="BN35" s="106"/>
      <c r="BO35" s="106"/>
      <c r="BP35" s="106"/>
      <c r="BQ35" s="106"/>
      <c r="BR35" s="106"/>
      <c r="BS35" s="106"/>
      <c r="BT35" s="106"/>
      <c r="BU35" s="106"/>
      <c r="BV35" s="106"/>
      <c r="BW35" s="106"/>
      <c r="BX35" s="106"/>
      <c r="BY35" s="106"/>
      <c r="BZ35" s="106"/>
      <c r="CA35" s="106"/>
      <c r="CB35" s="106"/>
      <c r="CC35" s="106"/>
      <c r="CD35" s="106"/>
      <c r="CE35" s="106"/>
      <c r="CF35" s="106"/>
      <c r="CG35" s="106"/>
      <c r="CH35" s="106"/>
      <c r="CI35" s="106"/>
      <c r="CJ35" s="106"/>
      <c r="CK35" s="106"/>
      <c r="CL35" s="106"/>
      <c r="CM35" s="106"/>
      <c r="CN35" s="106"/>
      <c r="CO35" s="106"/>
      <c r="CP35" s="106"/>
      <c r="CQ35" s="106"/>
      <c r="CR35" s="106"/>
      <c r="CS35" s="106"/>
      <c r="CT35" s="106"/>
      <c r="CU35" s="106"/>
      <c r="CV35" s="106"/>
      <c r="CW35" s="106"/>
    </row>
    <row r="36" s="271" customFormat="true" ht="16.5" hidden="false" customHeight="true" outlineLevel="0" collapsed="false">
      <c r="A36" s="110"/>
      <c r="B36" s="380" t="s">
        <v>222</v>
      </c>
      <c r="C36" s="380"/>
      <c r="D36" s="280"/>
      <c r="E36" s="280"/>
      <c r="F36" s="280"/>
      <c r="G36" s="280"/>
      <c r="H36" s="280"/>
      <c r="I36" s="280"/>
      <c r="J36" s="280"/>
      <c r="K36" s="280"/>
      <c r="L36" s="280"/>
      <c r="M36" s="280"/>
      <c r="N36" s="280"/>
      <c r="O36" s="280"/>
      <c r="P36" s="280"/>
      <c r="Q36" s="280"/>
      <c r="R36" s="280"/>
      <c r="S36" s="379" t="n">
        <f aca="false">SUM(D36:R36)</f>
        <v>0</v>
      </c>
      <c r="T36" s="272"/>
      <c r="U36" s="174"/>
      <c r="V36" s="174"/>
      <c r="W36" s="174"/>
      <c r="X36" s="174"/>
      <c r="Y36" s="174"/>
      <c r="Z36" s="174"/>
      <c r="AA36" s="174"/>
      <c r="AB36" s="174"/>
      <c r="AC36" s="174"/>
      <c r="AD36" s="174"/>
      <c r="AE36" s="174"/>
      <c r="AF36" s="174"/>
      <c r="AG36" s="174"/>
      <c r="AH36" s="174"/>
      <c r="AI36" s="174"/>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6"/>
      <c r="BW36" s="106"/>
      <c r="BX36" s="106"/>
      <c r="BY36" s="106"/>
      <c r="BZ36" s="106"/>
      <c r="CA36" s="106"/>
      <c r="CB36" s="106"/>
      <c r="CC36" s="106"/>
      <c r="CD36" s="106"/>
      <c r="CE36" s="106"/>
      <c r="CF36" s="106"/>
      <c r="CG36" s="106"/>
      <c r="CH36" s="106"/>
      <c r="CI36" s="106"/>
      <c r="CJ36" s="106"/>
      <c r="CK36" s="106"/>
      <c r="CL36" s="106"/>
      <c r="CM36" s="106"/>
      <c r="CN36" s="106"/>
      <c r="CO36" s="106"/>
      <c r="CP36" s="106"/>
      <c r="CQ36" s="106"/>
      <c r="CR36" s="106"/>
      <c r="CS36" s="106"/>
      <c r="CT36" s="106"/>
      <c r="CU36" s="106"/>
      <c r="CV36" s="106"/>
      <c r="CW36" s="106"/>
    </row>
    <row r="37" s="271" customFormat="true" ht="16.5" hidden="false" customHeight="true" outlineLevel="0" collapsed="false">
      <c r="A37" s="110"/>
      <c r="B37" s="378" t="s">
        <v>143</v>
      </c>
      <c r="C37" s="378"/>
      <c r="D37" s="280"/>
      <c r="E37" s="280"/>
      <c r="F37" s="280"/>
      <c r="G37" s="280"/>
      <c r="H37" s="280"/>
      <c r="I37" s="280"/>
      <c r="J37" s="280"/>
      <c r="K37" s="280"/>
      <c r="L37" s="280"/>
      <c r="M37" s="280"/>
      <c r="N37" s="280"/>
      <c r="O37" s="280"/>
      <c r="P37" s="280"/>
      <c r="Q37" s="280"/>
      <c r="R37" s="280"/>
      <c r="S37" s="379" t="n">
        <f aca="false">SUM(D37:R37)</f>
        <v>0</v>
      </c>
      <c r="T37" s="272"/>
      <c r="U37" s="174"/>
      <c r="V37" s="174"/>
      <c r="W37" s="174"/>
      <c r="X37" s="174"/>
      <c r="Y37" s="174"/>
      <c r="Z37" s="174"/>
      <c r="AA37" s="174"/>
      <c r="AB37" s="174"/>
      <c r="AC37" s="174"/>
      <c r="AD37" s="174"/>
      <c r="AE37" s="174"/>
      <c r="AF37" s="174"/>
      <c r="AG37" s="174"/>
      <c r="AH37" s="174"/>
      <c r="AI37" s="174"/>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c r="BR37" s="106"/>
      <c r="BS37" s="106"/>
      <c r="BT37" s="106"/>
      <c r="BU37" s="106"/>
      <c r="BV37" s="106"/>
      <c r="BW37" s="106"/>
      <c r="BX37" s="106"/>
      <c r="BY37" s="106"/>
      <c r="BZ37" s="106"/>
      <c r="CA37" s="106"/>
      <c r="CB37" s="106"/>
      <c r="CC37" s="106"/>
      <c r="CD37" s="106"/>
      <c r="CE37" s="106"/>
      <c r="CF37" s="106"/>
      <c r="CG37" s="106"/>
      <c r="CH37" s="106"/>
      <c r="CI37" s="106"/>
      <c r="CJ37" s="106"/>
      <c r="CK37" s="106"/>
      <c r="CL37" s="106"/>
      <c r="CM37" s="106"/>
      <c r="CN37" s="106"/>
      <c r="CO37" s="106"/>
      <c r="CP37" s="106"/>
      <c r="CQ37" s="106"/>
      <c r="CR37" s="106"/>
      <c r="CS37" s="106"/>
      <c r="CT37" s="106"/>
      <c r="CU37" s="106"/>
      <c r="CV37" s="106"/>
      <c r="CW37" s="106"/>
    </row>
    <row r="38" s="271" customFormat="true" ht="16.5" hidden="false" customHeight="true" outlineLevel="0" collapsed="false">
      <c r="A38" s="110"/>
      <c r="B38" s="378" t="s">
        <v>139</v>
      </c>
      <c r="C38" s="378"/>
      <c r="D38" s="280"/>
      <c r="E38" s="280"/>
      <c r="F38" s="280"/>
      <c r="G38" s="280"/>
      <c r="H38" s="280"/>
      <c r="I38" s="280"/>
      <c r="J38" s="280"/>
      <c r="K38" s="280"/>
      <c r="L38" s="280"/>
      <c r="M38" s="280"/>
      <c r="N38" s="280"/>
      <c r="O38" s="280"/>
      <c r="P38" s="280"/>
      <c r="Q38" s="280"/>
      <c r="R38" s="280"/>
      <c r="S38" s="379" t="n">
        <f aca="false">SUM(D38:R38)</f>
        <v>0</v>
      </c>
      <c r="T38" s="272"/>
      <c r="U38" s="174"/>
      <c r="V38" s="174"/>
      <c r="W38" s="174"/>
      <c r="X38" s="174"/>
      <c r="Y38" s="174"/>
      <c r="Z38" s="174"/>
      <c r="AA38" s="174"/>
      <c r="AB38" s="174"/>
      <c r="AC38" s="174"/>
      <c r="AD38" s="174"/>
      <c r="AE38" s="174"/>
      <c r="AF38" s="174"/>
      <c r="AG38" s="174"/>
      <c r="AH38" s="174"/>
      <c r="AI38" s="174"/>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S38" s="106"/>
      <c r="BT38" s="106"/>
      <c r="BU38" s="106"/>
      <c r="BV38" s="106"/>
      <c r="BW38" s="106"/>
      <c r="BX38" s="106"/>
      <c r="BY38" s="106"/>
      <c r="BZ38" s="106"/>
      <c r="CA38" s="106"/>
      <c r="CB38" s="106"/>
      <c r="CC38" s="106"/>
      <c r="CD38" s="106"/>
      <c r="CE38" s="106"/>
      <c r="CF38" s="106"/>
      <c r="CG38" s="106"/>
      <c r="CH38" s="106"/>
      <c r="CI38" s="106"/>
      <c r="CJ38" s="106"/>
      <c r="CK38" s="106"/>
      <c r="CL38" s="106"/>
      <c r="CM38" s="106"/>
      <c r="CN38" s="106"/>
      <c r="CO38" s="106"/>
      <c r="CP38" s="106"/>
      <c r="CQ38" s="106"/>
      <c r="CR38" s="106"/>
      <c r="CS38" s="106"/>
      <c r="CT38" s="106"/>
      <c r="CU38" s="106"/>
      <c r="CV38" s="106"/>
      <c r="CW38" s="106"/>
    </row>
    <row r="39" s="271" customFormat="true" ht="16.5" hidden="false" customHeight="true" outlineLevel="0" collapsed="false">
      <c r="A39" s="110"/>
      <c r="B39" s="380" t="s">
        <v>144</v>
      </c>
      <c r="C39" s="381" t="s">
        <v>145</v>
      </c>
      <c r="D39" s="280"/>
      <c r="E39" s="280"/>
      <c r="F39" s="280"/>
      <c r="G39" s="280"/>
      <c r="H39" s="280"/>
      <c r="I39" s="280"/>
      <c r="J39" s="280"/>
      <c r="K39" s="280"/>
      <c r="L39" s="280"/>
      <c r="M39" s="280"/>
      <c r="N39" s="280"/>
      <c r="O39" s="280"/>
      <c r="P39" s="280"/>
      <c r="Q39" s="280"/>
      <c r="R39" s="280"/>
      <c r="S39" s="288" t="n">
        <f aca="false">SUM(D39:R39)</f>
        <v>0</v>
      </c>
      <c r="T39" s="272"/>
      <c r="U39" s="174"/>
      <c r="V39" s="174"/>
      <c r="W39" s="174"/>
      <c r="X39" s="174"/>
      <c r="Y39" s="174"/>
      <c r="Z39" s="174"/>
      <c r="AA39" s="174"/>
      <c r="AB39" s="174"/>
      <c r="AC39" s="174"/>
      <c r="AD39" s="174"/>
      <c r="AE39" s="174"/>
      <c r="AF39" s="174"/>
      <c r="AG39" s="174"/>
      <c r="AH39" s="174"/>
      <c r="AI39" s="174"/>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row>
    <row r="40" s="271" customFormat="true" ht="16.5" hidden="false" customHeight="true" outlineLevel="0" collapsed="false">
      <c r="A40" s="110"/>
      <c r="B40" s="380"/>
      <c r="C40" s="382" t="s">
        <v>146</v>
      </c>
      <c r="D40" s="280"/>
      <c r="E40" s="280"/>
      <c r="F40" s="280"/>
      <c r="G40" s="280"/>
      <c r="H40" s="280"/>
      <c r="I40" s="280"/>
      <c r="J40" s="280"/>
      <c r="K40" s="280"/>
      <c r="L40" s="280"/>
      <c r="M40" s="280"/>
      <c r="N40" s="280"/>
      <c r="O40" s="280"/>
      <c r="P40" s="280"/>
      <c r="Q40" s="280"/>
      <c r="R40" s="280"/>
      <c r="S40" s="288" t="n">
        <f aca="false">SUM(D40:R40)</f>
        <v>0</v>
      </c>
      <c r="T40" s="244"/>
      <c r="U40" s="244"/>
      <c r="V40" s="174"/>
      <c r="W40" s="174"/>
      <c r="X40" s="174"/>
      <c r="Y40" s="174"/>
      <c r="Z40" s="174"/>
      <c r="AA40" s="174"/>
      <c r="AB40" s="174"/>
      <c r="AC40" s="174"/>
      <c r="AD40" s="174"/>
      <c r="AE40" s="174"/>
      <c r="AF40" s="174"/>
      <c r="AG40" s="174"/>
      <c r="AH40" s="174"/>
      <c r="AI40" s="174"/>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c r="CC40" s="106"/>
      <c r="CD40" s="106"/>
      <c r="CE40" s="106"/>
      <c r="CF40" s="106"/>
      <c r="CG40" s="106"/>
      <c r="CH40" s="106"/>
      <c r="CI40" s="106"/>
      <c r="CJ40" s="106"/>
      <c r="CK40" s="106"/>
      <c r="CL40" s="106"/>
      <c r="CM40" s="106"/>
      <c r="CN40" s="106"/>
      <c r="CO40" s="106"/>
      <c r="CP40" s="106"/>
      <c r="CQ40" s="106"/>
      <c r="CR40" s="106"/>
      <c r="CS40" s="106"/>
      <c r="CT40" s="106"/>
      <c r="CU40" s="106"/>
      <c r="CV40" s="106"/>
      <c r="CW40" s="106"/>
    </row>
    <row r="41" s="271" customFormat="true" ht="16.5" hidden="false" customHeight="true" outlineLevel="0" collapsed="false">
      <c r="A41" s="110"/>
      <c r="B41" s="383" t="s">
        <v>148</v>
      </c>
      <c r="C41" s="383"/>
      <c r="D41" s="379" t="n">
        <f aca="false">SUM(D35:D40)</f>
        <v>0</v>
      </c>
      <c r="E41" s="379" t="n">
        <f aca="false">SUM(E35:E40)</f>
        <v>0</v>
      </c>
      <c r="F41" s="379" t="n">
        <f aca="false">SUM(F35:F40)</f>
        <v>0</v>
      </c>
      <c r="G41" s="379" t="n">
        <f aca="false">SUM(G35:G40)</f>
        <v>0</v>
      </c>
      <c r="H41" s="379" t="n">
        <f aca="false">SUM(H35:H40)</f>
        <v>0</v>
      </c>
      <c r="I41" s="379" t="n">
        <f aca="false">SUM(I35:I40)</f>
        <v>0</v>
      </c>
      <c r="J41" s="379" t="n">
        <f aca="false">SUM(J35:J40)</f>
        <v>0</v>
      </c>
      <c r="K41" s="379" t="n">
        <f aca="false">SUM(K35:K40)</f>
        <v>0</v>
      </c>
      <c r="L41" s="379" t="n">
        <f aca="false">SUM(L35:L40)</f>
        <v>0</v>
      </c>
      <c r="M41" s="379" t="n">
        <f aca="false">SUM(M35:M40)</f>
        <v>0</v>
      </c>
      <c r="N41" s="379" t="n">
        <f aca="false">SUM(N35:N40)</f>
        <v>0</v>
      </c>
      <c r="O41" s="379" t="n">
        <f aca="false">SUM(O35:O40)</f>
        <v>0</v>
      </c>
      <c r="P41" s="379" t="n">
        <f aca="false">SUM(P35:P40)</f>
        <v>0</v>
      </c>
      <c r="Q41" s="379" t="n">
        <f aca="false">SUM(Q35:Q40)</f>
        <v>0</v>
      </c>
      <c r="R41" s="379" t="n">
        <f aca="false">SUM(R35:R40)</f>
        <v>0</v>
      </c>
      <c r="S41" s="379" t="n">
        <f aca="false">SUM(D41:R41)</f>
        <v>0</v>
      </c>
      <c r="T41" s="244"/>
      <c r="U41" s="244"/>
      <c r="V41" s="174"/>
      <c r="W41" s="174"/>
      <c r="X41" s="174"/>
      <c r="Y41" s="174"/>
      <c r="Z41" s="174"/>
      <c r="AA41" s="174"/>
      <c r="AB41" s="174"/>
      <c r="AC41" s="174"/>
      <c r="AD41" s="174"/>
      <c r="AE41" s="174"/>
      <c r="AF41" s="174"/>
      <c r="AG41" s="174"/>
      <c r="AH41" s="174"/>
      <c r="AI41" s="174"/>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c r="CC41" s="106"/>
      <c r="CD41" s="106"/>
      <c r="CE41" s="106"/>
      <c r="CF41" s="106"/>
      <c r="CG41" s="106"/>
      <c r="CH41" s="106"/>
      <c r="CI41" s="106"/>
      <c r="CJ41" s="106"/>
      <c r="CK41" s="106"/>
      <c r="CL41" s="106"/>
      <c r="CM41" s="106"/>
      <c r="CN41" s="106"/>
      <c r="CO41" s="106"/>
      <c r="CP41" s="106"/>
      <c r="CQ41" s="106"/>
      <c r="CR41" s="106"/>
      <c r="CS41" s="106"/>
      <c r="CT41" s="106"/>
      <c r="CU41" s="106"/>
      <c r="CV41" s="106"/>
      <c r="CW41" s="106"/>
    </row>
    <row r="42" s="271" customFormat="true" ht="16.5" hidden="false" customHeight="true" outlineLevel="0" collapsed="false">
      <c r="A42" s="110"/>
      <c r="B42" s="376" t="s">
        <v>149</v>
      </c>
      <c r="C42" s="376"/>
      <c r="D42" s="377"/>
      <c r="E42" s="377"/>
      <c r="F42" s="377"/>
      <c r="G42" s="377"/>
      <c r="H42" s="377"/>
      <c r="I42" s="377"/>
      <c r="J42" s="377"/>
      <c r="K42" s="377"/>
      <c r="L42" s="377"/>
      <c r="M42" s="377"/>
      <c r="N42" s="377"/>
      <c r="O42" s="377"/>
      <c r="P42" s="377"/>
      <c r="Q42" s="377"/>
      <c r="R42" s="377"/>
      <c r="S42" s="377"/>
      <c r="T42" s="292"/>
      <c r="U42" s="292"/>
      <c r="V42" s="174"/>
      <c r="W42" s="174"/>
      <c r="X42" s="174"/>
      <c r="Y42" s="174"/>
      <c r="Z42" s="174"/>
      <c r="AA42" s="174"/>
      <c r="AB42" s="174"/>
      <c r="AC42" s="174"/>
      <c r="AD42" s="174"/>
      <c r="AE42" s="174"/>
      <c r="AF42" s="174"/>
      <c r="AG42" s="174"/>
      <c r="AH42" s="174"/>
      <c r="AI42" s="174"/>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c r="CC42" s="106"/>
      <c r="CD42" s="106"/>
      <c r="CE42" s="106"/>
      <c r="CF42" s="106"/>
      <c r="CG42" s="106"/>
      <c r="CH42" s="106"/>
      <c r="CI42" s="106"/>
      <c r="CJ42" s="106"/>
      <c r="CK42" s="106"/>
      <c r="CL42" s="106"/>
      <c r="CM42" s="106"/>
      <c r="CN42" s="106"/>
      <c r="CO42" s="106"/>
      <c r="CP42" s="106"/>
      <c r="CQ42" s="106"/>
      <c r="CR42" s="106"/>
      <c r="CS42" s="106"/>
      <c r="CT42" s="106"/>
      <c r="CU42" s="106"/>
      <c r="CV42" s="106"/>
      <c r="CW42" s="106"/>
    </row>
    <row r="43" s="271" customFormat="true" ht="18" hidden="false" customHeight="true" outlineLevel="0" collapsed="false">
      <c r="A43" s="110"/>
      <c r="B43" s="378" t="s">
        <v>150</v>
      </c>
      <c r="C43" s="378"/>
      <c r="D43" s="280"/>
      <c r="E43" s="280"/>
      <c r="F43" s="280"/>
      <c r="G43" s="280"/>
      <c r="H43" s="280"/>
      <c r="I43" s="280"/>
      <c r="J43" s="280"/>
      <c r="K43" s="280"/>
      <c r="L43" s="280"/>
      <c r="M43" s="280"/>
      <c r="N43" s="280"/>
      <c r="O43" s="280"/>
      <c r="P43" s="280"/>
      <c r="Q43" s="280"/>
      <c r="R43" s="280"/>
      <c r="S43" s="288" t="n">
        <f aca="false">SUM(D43:R43)</f>
        <v>0</v>
      </c>
      <c r="T43" s="244"/>
      <c r="U43" s="244"/>
      <c r="V43" s="174"/>
      <c r="W43" s="174"/>
      <c r="X43" s="174"/>
      <c r="Y43" s="174"/>
      <c r="Z43" s="174"/>
      <c r="AA43" s="174"/>
      <c r="AB43" s="174"/>
      <c r="AC43" s="174"/>
      <c r="AD43" s="174"/>
      <c r="AE43" s="174"/>
      <c r="AF43" s="174"/>
      <c r="AG43" s="174"/>
      <c r="AH43" s="174"/>
      <c r="AI43" s="174"/>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c r="CD43" s="106"/>
      <c r="CE43" s="106"/>
      <c r="CF43" s="106"/>
      <c r="CG43" s="106"/>
      <c r="CH43" s="106"/>
      <c r="CI43" s="106"/>
      <c r="CJ43" s="106"/>
      <c r="CK43" s="106"/>
      <c r="CL43" s="106"/>
      <c r="CM43" s="106"/>
      <c r="CN43" s="106"/>
      <c r="CO43" s="106"/>
      <c r="CP43" s="106"/>
      <c r="CQ43" s="106"/>
      <c r="CR43" s="106"/>
      <c r="CS43" s="106"/>
      <c r="CT43" s="106"/>
      <c r="CU43" s="106"/>
      <c r="CV43" s="106"/>
      <c r="CW43" s="106"/>
    </row>
    <row r="44" s="271" customFormat="true" ht="16.5" hidden="false" customHeight="true" outlineLevel="0" collapsed="false">
      <c r="A44" s="110"/>
      <c r="B44" s="378" t="s">
        <v>152</v>
      </c>
      <c r="C44" s="378"/>
      <c r="D44" s="280"/>
      <c r="E44" s="280"/>
      <c r="F44" s="280"/>
      <c r="G44" s="280"/>
      <c r="H44" s="280"/>
      <c r="I44" s="280"/>
      <c r="J44" s="280"/>
      <c r="K44" s="280"/>
      <c r="L44" s="280"/>
      <c r="M44" s="280"/>
      <c r="N44" s="280"/>
      <c r="O44" s="280"/>
      <c r="P44" s="280"/>
      <c r="Q44" s="280"/>
      <c r="R44" s="280"/>
      <c r="S44" s="288" t="n">
        <f aca="false">SUM(D44:R44)</f>
        <v>0</v>
      </c>
      <c r="T44" s="244"/>
      <c r="U44" s="244"/>
      <c r="V44" s="174"/>
      <c r="W44" s="174"/>
      <c r="X44" s="174"/>
      <c r="Y44" s="174"/>
      <c r="Z44" s="174"/>
      <c r="AA44" s="174"/>
      <c r="AB44" s="174"/>
      <c r="AC44" s="174"/>
      <c r="AD44" s="174"/>
      <c r="AE44" s="174"/>
      <c r="AF44" s="174"/>
      <c r="AG44" s="174"/>
      <c r="AH44" s="174"/>
      <c r="AI44" s="174"/>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row>
    <row r="45" s="271" customFormat="true" ht="16.5" hidden="false" customHeight="true" outlineLevel="0" collapsed="false">
      <c r="A45" s="110"/>
      <c r="B45" s="378" t="s">
        <v>223</v>
      </c>
      <c r="C45" s="378"/>
      <c r="D45" s="280"/>
      <c r="E45" s="280"/>
      <c r="F45" s="280"/>
      <c r="G45" s="280"/>
      <c r="H45" s="280"/>
      <c r="I45" s="280"/>
      <c r="J45" s="280"/>
      <c r="K45" s="280"/>
      <c r="L45" s="280"/>
      <c r="M45" s="280"/>
      <c r="N45" s="280"/>
      <c r="O45" s="280"/>
      <c r="P45" s="280"/>
      <c r="Q45" s="280"/>
      <c r="R45" s="280"/>
      <c r="S45" s="288" t="n">
        <f aca="false">SUM(D45:R45)</f>
        <v>0</v>
      </c>
      <c r="T45" s="244"/>
      <c r="U45" s="244"/>
      <c r="V45" s="174"/>
      <c r="W45" s="174"/>
      <c r="X45" s="174"/>
      <c r="Y45" s="174"/>
      <c r="Z45" s="174"/>
      <c r="AA45" s="174"/>
      <c r="AB45" s="174"/>
      <c r="AC45" s="174"/>
      <c r="AD45" s="174"/>
      <c r="AE45" s="174"/>
      <c r="AF45" s="174"/>
      <c r="AG45" s="174"/>
      <c r="AH45" s="174"/>
      <c r="AI45" s="174"/>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c r="CC45" s="106"/>
      <c r="CD45" s="106"/>
      <c r="CE45" s="106"/>
      <c r="CF45" s="106"/>
      <c r="CG45" s="106"/>
      <c r="CH45" s="106"/>
      <c r="CI45" s="106"/>
      <c r="CJ45" s="106"/>
      <c r="CK45" s="106"/>
      <c r="CL45" s="106"/>
      <c r="CM45" s="106"/>
      <c r="CN45" s="106"/>
      <c r="CO45" s="106"/>
      <c r="CP45" s="106"/>
      <c r="CQ45" s="106"/>
      <c r="CR45" s="106"/>
      <c r="CS45" s="106"/>
      <c r="CT45" s="106"/>
      <c r="CU45" s="106"/>
      <c r="CV45" s="106"/>
      <c r="CW45" s="106"/>
    </row>
    <row r="46" s="271" customFormat="true" ht="16.5" hidden="false" customHeight="true" outlineLevel="0" collapsed="false">
      <c r="A46" s="110"/>
      <c r="B46" s="383" t="s">
        <v>148</v>
      </c>
      <c r="C46" s="383"/>
      <c r="D46" s="379" t="n">
        <f aca="false">SUM(D43:D45)</f>
        <v>0</v>
      </c>
      <c r="E46" s="379" t="n">
        <f aca="false">SUM(E43:E45)</f>
        <v>0</v>
      </c>
      <c r="F46" s="379" t="n">
        <f aca="false">SUM(F43:F45)</f>
        <v>0</v>
      </c>
      <c r="G46" s="379" t="n">
        <f aca="false">SUM(G43:G45)</f>
        <v>0</v>
      </c>
      <c r="H46" s="379" t="n">
        <f aca="false">SUM(H43:H45)</f>
        <v>0</v>
      </c>
      <c r="I46" s="379" t="n">
        <f aca="false">SUM(I43:I45)</f>
        <v>0</v>
      </c>
      <c r="J46" s="379" t="n">
        <f aca="false">SUM(J43:J45)</f>
        <v>0</v>
      </c>
      <c r="K46" s="379" t="n">
        <f aca="false">SUM(K43:K45)</f>
        <v>0</v>
      </c>
      <c r="L46" s="379" t="n">
        <f aca="false">SUM(L43:L45)</f>
        <v>0</v>
      </c>
      <c r="M46" s="379" t="n">
        <f aca="false">SUM(M43:M45)</f>
        <v>0</v>
      </c>
      <c r="N46" s="379" t="n">
        <f aca="false">SUM(N43:N45)</f>
        <v>0</v>
      </c>
      <c r="O46" s="379" t="n">
        <f aca="false">SUM(O43:O45)</f>
        <v>0</v>
      </c>
      <c r="P46" s="379" t="n">
        <f aca="false">SUM(P43:P45)</f>
        <v>0</v>
      </c>
      <c r="Q46" s="379" t="n">
        <f aca="false">SUM(Q43:Q45)</f>
        <v>0</v>
      </c>
      <c r="R46" s="379" t="n">
        <f aca="false">SUM(R43:R45)</f>
        <v>0</v>
      </c>
      <c r="S46" s="379" t="n">
        <f aca="false">SUM(D46:R46)</f>
        <v>0</v>
      </c>
      <c r="T46" s="244"/>
      <c r="U46" s="244"/>
      <c r="V46" s="174"/>
      <c r="W46" s="174"/>
      <c r="X46" s="174"/>
      <c r="Y46" s="174"/>
      <c r="Z46" s="174"/>
      <c r="AA46" s="174"/>
      <c r="AB46" s="174"/>
      <c r="AC46" s="174"/>
      <c r="AD46" s="174"/>
      <c r="AE46" s="174"/>
      <c r="AF46" s="174"/>
      <c r="AG46" s="174"/>
      <c r="AH46" s="174"/>
      <c r="AI46" s="174"/>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c r="CC46" s="106"/>
      <c r="CD46" s="106"/>
      <c r="CE46" s="106"/>
      <c r="CF46" s="106"/>
      <c r="CG46" s="106"/>
      <c r="CH46" s="106"/>
      <c r="CI46" s="106"/>
      <c r="CJ46" s="106"/>
      <c r="CK46" s="106"/>
      <c r="CL46" s="106"/>
      <c r="CM46" s="106"/>
      <c r="CN46" s="106"/>
      <c r="CO46" s="106"/>
      <c r="CP46" s="106"/>
      <c r="CQ46" s="106"/>
      <c r="CR46" s="106"/>
      <c r="CS46" s="106"/>
      <c r="CT46" s="106"/>
      <c r="CU46" s="106"/>
      <c r="CV46" s="106"/>
      <c r="CW46" s="106"/>
    </row>
    <row r="47" s="271" customFormat="true" ht="16.5" hidden="false" customHeight="true" outlineLevel="0" collapsed="false">
      <c r="A47" s="110"/>
      <c r="B47" s="376" t="s">
        <v>158</v>
      </c>
      <c r="C47" s="376"/>
      <c r="D47" s="384" t="n">
        <v>1</v>
      </c>
      <c r="E47" s="384"/>
      <c r="F47" s="384"/>
      <c r="G47" s="384"/>
      <c r="H47" s="384"/>
      <c r="I47" s="384"/>
      <c r="J47" s="384"/>
      <c r="K47" s="384"/>
      <c r="L47" s="384"/>
      <c r="M47" s="384"/>
      <c r="N47" s="384"/>
      <c r="O47" s="384"/>
      <c r="P47" s="384"/>
      <c r="Q47" s="384"/>
      <c r="R47" s="384"/>
      <c r="S47" s="384"/>
      <c r="T47" s="244"/>
      <c r="U47" s="244"/>
      <c r="V47" s="174"/>
      <c r="W47" s="174"/>
      <c r="X47" s="174"/>
      <c r="Y47" s="174"/>
      <c r="Z47" s="174"/>
      <c r="AA47" s="174"/>
      <c r="AB47" s="174"/>
      <c r="AC47" s="174"/>
      <c r="AD47" s="174"/>
      <c r="AE47" s="174"/>
      <c r="AF47" s="174"/>
      <c r="AG47" s="174"/>
      <c r="AH47" s="174"/>
      <c r="AI47" s="174"/>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c r="CC47" s="106"/>
      <c r="CD47" s="106"/>
      <c r="CE47" s="106"/>
      <c r="CF47" s="106"/>
      <c r="CG47" s="106"/>
      <c r="CH47" s="106"/>
      <c r="CI47" s="106"/>
      <c r="CJ47" s="106"/>
      <c r="CK47" s="106"/>
      <c r="CL47" s="106"/>
      <c r="CM47" s="106"/>
      <c r="CN47" s="106"/>
      <c r="CO47" s="106"/>
      <c r="CP47" s="106"/>
      <c r="CQ47" s="106"/>
      <c r="CR47" s="106"/>
      <c r="CS47" s="106"/>
      <c r="CT47" s="106"/>
      <c r="CU47" s="106"/>
      <c r="CV47" s="106"/>
      <c r="CW47" s="106"/>
    </row>
    <row r="48" s="271" customFormat="true" ht="16.5" hidden="false" customHeight="true" outlineLevel="0" collapsed="false">
      <c r="A48" s="110"/>
      <c r="B48" s="385" t="s">
        <v>159</v>
      </c>
      <c r="C48" s="385"/>
      <c r="D48" s="386"/>
      <c r="E48" s="386"/>
      <c r="F48" s="386"/>
      <c r="G48" s="386"/>
      <c r="H48" s="386"/>
      <c r="I48" s="386"/>
      <c r="J48" s="386"/>
      <c r="K48" s="386"/>
      <c r="L48" s="386"/>
      <c r="M48" s="386"/>
      <c r="N48" s="386"/>
      <c r="O48" s="386"/>
      <c r="P48" s="386"/>
      <c r="Q48" s="386"/>
      <c r="R48" s="386"/>
      <c r="S48" s="288" t="n">
        <f aca="false">SUM(D48:R48)</f>
        <v>0</v>
      </c>
      <c r="T48" s="244"/>
      <c r="U48" s="244"/>
      <c r="V48" s="174"/>
      <c r="W48" s="174"/>
      <c r="X48" s="174"/>
      <c r="Y48" s="174"/>
      <c r="Z48" s="174"/>
      <c r="AA48" s="174"/>
      <c r="AB48" s="174"/>
      <c r="AC48" s="174"/>
      <c r="AD48" s="174"/>
      <c r="AE48" s="174"/>
      <c r="AF48" s="174"/>
      <c r="AG48" s="174"/>
      <c r="AH48" s="174"/>
      <c r="AI48" s="174"/>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c r="BW48" s="106"/>
      <c r="BX48" s="106"/>
      <c r="BY48" s="106"/>
      <c r="BZ48" s="106"/>
      <c r="CA48" s="106"/>
      <c r="CB48" s="106"/>
      <c r="CC48" s="106"/>
      <c r="CD48" s="106"/>
      <c r="CE48" s="106"/>
      <c r="CF48" s="106"/>
      <c r="CG48" s="106"/>
      <c r="CH48" s="106"/>
      <c r="CI48" s="106"/>
      <c r="CJ48" s="106"/>
      <c r="CK48" s="106"/>
      <c r="CL48" s="106"/>
      <c r="CM48" s="106"/>
      <c r="CN48" s="106"/>
      <c r="CO48" s="106"/>
      <c r="CP48" s="106"/>
      <c r="CQ48" s="106"/>
      <c r="CR48" s="106"/>
      <c r="CS48" s="106"/>
      <c r="CT48" s="106"/>
      <c r="CU48" s="106"/>
      <c r="CV48" s="106"/>
      <c r="CW48" s="106"/>
    </row>
    <row r="49" s="271" customFormat="true" ht="16.5" hidden="false" customHeight="true" outlineLevel="0" collapsed="false">
      <c r="A49" s="110"/>
      <c r="B49" s="383" t="s">
        <v>161</v>
      </c>
      <c r="C49" s="383"/>
      <c r="D49" s="293" t="n">
        <f aca="false">SUM(D41,D46,D48)</f>
        <v>0</v>
      </c>
      <c r="E49" s="293" t="n">
        <f aca="false">SUM(E41,E46,E48)</f>
        <v>0</v>
      </c>
      <c r="F49" s="293" t="n">
        <f aca="false">SUM(F41,F46,F48)</f>
        <v>0</v>
      </c>
      <c r="G49" s="293" t="n">
        <f aca="false">SUM(G41,G46,G48)</f>
        <v>0</v>
      </c>
      <c r="H49" s="293" t="n">
        <f aca="false">SUM(H41,H46,H48)</f>
        <v>0</v>
      </c>
      <c r="I49" s="293" t="n">
        <f aca="false">SUM(I41,I46,I48)</f>
        <v>0</v>
      </c>
      <c r="J49" s="293" t="n">
        <f aca="false">SUM(J41,J46,J48)</f>
        <v>0</v>
      </c>
      <c r="K49" s="293" t="n">
        <f aca="false">SUM(K41,K46,K48)</f>
        <v>0</v>
      </c>
      <c r="L49" s="293" t="n">
        <f aca="false">SUM(L41,L46,L48)</f>
        <v>0</v>
      </c>
      <c r="M49" s="293" t="n">
        <f aca="false">SUM(M41,M46,M48)</f>
        <v>0</v>
      </c>
      <c r="N49" s="293" t="n">
        <f aca="false">SUM(N41,N46,N48)</f>
        <v>0</v>
      </c>
      <c r="O49" s="293" t="n">
        <f aca="false">SUM(O41,O46,O48)</f>
        <v>0</v>
      </c>
      <c r="P49" s="293" t="n">
        <f aca="false">SUM(P41,P46,P48)</f>
        <v>0</v>
      </c>
      <c r="Q49" s="293" t="n">
        <f aca="false">SUM(Q41,Q46,Q48)</f>
        <v>0</v>
      </c>
      <c r="R49" s="293" t="n">
        <f aca="false">SUM(R41,R46,R48)</f>
        <v>0</v>
      </c>
      <c r="S49" s="293" t="n">
        <f aca="false">SUM(S41,S46,S48)</f>
        <v>0</v>
      </c>
      <c r="T49" s="244"/>
      <c r="U49" s="244"/>
      <c r="V49" s="174"/>
      <c r="W49" s="174"/>
      <c r="X49" s="174"/>
      <c r="Y49" s="174"/>
      <c r="Z49" s="174"/>
      <c r="AA49" s="174"/>
      <c r="AB49" s="174"/>
      <c r="AC49" s="174"/>
      <c r="AD49" s="174"/>
      <c r="AE49" s="174"/>
      <c r="AF49" s="174"/>
      <c r="AG49" s="174"/>
      <c r="AH49" s="174"/>
      <c r="AI49" s="174"/>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c r="BW49" s="106"/>
      <c r="BX49" s="106"/>
      <c r="BY49" s="106"/>
      <c r="BZ49" s="106"/>
      <c r="CA49" s="106"/>
      <c r="CB49" s="106"/>
      <c r="CC49" s="106"/>
      <c r="CD49" s="106"/>
      <c r="CE49" s="106"/>
      <c r="CF49" s="106"/>
      <c r="CG49" s="106"/>
      <c r="CH49" s="106"/>
      <c r="CI49" s="106"/>
      <c r="CJ49" s="106"/>
      <c r="CK49" s="106"/>
      <c r="CL49" s="106"/>
      <c r="CM49" s="106"/>
      <c r="CN49" s="106"/>
      <c r="CO49" s="106"/>
      <c r="CP49" s="106"/>
      <c r="CQ49" s="106"/>
      <c r="CR49" s="106"/>
      <c r="CS49" s="106"/>
      <c r="CT49" s="106"/>
      <c r="CU49" s="106"/>
      <c r="CV49" s="106"/>
      <c r="CW49" s="106"/>
    </row>
    <row r="50" s="51" customFormat="true" ht="7.5" hidden="false" customHeight="true" outlineLevel="0" collapsed="false">
      <c r="A50" s="50"/>
      <c r="B50" s="297"/>
      <c r="C50" s="297"/>
      <c r="D50" s="297"/>
      <c r="E50" s="297"/>
      <c r="F50" s="297"/>
      <c r="G50" s="297"/>
      <c r="H50" s="297"/>
      <c r="I50" s="297"/>
      <c r="J50" s="297"/>
      <c r="K50" s="297"/>
      <c r="L50" s="297"/>
      <c r="M50" s="297"/>
      <c r="N50" s="297"/>
      <c r="O50" s="297"/>
      <c r="P50" s="297"/>
      <c r="Q50" s="297"/>
      <c r="R50" s="297"/>
      <c r="S50" s="50"/>
      <c r="T50" s="50"/>
      <c r="U50" s="50"/>
    </row>
    <row r="51" s="51" customFormat="true" ht="18" hidden="false" customHeight="true" outlineLevel="0" collapsed="false">
      <c r="A51" s="50"/>
      <c r="B51" s="298" t="s">
        <v>162</v>
      </c>
      <c r="C51" s="297"/>
      <c r="D51" s="297"/>
      <c r="E51" s="297"/>
      <c r="F51" s="297"/>
      <c r="G51" s="297"/>
      <c r="H51" s="297"/>
      <c r="I51" s="297"/>
      <c r="J51" s="297"/>
      <c r="K51" s="297"/>
      <c r="L51" s="297"/>
      <c r="M51" s="297"/>
      <c r="N51" s="297"/>
      <c r="O51" s="297"/>
      <c r="P51" s="297"/>
      <c r="Q51" s="297"/>
      <c r="R51" s="297"/>
      <c r="S51" s="50"/>
      <c r="T51" s="50"/>
      <c r="U51" s="50"/>
    </row>
    <row r="52" s="51" customFormat="true" ht="18" hidden="false" customHeight="true" outlineLevel="0" collapsed="false">
      <c r="A52" s="50"/>
      <c r="B52" s="297"/>
      <c r="C52" s="297"/>
      <c r="D52" s="297"/>
      <c r="E52" s="297"/>
      <c r="F52" s="297"/>
      <c r="G52" s="297"/>
      <c r="H52" s="297"/>
      <c r="I52" s="297"/>
      <c r="J52" s="297"/>
      <c r="K52" s="297"/>
      <c r="L52" s="297"/>
      <c r="M52" s="297"/>
      <c r="N52" s="297"/>
      <c r="O52" s="297"/>
      <c r="P52" s="297"/>
      <c r="Q52" s="297"/>
      <c r="R52" s="297"/>
      <c r="S52" s="50"/>
      <c r="T52" s="50"/>
      <c r="U52" s="50"/>
    </row>
    <row r="53" customFormat="false" ht="18" hidden="false" customHeight="true" outlineLevel="0" collapsed="false">
      <c r="A53" s="255"/>
      <c r="B53" s="300"/>
      <c r="C53" s="300"/>
      <c r="D53" s="300"/>
      <c r="E53" s="300"/>
      <c r="F53" s="300"/>
      <c r="G53" s="300"/>
      <c r="H53" s="300"/>
      <c r="I53" s="300"/>
      <c r="J53" s="300"/>
      <c r="K53" s="300"/>
      <c r="L53" s="300"/>
      <c r="M53" s="300"/>
      <c r="N53" s="300"/>
      <c r="O53" s="300"/>
      <c r="P53" s="300"/>
      <c r="Q53" s="300"/>
      <c r="R53" s="300"/>
      <c r="S53" s="255"/>
      <c r="T53" s="255"/>
      <c r="U53" s="255"/>
    </row>
    <row r="54" s="303" customFormat="true" ht="18" hidden="false" customHeight="true" outlineLevel="0" collapsed="false">
      <c r="A54" s="232"/>
      <c r="B54" s="232" t="s">
        <v>163</v>
      </c>
      <c r="C54" s="232"/>
      <c r="D54" s="232"/>
      <c r="E54" s="301"/>
      <c r="F54" s="301"/>
      <c r="G54" s="301"/>
      <c r="H54" s="302"/>
      <c r="I54" s="232"/>
      <c r="J54" s="232"/>
      <c r="K54" s="232"/>
      <c r="L54" s="232"/>
      <c r="M54" s="232"/>
      <c r="N54" s="232"/>
      <c r="O54" s="232"/>
      <c r="P54" s="232"/>
      <c r="Q54" s="232"/>
      <c r="R54" s="232"/>
      <c r="S54" s="232"/>
      <c r="T54" s="38"/>
      <c r="U54" s="38"/>
    </row>
    <row r="55" s="51" customFormat="true" ht="18" hidden="false" customHeight="true" outlineLevel="0" collapsed="false">
      <c r="A55" s="304"/>
      <c r="B55" s="305" t="s">
        <v>164</v>
      </c>
      <c r="C55" s="306"/>
      <c r="D55" s="307"/>
      <c r="E55" s="50"/>
      <c r="F55" s="297"/>
      <c r="G55" s="297"/>
      <c r="H55" s="297"/>
      <c r="I55" s="297"/>
      <c r="J55" s="297"/>
      <c r="K55" s="297"/>
      <c r="L55" s="297"/>
      <c r="M55" s="297"/>
      <c r="N55" s="297"/>
      <c r="O55" s="297"/>
      <c r="P55" s="297"/>
      <c r="Q55" s="297"/>
      <c r="R55" s="297"/>
      <c r="S55" s="50"/>
      <c r="T55" s="110"/>
      <c r="U55" s="110"/>
    </row>
    <row r="56" s="51" customFormat="true" ht="18" hidden="false" customHeight="true" outlineLevel="0" collapsed="false">
      <c r="A56" s="304"/>
      <c r="B56" s="305"/>
      <c r="C56" s="306"/>
      <c r="D56" s="307"/>
      <c r="E56" s="50"/>
      <c r="F56" s="297"/>
      <c r="G56" s="297"/>
      <c r="H56" s="297"/>
      <c r="I56" s="297"/>
      <c r="J56" s="297"/>
      <c r="K56" s="297"/>
      <c r="L56" s="297"/>
      <c r="M56" s="297"/>
      <c r="N56" s="297"/>
      <c r="O56" s="297"/>
      <c r="P56" s="297"/>
      <c r="Q56" s="297"/>
      <c r="R56" s="297"/>
      <c r="S56" s="50"/>
      <c r="T56" s="110"/>
      <c r="U56" s="110"/>
    </row>
    <row r="57" s="51" customFormat="true" ht="18" hidden="false" customHeight="true" outlineLevel="1" collapsed="false">
      <c r="A57" s="304"/>
      <c r="B57" s="304" t="s">
        <v>224</v>
      </c>
      <c r="C57" s="308"/>
      <c r="D57" s="307"/>
      <c r="E57" s="50"/>
      <c r="F57" s="50"/>
      <c r="G57" s="50"/>
      <c r="H57" s="50"/>
      <c r="I57" s="50"/>
      <c r="J57" s="50"/>
      <c r="K57" s="50"/>
      <c r="L57" s="50"/>
      <c r="M57" s="50"/>
      <c r="N57" s="50"/>
      <c r="O57" s="50"/>
      <c r="P57" s="50"/>
      <c r="Q57" s="50"/>
      <c r="R57" s="50"/>
      <c r="S57" s="50"/>
      <c r="T57" s="110"/>
      <c r="U57" s="110"/>
    </row>
    <row r="58" s="51" customFormat="true" ht="9" hidden="false" customHeight="true" outlineLevel="1" collapsed="false">
      <c r="A58" s="304"/>
      <c r="B58" s="50"/>
      <c r="C58" s="307"/>
      <c r="D58" s="307"/>
      <c r="E58" s="50"/>
      <c r="F58" s="50"/>
      <c r="G58" s="50"/>
      <c r="H58" s="50"/>
      <c r="I58" s="50"/>
      <c r="J58" s="50"/>
      <c r="K58" s="50"/>
      <c r="L58" s="50"/>
      <c r="M58" s="50"/>
      <c r="N58" s="50"/>
      <c r="O58" s="50"/>
      <c r="P58" s="50"/>
      <c r="Q58" s="50"/>
      <c r="R58" s="50"/>
      <c r="S58" s="50"/>
      <c r="T58" s="110"/>
      <c r="U58" s="110"/>
    </row>
    <row r="59" s="51" customFormat="true" ht="58.5" hidden="false" customHeight="true" outlineLevel="1" collapsed="false">
      <c r="A59" s="304"/>
      <c r="B59" s="387" t="s">
        <v>225</v>
      </c>
      <c r="C59" s="387"/>
      <c r="D59" s="375" t="s">
        <v>226</v>
      </c>
      <c r="E59" s="375" t="s">
        <v>227</v>
      </c>
      <c r="F59" s="244"/>
      <c r="G59" s="244"/>
      <c r="H59" s="244"/>
      <c r="I59" s="244"/>
      <c r="J59" s="244"/>
      <c r="K59" s="244"/>
      <c r="L59" s="244"/>
      <c r="M59" s="244"/>
      <c r="N59" s="244"/>
      <c r="O59" s="244"/>
      <c r="P59" s="244"/>
      <c r="Q59" s="244"/>
      <c r="R59" s="244"/>
      <c r="S59" s="244"/>
      <c r="T59" s="174"/>
      <c r="U59" s="174"/>
      <c r="V59" s="244"/>
      <c r="W59" s="244"/>
    </row>
    <row r="60" customFormat="false" ht="18" hidden="false" customHeight="true" outlineLevel="1" collapsed="false">
      <c r="A60" s="304"/>
      <c r="B60" s="388" t="s">
        <v>228</v>
      </c>
      <c r="C60" s="388"/>
      <c r="D60" s="389"/>
      <c r="E60" s="389"/>
      <c r="F60" s="244"/>
      <c r="G60" s="244"/>
      <c r="H60" s="244"/>
      <c r="I60" s="244"/>
      <c r="J60" s="244"/>
      <c r="K60" s="244"/>
      <c r="L60" s="244"/>
      <c r="M60" s="244"/>
      <c r="N60" s="244"/>
      <c r="O60" s="244"/>
      <c r="P60" s="244"/>
      <c r="Q60" s="244"/>
      <c r="R60" s="244"/>
      <c r="S60" s="244"/>
      <c r="T60" s="174"/>
      <c r="U60" s="174"/>
      <c r="V60" s="244"/>
      <c r="W60" s="244"/>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c r="CH60" s="51"/>
      <c r="CI60" s="51"/>
      <c r="CJ60" s="51"/>
      <c r="CK60" s="51"/>
      <c r="CL60" s="51"/>
      <c r="CM60" s="51"/>
      <c r="CN60" s="51"/>
      <c r="CO60" s="51"/>
      <c r="CP60" s="51"/>
      <c r="CQ60" s="51"/>
      <c r="CR60" s="51"/>
      <c r="CS60" s="51"/>
      <c r="CT60" s="51"/>
      <c r="CU60" s="51"/>
    </row>
    <row r="61" s="51" customFormat="true" ht="18" hidden="false" customHeight="true" outlineLevel="0" collapsed="false">
      <c r="A61" s="304"/>
      <c r="B61" s="308"/>
      <c r="C61" s="307"/>
      <c r="D61" s="307"/>
      <c r="E61" s="50"/>
      <c r="F61" s="50"/>
      <c r="G61" s="50"/>
      <c r="H61" s="50"/>
      <c r="I61" s="50"/>
      <c r="J61" s="50"/>
      <c r="K61" s="50"/>
      <c r="L61" s="50"/>
      <c r="M61" s="50"/>
      <c r="N61" s="50"/>
      <c r="O61" s="50"/>
      <c r="P61" s="50"/>
      <c r="Q61" s="50"/>
      <c r="R61" s="50"/>
      <c r="S61" s="50"/>
      <c r="T61" s="50"/>
      <c r="U61" s="50"/>
    </row>
    <row r="62" s="312" customFormat="true" ht="18" hidden="false" customHeight="true" outlineLevel="1" collapsed="false">
      <c r="A62" s="304"/>
      <c r="B62" s="304" t="s">
        <v>171</v>
      </c>
      <c r="C62" s="308"/>
      <c r="D62" s="308"/>
      <c r="E62" s="304"/>
      <c r="F62" s="304"/>
      <c r="G62" s="304"/>
      <c r="H62" s="304"/>
      <c r="I62" s="304"/>
      <c r="J62" s="304"/>
      <c r="K62" s="304"/>
      <c r="L62" s="304"/>
      <c r="M62" s="304"/>
      <c r="N62" s="304"/>
      <c r="O62" s="304"/>
      <c r="P62" s="304"/>
      <c r="Q62" s="304"/>
      <c r="R62" s="304"/>
      <c r="S62" s="304"/>
      <c r="T62" s="50"/>
      <c r="U62" s="50"/>
    </row>
    <row r="63" s="51" customFormat="true" ht="9" hidden="false" customHeight="true" outlineLevel="1" collapsed="false">
      <c r="A63" s="304"/>
      <c r="B63" s="50"/>
      <c r="C63" s="307"/>
      <c r="D63" s="307"/>
      <c r="E63" s="50"/>
      <c r="F63" s="50"/>
      <c r="G63" s="50"/>
      <c r="H63" s="50"/>
      <c r="I63" s="50"/>
      <c r="J63" s="50"/>
      <c r="K63" s="50"/>
      <c r="L63" s="50"/>
      <c r="M63" s="50"/>
      <c r="N63" s="50"/>
      <c r="O63" s="50"/>
      <c r="P63" s="50"/>
      <c r="Q63" s="50"/>
      <c r="R63" s="50"/>
      <c r="S63" s="50"/>
      <c r="T63" s="50"/>
      <c r="U63" s="50"/>
    </row>
    <row r="64" s="271" customFormat="true" ht="54" hidden="false" customHeight="true" outlineLevel="1" collapsed="false">
      <c r="A64" s="110"/>
      <c r="B64" s="375" t="s">
        <v>229</v>
      </c>
      <c r="C64" s="375"/>
      <c r="D64" s="375" t="s">
        <v>173</v>
      </c>
      <c r="E64" s="375" t="s">
        <v>174</v>
      </c>
      <c r="F64" s="375" t="s">
        <v>230</v>
      </c>
      <c r="G64" s="313"/>
      <c r="H64" s="313"/>
      <c r="I64" s="313"/>
      <c r="J64" s="313"/>
      <c r="K64" s="313"/>
      <c r="L64" s="313"/>
      <c r="M64" s="313"/>
      <c r="N64" s="313"/>
      <c r="O64" s="313"/>
      <c r="P64" s="313"/>
      <c r="Q64" s="174"/>
      <c r="R64" s="314"/>
      <c r="S64" s="314"/>
      <c r="T64" s="244"/>
      <c r="U64" s="244"/>
      <c r="V64" s="174"/>
      <c r="W64" s="174"/>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c r="CD64" s="106"/>
      <c r="CE64" s="106"/>
      <c r="CF64" s="106"/>
      <c r="CG64" s="106"/>
      <c r="CH64" s="106"/>
      <c r="CI64" s="106"/>
      <c r="CJ64" s="106"/>
      <c r="CK64" s="106"/>
      <c r="CL64" s="106"/>
      <c r="CM64" s="106"/>
      <c r="CN64" s="106"/>
      <c r="CO64" s="106"/>
      <c r="CP64" s="106"/>
      <c r="CQ64" s="106"/>
      <c r="CR64" s="106"/>
      <c r="CS64" s="106"/>
      <c r="CT64" s="106"/>
      <c r="CU64" s="106"/>
    </row>
    <row r="65" s="271" customFormat="true" ht="16.5" hidden="false" customHeight="true" outlineLevel="1" collapsed="false">
      <c r="A65" s="110"/>
      <c r="B65" s="390" t="s">
        <v>176</v>
      </c>
      <c r="C65" s="390"/>
      <c r="D65" s="386"/>
      <c r="E65" s="316"/>
      <c r="F65" s="317" t="n">
        <f aca="false">D65*E65</f>
        <v>0</v>
      </c>
      <c r="G65" s="318"/>
      <c r="H65" s="318"/>
      <c r="I65" s="319"/>
      <c r="J65" s="318"/>
      <c r="K65" s="318"/>
      <c r="L65" s="318"/>
      <c r="M65" s="318"/>
      <c r="N65" s="318"/>
      <c r="O65" s="318"/>
      <c r="P65" s="318"/>
      <c r="Q65" s="174"/>
      <c r="R65" s="320"/>
      <c r="S65" s="320"/>
      <c r="T65" s="244"/>
      <c r="U65" s="244"/>
      <c r="V65" s="174"/>
      <c r="W65" s="174"/>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c r="CC65" s="106"/>
      <c r="CD65" s="106"/>
      <c r="CE65" s="106"/>
      <c r="CF65" s="106"/>
      <c r="CG65" s="106"/>
      <c r="CH65" s="106"/>
      <c r="CI65" s="106"/>
      <c r="CJ65" s="106"/>
      <c r="CK65" s="106"/>
      <c r="CL65" s="106"/>
      <c r="CM65" s="106"/>
      <c r="CN65" s="106"/>
      <c r="CO65" s="106"/>
      <c r="CP65" s="106"/>
      <c r="CQ65" s="106"/>
      <c r="CR65" s="106"/>
      <c r="CS65" s="106"/>
      <c r="CT65" s="106"/>
      <c r="CU65" s="106"/>
    </row>
    <row r="66" s="271" customFormat="true" ht="16.5" hidden="false" customHeight="true" outlineLevel="1" collapsed="false">
      <c r="A66" s="110"/>
      <c r="B66" s="391" t="s">
        <v>177</v>
      </c>
      <c r="C66" s="391"/>
      <c r="D66" s="386"/>
      <c r="E66" s="316"/>
      <c r="F66" s="317" t="n">
        <f aca="false">D66*E66</f>
        <v>0</v>
      </c>
      <c r="G66" s="318"/>
      <c r="H66" s="318"/>
      <c r="I66" s="319"/>
      <c r="J66" s="318"/>
      <c r="K66" s="318"/>
      <c r="L66" s="318"/>
      <c r="M66" s="318"/>
      <c r="N66" s="318"/>
      <c r="O66" s="318"/>
      <c r="P66" s="318"/>
      <c r="Q66" s="174"/>
      <c r="R66" s="320"/>
      <c r="S66" s="320"/>
      <c r="T66" s="244"/>
      <c r="U66" s="244"/>
      <c r="V66" s="174"/>
      <c r="W66" s="174"/>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106"/>
      <c r="CA66" s="106"/>
      <c r="CB66" s="106"/>
      <c r="CC66" s="106"/>
      <c r="CD66" s="106"/>
      <c r="CE66" s="106"/>
      <c r="CF66" s="106"/>
      <c r="CG66" s="106"/>
      <c r="CH66" s="106"/>
      <c r="CI66" s="106"/>
      <c r="CJ66" s="106"/>
      <c r="CK66" s="106"/>
      <c r="CL66" s="106"/>
      <c r="CM66" s="106"/>
      <c r="CN66" s="106"/>
      <c r="CO66" s="106"/>
      <c r="CP66" s="106"/>
      <c r="CQ66" s="106"/>
      <c r="CR66" s="106"/>
      <c r="CS66" s="106"/>
      <c r="CT66" s="106"/>
      <c r="CU66" s="106"/>
    </row>
    <row r="67" s="271" customFormat="true" ht="16.5" hidden="false" customHeight="true" outlineLevel="1" collapsed="false">
      <c r="A67" s="110"/>
      <c r="B67" s="391" t="s">
        <v>178</v>
      </c>
      <c r="C67" s="391"/>
      <c r="D67" s="386"/>
      <c r="E67" s="316"/>
      <c r="F67" s="317" t="n">
        <f aca="false">D67*E67</f>
        <v>0</v>
      </c>
      <c r="G67" s="318"/>
      <c r="H67" s="318"/>
      <c r="I67" s="319"/>
      <c r="J67" s="318"/>
      <c r="K67" s="318"/>
      <c r="L67" s="318"/>
      <c r="M67" s="318"/>
      <c r="N67" s="318"/>
      <c r="O67" s="318"/>
      <c r="P67" s="318"/>
      <c r="Q67" s="174"/>
      <c r="R67" s="320"/>
      <c r="S67" s="320"/>
      <c r="T67" s="244"/>
      <c r="U67" s="244"/>
      <c r="V67" s="174"/>
      <c r="W67" s="174"/>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c r="CC67" s="106"/>
      <c r="CD67" s="106"/>
      <c r="CE67" s="106"/>
      <c r="CF67" s="106"/>
      <c r="CG67" s="106"/>
      <c r="CH67" s="106"/>
      <c r="CI67" s="106"/>
      <c r="CJ67" s="106"/>
      <c r="CK67" s="106"/>
      <c r="CL67" s="106"/>
      <c r="CM67" s="106"/>
      <c r="CN67" s="106"/>
      <c r="CO67" s="106"/>
      <c r="CP67" s="106"/>
      <c r="CQ67" s="106"/>
      <c r="CR67" s="106"/>
      <c r="CS67" s="106"/>
      <c r="CT67" s="106"/>
      <c r="CU67" s="106"/>
    </row>
    <row r="68" s="271" customFormat="true" ht="16.5" hidden="false" customHeight="true" outlineLevel="1" collapsed="false">
      <c r="A68" s="110"/>
      <c r="B68" s="391" t="s">
        <v>132</v>
      </c>
      <c r="C68" s="391"/>
      <c r="D68" s="386"/>
      <c r="E68" s="316"/>
      <c r="F68" s="317" t="n">
        <f aca="false">D68*E68</f>
        <v>0</v>
      </c>
      <c r="G68" s="318"/>
      <c r="H68" s="318"/>
      <c r="I68" s="319"/>
      <c r="J68" s="318"/>
      <c r="K68" s="318"/>
      <c r="L68" s="318"/>
      <c r="M68" s="318"/>
      <c r="N68" s="318"/>
      <c r="O68" s="318"/>
      <c r="P68" s="318"/>
      <c r="Q68" s="174"/>
      <c r="R68" s="320"/>
      <c r="S68" s="320"/>
      <c r="T68" s="244"/>
      <c r="U68" s="244"/>
      <c r="V68" s="174"/>
      <c r="W68" s="174"/>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c r="CD68" s="106"/>
      <c r="CE68" s="106"/>
      <c r="CF68" s="106"/>
      <c r="CG68" s="106"/>
      <c r="CH68" s="106"/>
      <c r="CI68" s="106"/>
      <c r="CJ68" s="106"/>
      <c r="CK68" s="106"/>
      <c r="CL68" s="106"/>
      <c r="CM68" s="106"/>
      <c r="CN68" s="106"/>
      <c r="CO68" s="106"/>
      <c r="CP68" s="106"/>
      <c r="CQ68" s="106"/>
      <c r="CR68" s="106"/>
      <c r="CS68" s="106"/>
      <c r="CT68" s="106"/>
      <c r="CU68" s="106"/>
    </row>
    <row r="69" s="271" customFormat="true" ht="16.5" hidden="false" customHeight="true" outlineLevel="1" collapsed="false">
      <c r="A69" s="110"/>
      <c r="B69" s="383" t="s">
        <v>161</v>
      </c>
      <c r="C69" s="383"/>
      <c r="D69" s="379" t="n">
        <f aca="false">SUM(D65:D68)</f>
        <v>0</v>
      </c>
      <c r="E69" s="322"/>
      <c r="F69" s="323" t="n">
        <f aca="false">SUM(F65:F68)</f>
        <v>0</v>
      </c>
      <c r="G69" s="324"/>
      <c r="H69" s="324"/>
      <c r="I69" s="324"/>
      <c r="J69" s="324"/>
      <c r="K69" s="324"/>
      <c r="L69" s="324"/>
      <c r="M69" s="324"/>
      <c r="N69" s="324"/>
      <c r="O69" s="324"/>
      <c r="P69" s="324"/>
      <c r="Q69" s="174"/>
      <c r="R69" s="318"/>
      <c r="S69" s="318"/>
      <c r="T69" s="244"/>
      <c r="U69" s="244"/>
      <c r="V69" s="174"/>
      <c r="W69" s="174"/>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c r="CC69" s="106"/>
      <c r="CD69" s="106"/>
      <c r="CE69" s="106"/>
      <c r="CF69" s="106"/>
      <c r="CG69" s="106"/>
      <c r="CH69" s="106"/>
      <c r="CI69" s="106"/>
      <c r="CJ69" s="106"/>
      <c r="CK69" s="106"/>
      <c r="CL69" s="106"/>
      <c r="CM69" s="106"/>
      <c r="CN69" s="106"/>
      <c r="CO69" s="106"/>
      <c r="CP69" s="106"/>
      <c r="CQ69" s="106"/>
      <c r="CR69" s="106"/>
      <c r="CS69" s="106"/>
      <c r="CT69" s="106"/>
      <c r="CU69" s="106"/>
    </row>
    <row r="70" s="51" customFormat="true" ht="18" hidden="false" customHeight="true" outlineLevel="0" collapsed="false">
      <c r="A70" s="304"/>
      <c r="B70" s="50"/>
      <c r="C70" s="307"/>
      <c r="D70" s="307"/>
      <c r="E70" s="50"/>
      <c r="F70" s="50"/>
      <c r="G70" s="50"/>
      <c r="H70" s="50"/>
      <c r="I70" s="50"/>
      <c r="J70" s="50"/>
      <c r="K70" s="50"/>
      <c r="L70" s="50"/>
      <c r="M70" s="50"/>
      <c r="N70" s="50"/>
      <c r="O70" s="50"/>
      <c r="P70" s="50"/>
      <c r="Q70" s="50"/>
      <c r="R70" s="50"/>
      <c r="S70" s="50"/>
      <c r="T70" s="50"/>
      <c r="U70" s="50"/>
    </row>
    <row r="71" s="51" customFormat="true" ht="15" hidden="false" customHeight="true" outlineLevel="1" collapsed="false">
      <c r="A71" s="50"/>
      <c r="B71" s="304" t="s">
        <v>179</v>
      </c>
      <c r="C71" s="325"/>
      <c r="D71" s="325"/>
      <c r="E71" s="325"/>
      <c r="F71" s="325"/>
      <c r="G71" s="325"/>
      <c r="H71" s="325"/>
      <c r="I71" s="325"/>
      <c r="J71" s="325"/>
      <c r="K71" s="325"/>
      <c r="L71" s="325"/>
      <c r="M71" s="325"/>
      <c r="N71" s="325"/>
      <c r="O71" s="325"/>
      <c r="P71" s="325"/>
      <c r="Q71" s="325"/>
      <c r="R71" s="325"/>
      <c r="S71" s="50"/>
      <c r="T71" s="50"/>
      <c r="U71" s="50"/>
    </row>
    <row r="72" s="51" customFormat="true" ht="9" hidden="false" customHeight="true" outlineLevel="1" collapsed="false">
      <c r="A72" s="50"/>
      <c r="B72" s="325"/>
      <c r="C72" s="325"/>
      <c r="D72" s="325"/>
      <c r="E72" s="325"/>
      <c r="F72" s="325"/>
      <c r="G72" s="325"/>
      <c r="H72" s="325"/>
      <c r="I72" s="325"/>
      <c r="J72" s="325"/>
      <c r="K72" s="325"/>
      <c r="L72" s="325"/>
      <c r="M72" s="325"/>
      <c r="N72" s="325"/>
      <c r="O72" s="325"/>
      <c r="P72" s="325"/>
      <c r="Q72" s="325"/>
      <c r="R72" s="325"/>
      <c r="S72" s="50"/>
      <c r="T72" s="50"/>
      <c r="U72" s="50"/>
    </row>
    <row r="73" customFormat="false" ht="15" hidden="false" customHeight="true" outlineLevel="1" collapsed="false">
      <c r="A73" s="50"/>
      <c r="B73" s="375" t="s">
        <v>231</v>
      </c>
      <c r="C73" s="375"/>
      <c r="D73" s="375" t="s">
        <v>181</v>
      </c>
      <c r="E73" s="375"/>
      <c r="F73" s="387" t="s">
        <v>182</v>
      </c>
      <c r="G73" s="387"/>
      <c r="H73" s="387"/>
      <c r="I73" s="387"/>
      <c r="J73" s="387"/>
      <c r="K73" s="387"/>
      <c r="L73" s="387"/>
      <c r="M73" s="387"/>
      <c r="N73" s="387"/>
      <c r="O73" s="387"/>
      <c r="P73" s="375" t="s">
        <v>232</v>
      </c>
      <c r="Q73" s="375"/>
      <c r="R73" s="244"/>
      <c r="S73" s="244"/>
      <c r="T73" s="244"/>
      <c r="U73" s="244"/>
      <c r="V73" s="244"/>
      <c r="W73" s="244"/>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c r="CH73" s="51"/>
      <c r="CI73" s="51"/>
      <c r="CJ73" s="51"/>
      <c r="CK73" s="51"/>
      <c r="CL73" s="51"/>
      <c r="CM73" s="51"/>
      <c r="CN73" s="51"/>
      <c r="CO73" s="51"/>
      <c r="CP73" s="51"/>
      <c r="CQ73" s="51"/>
      <c r="CR73" s="51"/>
      <c r="CS73" s="51"/>
      <c r="CT73" s="51"/>
      <c r="CU73" s="51"/>
    </row>
    <row r="74" customFormat="false" ht="15" hidden="false" customHeight="true" outlineLevel="1" collapsed="false">
      <c r="A74" s="50"/>
      <c r="B74" s="375"/>
      <c r="C74" s="375"/>
      <c r="D74" s="375"/>
      <c r="E74" s="375"/>
      <c r="F74" s="375" t="s">
        <v>117</v>
      </c>
      <c r="G74" s="375"/>
      <c r="H74" s="375"/>
      <c r="I74" s="375"/>
      <c r="J74" s="375"/>
      <c r="K74" s="375" t="s">
        <v>184</v>
      </c>
      <c r="L74" s="375" t="s">
        <v>128</v>
      </c>
      <c r="M74" s="375" t="s">
        <v>130</v>
      </c>
      <c r="N74" s="375" t="s">
        <v>185</v>
      </c>
      <c r="O74" s="375" t="s">
        <v>48</v>
      </c>
      <c r="P74" s="375"/>
      <c r="Q74" s="375"/>
      <c r="R74" s="244"/>
      <c r="S74" s="244"/>
      <c r="T74" s="244"/>
      <c r="U74" s="244"/>
      <c r="V74" s="244"/>
      <c r="W74" s="244"/>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1"/>
      <c r="CL74" s="51"/>
      <c r="CM74" s="51"/>
      <c r="CN74" s="51"/>
      <c r="CO74" s="51"/>
      <c r="CP74" s="51"/>
      <c r="CQ74" s="51"/>
      <c r="CR74" s="51"/>
      <c r="CS74" s="51"/>
      <c r="CT74" s="51"/>
      <c r="CU74" s="51"/>
    </row>
    <row r="75" customFormat="false" ht="39" hidden="false" customHeight="true" outlineLevel="1" collapsed="false">
      <c r="A75" s="50"/>
      <c r="B75" s="375"/>
      <c r="C75" s="375"/>
      <c r="D75" s="375" t="s">
        <v>186</v>
      </c>
      <c r="E75" s="375" t="s">
        <v>187</v>
      </c>
      <c r="F75" s="375" t="s">
        <v>119</v>
      </c>
      <c r="G75" s="375" t="s">
        <v>120</v>
      </c>
      <c r="H75" s="375" t="s">
        <v>121</v>
      </c>
      <c r="I75" s="375" t="s">
        <v>124</v>
      </c>
      <c r="J75" s="375" t="s">
        <v>125</v>
      </c>
      <c r="K75" s="375"/>
      <c r="L75" s="375"/>
      <c r="M75" s="375"/>
      <c r="N75" s="375"/>
      <c r="O75" s="375"/>
      <c r="P75" s="375" t="s">
        <v>188</v>
      </c>
      <c r="Q75" s="375" t="s">
        <v>189</v>
      </c>
      <c r="R75" s="244"/>
      <c r="S75" s="244"/>
      <c r="T75" s="244"/>
      <c r="U75" s="244"/>
      <c r="V75" s="244"/>
      <c r="W75" s="244"/>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c r="CH75" s="51"/>
      <c r="CI75" s="51"/>
      <c r="CJ75" s="51"/>
      <c r="CK75" s="51"/>
      <c r="CL75" s="51"/>
      <c r="CM75" s="51"/>
      <c r="CN75" s="51"/>
      <c r="CO75" s="51"/>
      <c r="CP75" s="51"/>
      <c r="CQ75" s="51"/>
      <c r="CR75" s="51"/>
      <c r="CS75" s="51"/>
      <c r="CT75" s="51"/>
      <c r="CU75" s="51"/>
    </row>
    <row r="76" customFormat="false" ht="18" hidden="false" customHeight="true" outlineLevel="1" collapsed="false">
      <c r="A76" s="50"/>
      <c r="B76" s="391" t="s">
        <v>190</v>
      </c>
      <c r="C76" s="391"/>
      <c r="D76" s="386"/>
      <c r="E76" s="392"/>
      <c r="F76" s="280"/>
      <c r="G76" s="280"/>
      <c r="H76" s="280"/>
      <c r="I76" s="393"/>
      <c r="J76" s="280"/>
      <c r="K76" s="280"/>
      <c r="L76" s="280"/>
      <c r="M76" s="280"/>
      <c r="N76" s="280"/>
      <c r="O76" s="280"/>
      <c r="P76" s="394"/>
      <c r="Q76" s="394"/>
      <c r="R76" s="244"/>
      <c r="S76" s="244"/>
      <c r="T76" s="244"/>
      <c r="U76" s="244"/>
      <c r="V76" s="244"/>
      <c r="W76" s="244"/>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1"/>
      <c r="CL76" s="51"/>
      <c r="CM76" s="51"/>
      <c r="CN76" s="51"/>
      <c r="CO76" s="51"/>
      <c r="CP76" s="51"/>
      <c r="CQ76" s="51"/>
      <c r="CR76" s="51"/>
      <c r="CS76" s="51"/>
      <c r="CT76" s="51"/>
      <c r="CU76" s="51"/>
    </row>
    <row r="77" customFormat="false" ht="18" hidden="false" customHeight="true" outlineLevel="1" collapsed="false">
      <c r="A77" s="50"/>
      <c r="B77" s="391" t="s">
        <v>48</v>
      </c>
      <c r="C77" s="391"/>
      <c r="D77" s="386"/>
      <c r="E77" s="392"/>
      <c r="F77" s="280"/>
      <c r="G77" s="280"/>
      <c r="H77" s="280"/>
      <c r="I77" s="393"/>
      <c r="J77" s="280"/>
      <c r="K77" s="280"/>
      <c r="L77" s="280"/>
      <c r="M77" s="280"/>
      <c r="N77" s="280"/>
      <c r="O77" s="280"/>
      <c r="P77" s="394"/>
      <c r="Q77" s="394"/>
      <c r="R77" s="244"/>
      <c r="S77" s="244"/>
      <c r="T77" s="244"/>
      <c r="U77" s="244"/>
      <c r="V77" s="244"/>
      <c r="W77" s="244"/>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c r="CH77" s="51"/>
      <c r="CI77" s="51"/>
      <c r="CJ77" s="51"/>
      <c r="CK77" s="51"/>
      <c r="CL77" s="51"/>
      <c r="CM77" s="51"/>
      <c r="CN77" s="51"/>
      <c r="CO77" s="51"/>
      <c r="CP77" s="51"/>
      <c r="CQ77" s="51"/>
      <c r="CR77" s="51"/>
      <c r="CS77" s="51"/>
      <c r="CT77" s="51"/>
      <c r="CU77" s="51"/>
    </row>
    <row r="78" customFormat="false" ht="18" hidden="false" customHeight="true" outlineLevel="1" collapsed="false">
      <c r="A78" s="50"/>
      <c r="B78" s="383" t="s">
        <v>161</v>
      </c>
      <c r="C78" s="383"/>
      <c r="D78" s="379" t="n">
        <f aca="false">SUM(D76:D77)</f>
        <v>0</v>
      </c>
      <c r="E78" s="379" t="n">
        <f aca="false">SUM(E76:E77)</f>
        <v>0</v>
      </c>
      <c r="F78" s="379" t="n">
        <f aca="false">SUM(F76:F77)</f>
        <v>0</v>
      </c>
      <c r="G78" s="379" t="n">
        <f aca="false">SUM(G76:G77)</f>
        <v>0</v>
      </c>
      <c r="H78" s="379" t="n">
        <f aca="false">SUM(H76:H77)</f>
        <v>0</v>
      </c>
      <c r="I78" s="379" t="n">
        <f aca="false">SUM(I76:I77)</f>
        <v>0</v>
      </c>
      <c r="J78" s="379" t="n">
        <f aca="false">SUM(J76:J77)</f>
        <v>0</v>
      </c>
      <c r="K78" s="379" t="n">
        <f aca="false">SUM(K76:K77)</f>
        <v>0</v>
      </c>
      <c r="L78" s="379" t="n">
        <f aca="false">SUM(L76:L77)</f>
        <v>0</v>
      </c>
      <c r="M78" s="379" t="n">
        <f aca="false">SUM(M76:M77)</f>
        <v>0</v>
      </c>
      <c r="N78" s="379" t="n">
        <f aca="false">SUM(N76:N77)</f>
        <v>0</v>
      </c>
      <c r="O78" s="379" t="n">
        <f aca="false">SUM(O76:O77)</f>
        <v>0</v>
      </c>
      <c r="P78" s="379" t="n">
        <f aca="false">SUM(P76:P77)</f>
        <v>0</v>
      </c>
      <c r="Q78" s="379" t="n">
        <f aca="false">SUM(Q76:Q77)</f>
        <v>0</v>
      </c>
      <c r="R78" s="244"/>
      <c r="S78" s="244"/>
      <c r="T78" s="244"/>
      <c r="U78" s="244"/>
      <c r="V78" s="244"/>
      <c r="W78" s="244"/>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c r="CH78" s="51"/>
      <c r="CI78" s="51"/>
      <c r="CJ78" s="51"/>
      <c r="CK78" s="51"/>
      <c r="CL78" s="51"/>
      <c r="CM78" s="51"/>
      <c r="CN78" s="51"/>
      <c r="CO78" s="51"/>
      <c r="CP78" s="51"/>
      <c r="CQ78" s="51"/>
      <c r="CR78" s="51"/>
      <c r="CS78" s="51"/>
      <c r="CT78" s="51"/>
      <c r="CU78" s="51"/>
    </row>
    <row r="79" s="51" customFormat="true" ht="18" hidden="false" customHeight="true" outlineLevel="0" collapsed="false">
      <c r="A79" s="50"/>
      <c r="B79" s="325"/>
      <c r="C79" s="325"/>
      <c r="D79" s="325"/>
      <c r="E79" s="325"/>
      <c r="F79" s="325"/>
      <c r="G79" s="325"/>
      <c r="H79" s="325"/>
      <c r="I79" s="325"/>
      <c r="J79" s="325"/>
      <c r="K79" s="325"/>
      <c r="L79" s="325"/>
      <c r="M79" s="325"/>
      <c r="N79" s="325"/>
      <c r="O79" s="325"/>
      <c r="P79" s="325"/>
      <c r="Q79" s="325"/>
      <c r="R79" s="325"/>
      <c r="S79" s="50"/>
      <c r="T79" s="50"/>
      <c r="U79" s="50"/>
    </row>
    <row r="80" s="51" customFormat="true" ht="15" hidden="false" customHeight="true" outlineLevel="1" collapsed="false">
      <c r="A80" s="50"/>
      <c r="B80" s="304" t="s">
        <v>192</v>
      </c>
      <c r="C80" s="325"/>
      <c r="D80" s="325"/>
      <c r="E80" s="325"/>
      <c r="F80" s="325"/>
      <c r="G80" s="325"/>
      <c r="H80" s="325"/>
      <c r="I80" s="325"/>
      <c r="J80" s="325"/>
      <c r="K80" s="325"/>
      <c r="L80" s="325"/>
      <c r="M80" s="325"/>
      <c r="N80" s="325"/>
      <c r="O80" s="325"/>
      <c r="P80" s="325"/>
      <c r="Q80" s="325"/>
      <c r="R80" s="325"/>
      <c r="S80" s="50"/>
      <c r="T80" s="50"/>
      <c r="U80" s="50"/>
    </row>
    <row r="81" s="51" customFormat="true" ht="9" hidden="false" customHeight="true" outlineLevel="1" collapsed="false">
      <c r="A81" s="50"/>
      <c r="B81" s="325"/>
      <c r="C81" s="325"/>
      <c r="D81" s="325"/>
      <c r="E81" s="325"/>
      <c r="F81" s="325"/>
      <c r="G81" s="325"/>
      <c r="H81" s="325"/>
      <c r="I81" s="325"/>
      <c r="J81" s="325"/>
      <c r="K81" s="325"/>
      <c r="L81" s="325"/>
      <c r="M81" s="325"/>
      <c r="N81" s="325"/>
      <c r="O81" s="325"/>
      <c r="P81" s="325"/>
      <c r="Q81" s="325"/>
      <c r="R81" s="325"/>
      <c r="S81" s="50"/>
      <c r="T81" s="50"/>
      <c r="U81" s="50"/>
    </row>
    <row r="82" customFormat="false" ht="15" hidden="false" customHeight="true" outlineLevel="1" collapsed="false">
      <c r="A82" s="50"/>
      <c r="B82" s="375" t="s">
        <v>193</v>
      </c>
      <c r="C82" s="375"/>
      <c r="D82" s="375" t="s">
        <v>194</v>
      </c>
      <c r="E82" s="375"/>
      <c r="F82" s="387" t="s">
        <v>182</v>
      </c>
      <c r="G82" s="387"/>
      <c r="H82" s="387"/>
      <c r="I82" s="387"/>
      <c r="J82" s="387"/>
      <c r="K82" s="387"/>
      <c r="L82" s="387"/>
      <c r="M82" s="387"/>
      <c r="N82" s="387"/>
      <c r="O82" s="387"/>
      <c r="P82" s="375" t="s">
        <v>232</v>
      </c>
      <c r="Q82" s="375"/>
      <c r="R82" s="244"/>
      <c r="S82" s="244"/>
      <c r="T82" s="244"/>
      <c r="U82" s="244"/>
      <c r="V82" s="244"/>
      <c r="W82" s="244"/>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c r="CH82" s="51"/>
      <c r="CI82" s="51"/>
      <c r="CJ82" s="51"/>
      <c r="CK82" s="51"/>
      <c r="CL82" s="51"/>
      <c r="CM82" s="51"/>
      <c r="CN82" s="51"/>
      <c r="CO82" s="51"/>
      <c r="CP82" s="51"/>
      <c r="CQ82" s="51"/>
      <c r="CR82" s="51"/>
      <c r="CS82" s="51"/>
      <c r="CT82" s="51"/>
      <c r="CU82" s="51"/>
    </row>
    <row r="83" customFormat="false" ht="15" hidden="false" customHeight="true" outlineLevel="1" collapsed="false">
      <c r="A83" s="50"/>
      <c r="B83" s="375"/>
      <c r="C83" s="375"/>
      <c r="D83" s="375"/>
      <c r="E83" s="375"/>
      <c r="F83" s="375" t="s">
        <v>117</v>
      </c>
      <c r="G83" s="375"/>
      <c r="H83" s="375"/>
      <c r="I83" s="375"/>
      <c r="J83" s="375"/>
      <c r="K83" s="375" t="s">
        <v>184</v>
      </c>
      <c r="L83" s="375" t="s">
        <v>128</v>
      </c>
      <c r="M83" s="375" t="s">
        <v>130</v>
      </c>
      <c r="N83" s="375" t="s">
        <v>185</v>
      </c>
      <c r="O83" s="375" t="s">
        <v>48</v>
      </c>
      <c r="P83" s="375"/>
      <c r="Q83" s="375"/>
      <c r="R83" s="244"/>
      <c r="S83" s="244"/>
      <c r="T83" s="244"/>
      <c r="U83" s="244"/>
      <c r="V83" s="244"/>
      <c r="W83" s="244"/>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c r="CH83" s="51"/>
      <c r="CI83" s="51"/>
      <c r="CJ83" s="51"/>
      <c r="CK83" s="51"/>
      <c r="CL83" s="51"/>
      <c r="CM83" s="51"/>
      <c r="CN83" s="51"/>
      <c r="CO83" s="51"/>
      <c r="CP83" s="51"/>
      <c r="CQ83" s="51"/>
      <c r="CR83" s="51"/>
      <c r="CS83" s="51"/>
      <c r="CT83" s="51"/>
      <c r="CU83" s="51"/>
    </row>
    <row r="84" customFormat="false" ht="42.75" hidden="false" customHeight="true" outlineLevel="1" collapsed="false">
      <c r="A84" s="50"/>
      <c r="B84" s="375"/>
      <c r="C84" s="375"/>
      <c r="D84" s="375" t="s">
        <v>186</v>
      </c>
      <c r="E84" s="375" t="s">
        <v>187</v>
      </c>
      <c r="F84" s="375" t="s">
        <v>119</v>
      </c>
      <c r="G84" s="375" t="s">
        <v>120</v>
      </c>
      <c r="H84" s="375" t="s">
        <v>121</v>
      </c>
      <c r="I84" s="375" t="s">
        <v>124</v>
      </c>
      <c r="J84" s="375" t="s">
        <v>125</v>
      </c>
      <c r="K84" s="375"/>
      <c r="L84" s="375"/>
      <c r="M84" s="375"/>
      <c r="N84" s="375"/>
      <c r="O84" s="375"/>
      <c r="P84" s="375" t="s">
        <v>188</v>
      </c>
      <c r="Q84" s="375" t="s">
        <v>189</v>
      </c>
      <c r="R84" s="244"/>
      <c r="S84" s="244"/>
      <c r="T84" s="244"/>
      <c r="U84" s="244"/>
      <c r="V84" s="244"/>
      <c r="W84" s="244"/>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E84" s="51"/>
      <c r="BF84" s="51"/>
      <c r="BG84" s="51"/>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c r="CH84" s="51"/>
      <c r="CI84" s="51"/>
      <c r="CJ84" s="51"/>
      <c r="CK84" s="51"/>
      <c r="CL84" s="51"/>
      <c r="CM84" s="51"/>
      <c r="CN84" s="51"/>
      <c r="CO84" s="51"/>
      <c r="CP84" s="51"/>
      <c r="CQ84" s="51"/>
      <c r="CR84" s="51"/>
      <c r="CS84" s="51"/>
      <c r="CT84" s="51"/>
      <c r="CU84" s="51"/>
    </row>
    <row r="85" customFormat="false" ht="18" hidden="false" customHeight="true" outlineLevel="1" collapsed="false">
      <c r="A85" s="50"/>
      <c r="B85" s="391" t="s">
        <v>190</v>
      </c>
      <c r="C85" s="391"/>
      <c r="D85" s="386"/>
      <c r="E85" s="392"/>
      <c r="F85" s="280"/>
      <c r="G85" s="280"/>
      <c r="H85" s="280"/>
      <c r="I85" s="393"/>
      <c r="J85" s="280"/>
      <c r="K85" s="280"/>
      <c r="L85" s="280"/>
      <c r="M85" s="280"/>
      <c r="N85" s="280"/>
      <c r="O85" s="280"/>
      <c r="P85" s="394"/>
      <c r="Q85" s="394"/>
      <c r="R85" s="244"/>
      <c r="S85" s="244"/>
      <c r="T85" s="244"/>
      <c r="U85" s="244"/>
      <c r="V85" s="244"/>
      <c r="W85" s="244"/>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c r="CH85" s="51"/>
      <c r="CI85" s="51"/>
      <c r="CJ85" s="51"/>
      <c r="CK85" s="51"/>
      <c r="CL85" s="51"/>
      <c r="CM85" s="51"/>
      <c r="CN85" s="51"/>
      <c r="CO85" s="51"/>
      <c r="CP85" s="51"/>
      <c r="CQ85" s="51"/>
      <c r="CR85" s="51"/>
      <c r="CS85" s="51"/>
      <c r="CT85" s="51"/>
      <c r="CU85" s="51"/>
    </row>
    <row r="86" customFormat="false" ht="18" hidden="false" customHeight="true" outlineLevel="1" collapsed="false">
      <c r="A86" s="50"/>
      <c r="B86" s="391" t="s">
        <v>233</v>
      </c>
      <c r="C86" s="391"/>
      <c r="D86" s="386"/>
      <c r="E86" s="392"/>
      <c r="F86" s="280"/>
      <c r="G86" s="280"/>
      <c r="H86" s="280"/>
      <c r="I86" s="393"/>
      <c r="J86" s="280"/>
      <c r="K86" s="280"/>
      <c r="L86" s="280"/>
      <c r="M86" s="280"/>
      <c r="N86" s="280"/>
      <c r="O86" s="280"/>
      <c r="P86" s="394"/>
      <c r="Q86" s="394"/>
      <c r="R86" s="244"/>
      <c r="S86" s="244"/>
      <c r="T86" s="244"/>
      <c r="U86" s="244"/>
      <c r="V86" s="244"/>
      <c r="W86" s="244"/>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c r="BF86" s="51"/>
      <c r="BG86" s="51"/>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c r="CH86" s="51"/>
      <c r="CI86" s="51"/>
      <c r="CJ86" s="51"/>
      <c r="CK86" s="51"/>
      <c r="CL86" s="51"/>
      <c r="CM86" s="51"/>
      <c r="CN86" s="51"/>
      <c r="CO86" s="51"/>
      <c r="CP86" s="51"/>
      <c r="CQ86" s="51"/>
      <c r="CR86" s="51"/>
      <c r="CS86" s="51"/>
      <c r="CT86" s="51"/>
      <c r="CU86" s="51"/>
    </row>
    <row r="87" customFormat="false" ht="18" hidden="false" customHeight="true" outlineLevel="1" collapsed="false">
      <c r="A87" s="50"/>
      <c r="B87" s="391" t="s">
        <v>48</v>
      </c>
      <c r="C87" s="391"/>
      <c r="D87" s="386"/>
      <c r="E87" s="392"/>
      <c r="F87" s="280"/>
      <c r="G87" s="280"/>
      <c r="H87" s="280"/>
      <c r="I87" s="393"/>
      <c r="J87" s="280"/>
      <c r="K87" s="280"/>
      <c r="L87" s="280"/>
      <c r="M87" s="280"/>
      <c r="N87" s="280"/>
      <c r="O87" s="280"/>
      <c r="P87" s="394"/>
      <c r="Q87" s="394"/>
      <c r="R87" s="244"/>
      <c r="S87" s="244"/>
      <c r="T87" s="244"/>
      <c r="U87" s="244"/>
      <c r="V87" s="244"/>
      <c r="W87" s="244"/>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row>
    <row r="88" customFormat="false" ht="18" hidden="false" customHeight="true" outlineLevel="1" collapsed="false">
      <c r="A88" s="50"/>
      <c r="B88" s="383" t="s">
        <v>161</v>
      </c>
      <c r="C88" s="383"/>
      <c r="D88" s="379" t="n">
        <f aca="false">SUM(D85:D87)</f>
        <v>0</v>
      </c>
      <c r="E88" s="379" t="n">
        <f aca="false">SUM(E85:E87)</f>
        <v>0</v>
      </c>
      <c r="F88" s="379" t="n">
        <f aca="false">SUM(F85:F87)</f>
        <v>0</v>
      </c>
      <c r="G88" s="379" t="n">
        <f aca="false">SUM(G85:G87)</f>
        <v>0</v>
      </c>
      <c r="H88" s="379" t="n">
        <f aca="false">SUM(H85:H87)</f>
        <v>0</v>
      </c>
      <c r="I88" s="379" t="n">
        <f aca="false">SUM(I85:I87)</f>
        <v>0</v>
      </c>
      <c r="J88" s="379" t="n">
        <f aca="false">SUM(J85:J87)</f>
        <v>0</v>
      </c>
      <c r="K88" s="379" t="n">
        <f aca="false">SUM(K85:K87)</f>
        <v>0</v>
      </c>
      <c r="L88" s="379" t="n">
        <f aca="false">SUM(L85:L87)</f>
        <v>0</v>
      </c>
      <c r="M88" s="379" t="n">
        <f aca="false">SUM(M85:M87)</f>
        <v>0</v>
      </c>
      <c r="N88" s="379" t="n">
        <f aca="false">SUM(N85:N87)</f>
        <v>0</v>
      </c>
      <c r="O88" s="379" t="n">
        <f aca="false">SUM(O85:O87)</f>
        <v>0</v>
      </c>
      <c r="P88" s="379" t="n">
        <f aca="false">SUM(P85:P87)</f>
        <v>0</v>
      </c>
      <c r="Q88" s="379" t="n">
        <f aca="false">SUM(Q85:Q87)</f>
        <v>0</v>
      </c>
      <c r="R88" s="244"/>
      <c r="S88" s="244"/>
      <c r="T88" s="244"/>
      <c r="U88" s="244"/>
      <c r="V88" s="244"/>
      <c r="W88" s="244"/>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c r="CH88" s="51"/>
      <c r="CI88" s="51"/>
      <c r="CJ88" s="51"/>
      <c r="CK88" s="51"/>
      <c r="CL88" s="51"/>
      <c r="CM88" s="51"/>
      <c r="CN88" s="51"/>
      <c r="CO88" s="51"/>
      <c r="CP88" s="51"/>
      <c r="CQ88" s="51"/>
      <c r="CR88" s="51"/>
      <c r="CS88" s="51"/>
      <c r="CT88" s="51"/>
      <c r="CU88" s="51"/>
    </row>
    <row r="89" s="51" customFormat="true" ht="18" hidden="false" customHeight="true" outlineLevel="1" collapsed="false">
      <c r="A89" s="50"/>
      <c r="B89" s="325"/>
      <c r="C89" s="325"/>
      <c r="D89" s="325"/>
      <c r="E89" s="325"/>
      <c r="F89" s="325"/>
      <c r="G89" s="325"/>
      <c r="H89" s="325"/>
      <c r="I89" s="325"/>
      <c r="J89" s="325"/>
      <c r="K89" s="325"/>
      <c r="L89" s="325"/>
      <c r="M89" s="325"/>
      <c r="N89" s="325"/>
      <c r="O89" s="325"/>
      <c r="P89" s="325"/>
      <c r="Q89" s="325"/>
      <c r="R89" s="325"/>
      <c r="S89" s="50"/>
      <c r="T89" s="110"/>
      <c r="U89" s="110"/>
    </row>
    <row r="90" s="51" customFormat="true" ht="18" hidden="false" customHeight="true" outlineLevel="0" collapsed="false">
      <c r="A90" s="50"/>
      <c r="B90" s="325"/>
      <c r="C90" s="325"/>
      <c r="D90" s="325"/>
      <c r="E90" s="325"/>
      <c r="F90" s="325"/>
      <c r="G90" s="325"/>
      <c r="H90" s="325"/>
      <c r="I90" s="325"/>
      <c r="J90" s="325"/>
      <c r="K90" s="325"/>
      <c r="L90" s="325"/>
      <c r="M90" s="325"/>
      <c r="N90" s="325"/>
      <c r="O90" s="325"/>
      <c r="P90" s="325"/>
      <c r="Q90" s="325"/>
      <c r="R90" s="325"/>
      <c r="S90" s="50"/>
      <c r="T90" s="110"/>
      <c r="U90" s="110"/>
    </row>
    <row r="91" customFormat="false" ht="18" hidden="false" customHeight="true" outlineLevel="0" collapsed="false">
      <c r="A91" s="255"/>
      <c r="B91" s="326"/>
      <c r="C91" s="326"/>
      <c r="D91" s="326"/>
      <c r="E91" s="326"/>
      <c r="F91" s="326"/>
      <c r="G91" s="326"/>
      <c r="H91" s="326"/>
      <c r="I91" s="326"/>
      <c r="J91" s="326"/>
      <c r="K91" s="326"/>
      <c r="L91" s="326"/>
      <c r="M91" s="326"/>
      <c r="N91" s="326"/>
      <c r="O91" s="326"/>
      <c r="P91" s="326"/>
      <c r="Q91" s="326"/>
      <c r="R91" s="326"/>
      <c r="S91" s="255"/>
      <c r="T91" s="255"/>
      <c r="U91" s="255"/>
    </row>
    <row r="92" s="40" customFormat="true" ht="18" hidden="false" customHeight="true" outlineLevel="0" collapsed="false">
      <c r="A92" s="38"/>
      <c r="B92" s="327" t="s">
        <v>196</v>
      </c>
      <c r="C92" s="328"/>
      <c r="D92" s="328"/>
      <c r="E92" s="328"/>
      <c r="F92" s="328"/>
      <c r="G92" s="328"/>
      <c r="H92" s="328"/>
      <c r="I92" s="328"/>
      <c r="J92" s="328"/>
      <c r="K92" s="328"/>
      <c r="L92" s="328"/>
      <c r="M92" s="328"/>
      <c r="N92" s="328"/>
      <c r="O92" s="328"/>
      <c r="P92" s="328"/>
      <c r="Q92" s="328"/>
      <c r="R92" s="328"/>
      <c r="S92" s="38"/>
      <c r="T92" s="38"/>
      <c r="U92" s="38"/>
    </row>
    <row r="93" s="51" customFormat="true" ht="18" hidden="false" customHeight="true" outlineLevel="0" collapsed="false">
      <c r="A93" s="50"/>
      <c r="B93" s="329"/>
      <c r="C93" s="325"/>
      <c r="D93" s="325"/>
      <c r="E93" s="325"/>
      <c r="F93" s="325"/>
      <c r="G93" s="325"/>
      <c r="H93" s="325"/>
      <c r="I93" s="325"/>
      <c r="J93" s="325"/>
      <c r="K93" s="325"/>
      <c r="L93" s="325"/>
      <c r="M93" s="325"/>
      <c r="N93" s="325"/>
      <c r="O93" s="325"/>
      <c r="P93" s="325"/>
      <c r="Q93" s="325"/>
      <c r="R93" s="325"/>
      <c r="S93" s="50"/>
      <c r="T93" s="50"/>
      <c r="U93" s="50"/>
    </row>
    <row r="94" s="51" customFormat="true" ht="18" hidden="false" customHeight="true" outlineLevel="0" collapsed="false">
      <c r="A94" s="50"/>
      <c r="B94" s="133" t="s">
        <v>197</v>
      </c>
      <c r="C94" s="304"/>
      <c r="D94" s="133"/>
      <c r="E94" s="331"/>
      <c r="F94" s="325"/>
      <c r="G94" s="325"/>
      <c r="H94" s="50"/>
      <c r="I94" s="325"/>
      <c r="J94" s="325"/>
      <c r="K94" s="325"/>
      <c r="L94" s="325"/>
      <c r="M94" s="325"/>
      <c r="N94" s="325"/>
      <c r="O94" s="325"/>
      <c r="P94" s="325"/>
      <c r="Q94" s="325"/>
      <c r="R94" s="325"/>
      <c r="S94" s="50"/>
      <c r="T94" s="50"/>
      <c r="U94" s="50"/>
    </row>
    <row r="95" s="51" customFormat="true" ht="18" hidden="false" customHeight="true" outlineLevel="0" collapsed="false">
      <c r="A95" s="50"/>
      <c r="B95" s="332"/>
      <c r="C95" s="332"/>
      <c r="D95" s="332"/>
      <c r="E95" s="332"/>
      <c r="F95" s="332"/>
      <c r="G95" s="332"/>
      <c r="H95" s="332"/>
      <c r="I95" s="332"/>
      <c r="J95" s="332"/>
      <c r="K95" s="332"/>
      <c r="L95" s="332"/>
      <c r="M95" s="332"/>
      <c r="N95" s="332"/>
      <c r="O95" s="332"/>
      <c r="P95" s="332"/>
      <c r="Q95" s="332"/>
      <c r="R95" s="332"/>
      <c r="S95" s="50"/>
      <c r="T95" s="50"/>
      <c r="U95" s="50"/>
    </row>
    <row r="96" s="51" customFormat="true" ht="18" hidden="false" customHeight="true" outlineLevel="0" collapsed="false">
      <c r="A96" s="50"/>
      <c r="B96" s="325"/>
      <c r="C96" s="325"/>
      <c r="D96" s="325"/>
      <c r="E96" s="325"/>
      <c r="F96" s="395" t="s">
        <v>234</v>
      </c>
      <c r="G96" s="396"/>
      <c r="H96" s="396"/>
      <c r="I96" s="396"/>
      <c r="J96" s="396"/>
      <c r="K96" s="325"/>
      <c r="L96" s="325"/>
      <c r="M96" s="325"/>
      <c r="N96" s="325"/>
      <c r="O96" s="325"/>
      <c r="P96" s="325"/>
      <c r="Q96" s="325"/>
      <c r="R96" s="325"/>
      <c r="S96" s="50"/>
      <c r="T96" s="50"/>
      <c r="U96" s="50"/>
    </row>
    <row r="97" customFormat="false" ht="18" hidden="false" customHeight="true" outlineLevel="0" collapsed="false">
      <c r="A97" s="50"/>
      <c r="B97" s="177"/>
      <c r="C97" s="397" t="s">
        <v>115</v>
      </c>
      <c r="D97" s="397"/>
      <c r="E97" s="397" t="s">
        <v>199</v>
      </c>
      <c r="F97" s="397" t="s">
        <v>117</v>
      </c>
      <c r="G97" s="397"/>
      <c r="H97" s="397"/>
      <c r="I97" s="397"/>
      <c r="J97" s="397"/>
      <c r="K97" s="397"/>
      <c r="L97" s="397"/>
      <c r="M97" s="397"/>
      <c r="N97" s="397" t="s">
        <v>118</v>
      </c>
      <c r="O97" s="397"/>
      <c r="P97" s="397"/>
      <c r="Q97" s="397"/>
      <c r="R97" s="397"/>
      <c r="S97" s="244"/>
      <c r="T97" s="244"/>
      <c r="U97" s="244"/>
      <c r="V97" s="244"/>
      <c r="W97" s="244"/>
      <c r="X97" s="244"/>
      <c r="Y97" s="244"/>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row>
    <row r="98" customFormat="false" ht="27.75" hidden="false" customHeight="true" outlineLevel="0" collapsed="false">
      <c r="A98" s="50"/>
      <c r="B98" s="50"/>
      <c r="C98" s="398" t="s">
        <v>200</v>
      </c>
      <c r="D98" s="399" t="s">
        <v>201</v>
      </c>
      <c r="E98" s="397"/>
      <c r="F98" s="397" t="s">
        <v>119</v>
      </c>
      <c r="G98" s="397" t="s">
        <v>120</v>
      </c>
      <c r="H98" s="397" t="s">
        <v>121</v>
      </c>
      <c r="I98" s="397" t="s">
        <v>122</v>
      </c>
      <c r="J98" s="397" t="s">
        <v>123</v>
      </c>
      <c r="K98" s="397" t="s">
        <v>124</v>
      </c>
      <c r="L98" s="397" t="s">
        <v>125</v>
      </c>
      <c r="M98" s="397" t="s">
        <v>126</v>
      </c>
      <c r="N98" s="397" t="s">
        <v>129</v>
      </c>
      <c r="O98" s="397" t="s">
        <v>128</v>
      </c>
      <c r="P98" s="397" t="s">
        <v>130</v>
      </c>
      <c r="Q98" s="397" t="s">
        <v>131</v>
      </c>
      <c r="R98" s="397" t="s">
        <v>132</v>
      </c>
      <c r="S98" s="341"/>
      <c r="T98" s="244"/>
      <c r="U98" s="244"/>
      <c r="V98" s="244"/>
      <c r="W98" s="244"/>
      <c r="X98" s="244"/>
      <c r="Y98" s="244"/>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c r="CH98" s="51"/>
      <c r="CI98" s="51"/>
      <c r="CJ98" s="51"/>
      <c r="CK98" s="51"/>
      <c r="CL98" s="51"/>
      <c r="CM98" s="51"/>
      <c r="CN98" s="51"/>
      <c r="CO98" s="51"/>
      <c r="CP98" s="51"/>
      <c r="CQ98" s="51"/>
      <c r="CR98" s="51"/>
      <c r="CS98" s="51"/>
      <c r="CT98" s="51"/>
      <c r="CU98" s="51"/>
      <c r="CV98" s="51"/>
      <c r="CW98" s="51"/>
    </row>
    <row r="99" customFormat="false" ht="18" hidden="false" customHeight="true" outlineLevel="0" collapsed="false">
      <c r="A99" s="50"/>
      <c r="B99" s="400" t="s">
        <v>235</v>
      </c>
      <c r="C99" s="401" t="n">
        <f aca="false">'CO2-GHG emissions'!C122</f>
        <v>0.9655</v>
      </c>
      <c r="D99" s="401" t="n">
        <f aca="false">'CO2-GHG emissions'!D122</f>
        <v>0.9655</v>
      </c>
      <c r="E99" s="401" t="n">
        <f aca="false">'CO2-GHG emissions'!E122</f>
        <v>0</v>
      </c>
      <c r="F99" s="401" t="n">
        <f aca="false">'CO2-GHG emissions'!F122</f>
        <v>0.202283999999984</v>
      </c>
      <c r="G99" s="401" t="n">
        <f aca="false">'CO2-GHG emissions'!G122</f>
        <v>0.227159999999982</v>
      </c>
      <c r="H99" s="401" t="n">
        <f aca="false">'CO2-GHG emissions'!H122</f>
        <v>0.266759999999979</v>
      </c>
      <c r="I99" s="401" t="n">
        <f aca="false">'CO2-GHG emissions'!I122</f>
        <v>0.261248</v>
      </c>
      <c r="J99" s="401" t="n">
        <f aca="false">'CO2-GHG emissions'!J122</f>
        <v>0.257510869565217</v>
      </c>
      <c r="K99" s="401" t="n">
        <f aca="false">'CO2-GHG emissions'!K122</f>
        <v>0</v>
      </c>
      <c r="L99" s="401" t="n">
        <f aca="false">'CO2-GHG emissions'!L122</f>
        <v>0</v>
      </c>
      <c r="M99" s="401" t="n">
        <f aca="false">'CO2-GHG emissions'!M122</f>
        <v>0</v>
      </c>
      <c r="N99" s="401" t="n">
        <f aca="false">'CO2-GHG emissions'!O122</f>
        <v>0</v>
      </c>
      <c r="O99" s="401" t="n">
        <f aca="false">'CO2-GHG emissions'!P122</f>
        <v>0</v>
      </c>
      <c r="P99" s="401" t="n">
        <f aca="false">'CO2-GHG emissions'!Q122</f>
        <v>0</v>
      </c>
      <c r="Q99" s="401" t="n">
        <f aca="false">'CO2-GHG emissions'!R122</f>
        <v>0</v>
      </c>
      <c r="R99" s="401" t="n">
        <f aca="false">'CO2-GHG emissions'!S122</f>
        <v>0</v>
      </c>
      <c r="S99" s="341"/>
      <c r="T99" s="244"/>
      <c r="U99" s="244"/>
      <c r="V99" s="244"/>
      <c r="W99" s="244"/>
      <c r="X99" s="244"/>
      <c r="Y99" s="244"/>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c r="CH99" s="51"/>
      <c r="CI99" s="51"/>
      <c r="CJ99" s="51"/>
      <c r="CK99" s="51"/>
      <c r="CL99" s="51"/>
      <c r="CM99" s="51"/>
      <c r="CN99" s="51"/>
      <c r="CO99" s="51"/>
      <c r="CP99" s="51"/>
      <c r="CQ99" s="51"/>
      <c r="CR99" s="51"/>
      <c r="CS99" s="51"/>
      <c r="CT99" s="51"/>
      <c r="CU99" s="51"/>
      <c r="CV99" s="51"/>
      <c r="CW99" s="51"/>
    </row>
    <row r="100" customFormat="false" ht="18" hidden="false" customHeight="true" outlineLevel="0" collapsed="false">
      <c r="A100" s="50"/>
      <c r="B100" s="400" t="s">
        <v>236</v>
      </c>
      <c r="C100" s="402"/>
      <c r="D100" s="402"/>
      <c r="E100" s="402"/>
      <c r="F100" s="402"/>
      <c r="G100" s="402"/>
      <c r="H100" s="402"/>
      <c r="I100" s="402"/>
      <c r="J100" s="402"/>
      <c r="K100" s="402"/>
      <c r="L100" s="402"/>
      <c r="M100" s="402"/>
      <c r="N100" s="402"/>
      <c r="O100" s="402"/>
      <c r="P100" s="402"/>
      <c r="Q100" s="402"/>
      <c r="R100" s="402"/>
      <c r="S100" s="341"/>
      <c r="T100" s="244"/>
      <c r="U100" s="244"/>
      <c r="V100" s="244"/>
      <c r="W100" s="244"/>
      <c r="X100" s="244"/>
      <c r="Y100" s="244"/>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c r="CH100" s="51"/>
      <c r="CI100" s="51"/>
      <c r="CJ100" s="51"/>
      <c r="CK100" s="51"/>
      <c r="CL100" s="51"/>
      <c r="CM100" s="51"/>
      <c r="CN100" s="51"/>
      <c r="CO100" s="51"/>
      <c r="CP100" s="51"/>
      <c r="CQ100" s="51"/>
      <c r="CR100" s="51"/>
      <c r="CS100" s="51"/>
      <c r="CT100" s="51"/>
      <c r="CU100" s="51"/>
      <c r="CV100" s="51"/>
      <c r="CW100" s="51"/>
    </row>
    <row r="101" s="106" customFormat="true" ht="18" hidden="false" customHeight="true" outlineLevel="0" collapsed="false">
      <c r="A101" s="110"/>
      <c r="B101" s="50"/>
      <c r="C101" s="343"/>
      <c r="D101" s="174"/>
      <c r="E101" s="174"/>
      <c r="F101" s="174"/>
      <c r="G101" s="174"/>
      <c r="H101" s="174"/>
      <c r="I101" s="174"/>
      <c r="J101" s="174"/>
      <c r="K101" s="174"/>
      <c r="L101" s="174"/>
      <c r="M101" s="174"/>
      <c r="N101" s="174"/>
      <c r="O101" s="174"/>
      <c r="P101" s="174"/>
      <c r="Q101" s="174"/>
      <c r="R101" s="174"/>
      <c r="S101" s="110"/>
      <c r="T101" s="50"/>
      <c r="U101" s="50"/>
    </row>
    <row r="102" s="51" customFormat="true" ht="18" hidden="false" customHeight="true" outlineLevel="0" collapsed="false">
      <c r="A102" s="50"/>
      <c r="B102" s="50"/>
      <c r="C102" s="50"/>
      <c r="D102" s="50"/>
      <c r="E102" s="50"/>
      <c r="F102" s="50"/>
      <c r="G102" s="50"/>
      <c r="H102" s="50"/>
      <c r="I102" s="50"/>
      <c r="J102" s="50"/>
      <c r="K102" s="50"/>
      <c r="L102" s="50"/>
      <c r="M102" s="50"/>
      <c r="N102" s="50"/>
      <c r="O102" s="50"/>
      <c r="P102" s="50"/>
      <c r="Q102" s="50"/>
      <c r="R102" s="50"/>
      <c r="S102" s="50"/>
      <c r="T102" s="50"/>
      <c r="U102" s="50"/>
    </row>
    <row r="103" s="51" customFormat="true" ht="18" hidden="false" customHeight="true" outlineLevel="1" collapsed="false">
      <c r="A103" s="50"/>
      <c r="B103" s="344" t="s">
        <v>202</v>
      </c>
      <c r="C103" s="304"/>
      <c r="D103" s="344"/>
      <c r="E103" s="344"/>
      <c r="F103" s="344"/>
      <c r="G103" s="344"/>
      <c r="H103" s="344"/>
      <c r="I103" s="344"/>
      <c r="J103" s="344"/>
      <c r="K103" s="345"/>
      <c r="L103" s="345"/>
      <c r="M103" s="345"/>
      <c r="N103" s="345"/>
      <c r="O103" s="345"/>
      <c r="P103" s="345"/>
      <c r="Q103" s="345"/>
      <c r="R103" s="345"/>
      <c r="S103" s="346"/>
      <c r="T103" s="50"/>
      <c r="U103" s="50"/>
    </row>
    <row r="104" s="51" customFormat="true" ht="18" hidden="false" customHeight="true" outlineLevel="1" collapsed="false">
      <c r="A104" s="50"/>
      <c r="B104" s="344"/>
      <c r="C104" s="344"/>
      <c r="D104" s="344"/>
      <c r="E104" s="344"/>
      <c r="F104" s="344"/>
      <c r="G104" s="344"/>
      <c r="H104" s="344"/>
      <c r="I104" s="344"/>
      <c r="J104" s="344"/>
      <c r="K104" s="345"/>
      <c r="L104" s="345"/>
      <c r="M104" s="345"/>
      <c r="N104" s="345"/>
      <c r="O104" s="345"/>
      <c r="P104" s="345"/>
      <c r="Q104" s="345"/>
      <c r="R104" s="345"/>
      <c r="S104" s="346"/>
      <c r="T104" s="50"/>
      <c r="U104" s="50"/>
    </row>
    <row r="105" customFormat="false" ht="41.25" hidden="false" customHeight="true" outlineLevel="1" collapsed="false">
      <c r="A105" s="50"/>
      <c r="B105" s="321" t="s">
        <v>204</v>
      </c>
      <c r="C105" s="321"/>
      <c r="D105" s="403" t="s">
        <v>237</v>
      </c>
      <c r="E105" s="349"/>
      <c r="F105" s="349"/>
      <c r="G105" s="349"/>
      <c r="H105" s="349"/>
      <c r="I105" s="349"/>
      <c r="J105" s="349"/>
      <c r="K105" s="350"/>
      <c r="L105" s="350"/>
      <c r="M105" s="350"/>
      <c r="N105" s="350"/>
      <c r="O105" s="350"/>
      <c r="P105" s="350"/>
      <c r="Q105" s="350"/>
      <c r="R105" s="350"/>
      <c r="S105" s="346"/>
      <c r="T105" s="50"/>
      <c r="U105" s="50"/>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row>
    <row r="106" customFormat="false" ht="18" hidden="false" customHeight="true" outlineLevel="1" collapsed="false">
      <c r="A106" s="50"/>
      <c r="B106" s="385" t="s">
        <v>207</v>
      </c>
      <c r="C106" s="385"/>
      <c r="D106" s="404"/>
      <c r="E106" s="244"/>
      <c r="F106" s="349"/>
      <c r="G106" s="349"/>
      <c r="H106" s="349"/>
      <c r="I106" s="349"/>
      <c r="J106" s="349"/>
      <c r="K106" s="350"/>
      <c r="L106" s="350"/>
      <c r="M106" s="350"/>
      <c r="N106" s="350"/>
      <c r="O106" s="350"/>
      <c r="P106" s="350"/>
      <c r="Q106" s="350"/>
      <c r="R106" s="350"/>
      <c r="S106" s="346"/>
      <c r="T106" s="50"/>
      <c r="U106" s="50"/>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row>
    <row r="107" customFormat="false" ht="18" hidden="false" customHeight="true" outlineLevel="1" collapsed="false">
      <c r="A107" s="50"/>
      <c r="B107" s="378" t="s">
        <v>238</v>
      </c>
      <c r="C107" s="378"/>
      <c r="D107" s="404"/>
      <c r="E107" s="349"/>
      <c r="F107" s="349"/>
      <c r="G107" s="349"/>
      <c r="H107" s="349"/>
      <c r="I107" s="349"/>
      <c r="J107" s="349"/>
      <c r="K107" s="350"/>
      <c r="L107" s="350"/>
      <c r="M107" s="350"/>
      <c r="N107" s="350"/>
      <c r="O107" s="350"/>
      <c r="P107" s="350"/>
      <c r="Q107" s="350"/>
      <c r="R107" s="350"/>
      <c r="S107" s="346"/>
      <c r="T107" s="353"/>
      <c r="U107" s="353"/>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row>
    <row r="108" customFormat="false" ht="18" hidden="false" customHeight="true" outlineLevel="1" collapsed="false">
      <c r="A108" s="50"/>
      <c r="B108" s="378" t="s">
        <v>239</v>
      </c>
      <c r="C108" s="378"/>
      <c r="D108" s="404"/>
      <c r="E108" s="349"/>
      <c r="F108" s="349"/>
      <c r="G108" s="349"/>
      <c r="H108" s="349"/>
      <c r="I108" s="349"/>
      <c r="J108" s="349"/>
      <c r="K108" s="350"/>
      <c r="L108" s="350"/>
      <c r="M108" s="350"/>
      <c r="N108" s="350"/>
      <c r="O108" s="350"/>
      <c r="P108" s="350"/>
      <c r="Q108" s="350"/>
      <c r="R108" s="350"/>
      <c r="S108" s="346"/>
      <c r="T108" s="353"/>
      <c r="U108" s="353"/>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row>
    <row r="109" customFormat="false" ht="18" hidden="false" customHeight="true" outlineLevel="1" collapsed="false">
      <c r="A109" s="50"/>
      <c r="B109" s="49"/>
      <c r="C109" s="354"/>
      <c r="D109" s="329"/>
      <c r="E109" s="344"/>
      <c r="F109" s="344"/>
      <c r="G109" s="344"/>
      <c r="H109" s="344"/>
      <c r="I109" s="344"/>
      <c r="J109" s="344"/>
      <c r="K109" s="345"/>
      <c r="L109" s="345"/>
      <c r="M109" s="345"/>
      <c r="N109" s="345"/>
      <c r="O109" s="345"/>
      <c r="P109" s="345"/>
      <c r="Q109" s="345"/>
      <c r="R109" s="345"/>
      <c r="S109" s="346"/>
      <c r="T109" s="353"/>
      <c r="U109" s="353"/>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row>
    <row r="110" customFormat="false" ht="18" hidden="false" customHeight="true" outlineLevel="0" collapsed="false">
      <c r="A110" s="50"/>
      <c r="B110" s="49"/>
      <c r="C110" s="354"/>
      <c r="D110" s="329"/>
      <c r="E110" s="344"/>
      <c r="F110" s="344"/>
      <c r="G110" s="344"/>
      <c r="H110" s="344"/>
      <c r="I110" s="344"/>
      <c r="J110" s="344"/>
      <c r="K110" s="345"/>
      <c r="L110" s="345"/>
      <c r="M110" s="345"/>
      <c r="N110" s="345"/>
      <c r="O110" s="345"/>
      <c r="P110" s="345"/>
      <c r="Q110" s="345"/>
      <c r="R110" s="345"/>
      <c r="S110" s="346"/>
      <c r="T110" s="353"/>
      <c r="U110" s="353"/>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row>
    <row r="111" customFormat="false" ht="18" hidden="false" customHeight="true" outlineLevel="0" collapsed="false">
      <c r="A111" s="255"/>
      <c r="B111" s="355"/>
      <c r="C111" s="355"/>
      <c r="D111" s="355"/>
      <c r="E111" s="355"/>
      <c r="F111" s="355"/>
      <c r="G111" s="355"/>
      <c r="H111" s="355"/>
      <c r="I111" s="355"/>
      <c r="J111" s="355"/>
      <c r="K111" s="356"/>
      <c r="L111" s="356"/>
      <c r="M111" s="356"/>
      <c r="N111" s="356"/>
      <c r="O111" s="356"/>
      <c r="P111" s="356"/>
      <c r="Q111" s="356"/>
      <c r="R111" s="356"/>
      <c r="S111" s="357"/>
      <c r="T111" s="358"/>
      <c r="U111" s="358"/>
    </row>
    <row r="112" s="40" customFormat="true" ht="18" hidden="false" customHeight="true" outlineLevel="0" collapsed="false">
      <c r="A112" s="38"/>
      <c r="B112" s="359" t="s">
        <v>92</v>
      </c>
      <c r="C112" s="360"/>
      <c r="D112" s="360"/>
      <c r="E112" s="360"/>
      <c r="F112" s="360"/>
      <c r="G112" s="360"/>
      <c r="H112" s="360"/>
      <c r="I112" s="360"/>
      <c r="J112" s="360"/>
      <c r="K112" s="361"/>
      <c r="L112" s="361"/>
      <c r="M112" s="361"/>
      <c r="N112" s="361"/>
      <c r="O112" s="361"/>
      <c r="P112" s="361"/>
      <c r="Q112" s="361"/>
      <c r="R112" s="361"/>
      <c r="S112" s="362"/>
      <c r="T112" s="363"/>
      <c r="U112" s="363"/>
    </row>
    <row r="113" s="51" customFormat="true" ht="15" hidden="false" customHeight="true" outlineLevel="0" collapsed="false">
      <c r="A113" s="50"/>
      <c r="B113" s="344"/>
      <c r="C113" s="344"/>
      <c r="D113" s="344"/>
      <c r="E113" s="344"/>
      <c r="F113" s="344"/>
      <c r="G113" s="344"/>
      <c r="H113" s="344"/>
      <c r="I113" s="344"/>
      <c r="J113" s="344"/>
      <c r="K113" s="345"/>
      <c r="L113" s="345"/>
      <c r="M113" s="345"/>
      <c r="N113" s="345"/>
      <c r="O113" s="345"/>
      <c r="P113" s="345"/>
      <c r="Q113" s="345"/>
      <c r="R113" s="345"/>
      <c r="S113" s="346"/>
      <c r="T113" s="353"/>
      <c r="U113" s="353"/>
    </row>
    <row r="114" s="407" customFormat="true" ht="17.25" hidden="false" customHeight="true" outlineLevel="0" collapsed="false">
      <c r="A114" s="353"/>
      <c r="B114" s="375" t="s">
        <v>113</v>
      </c>
      <c r="C114" s="375"/>
      <c r="D114" s="375" t="s">
        <v>240</v>
      </c>
      <c r="E114" s="375"/>
      <c r="F114" s="375"/>
      <c r="G114" s="375"/>
      <c r="H114" s="375"/>
      <c r="I114" s="375"/>
      <c r="J114" s="375"/>
      <c r="K114" s="375"/>
      <c r="L114" s="375"/>
      <c r="M114" s="375"/>
      <c r="N114" s="375"/>
      <c r="O114" s="375"/>
      <c r="P114" s="375"/>
      <c r="Q114" s="375"/>
      <c r="R114" s="375"/>
      <c r="S114" s="375"/>
      <c r="T114" s="405"/>
      <c r="U114" s="405"/>
      <c r="V114" s="405"/>
      <c r="W114" s="405"/>
      <c r="X114" s="405"/>
      <c r="Y114" s="405"/>
      <c r="Z114" s="405"/>
      <c r="AA114" s="405"/>
      <c r="AB114" s="405"/>
      <c r="AC114" s="405"/>
      <c r="AD114" s="405"/>
      <c r="AE114" s="405"/>
      <c r="AF114" s="406"/>
      <c r="AG114" s="406"/>
      <c r="AH114" s="406"/>
      <c r="AI114" s="406"/>
      <c r="AJ114" s="406"/>
      <c r="AK114" s="406"/>
      <c r="AL114" s="406"/>
      <c r="AM114" s="406"/>
      <c r="AN114" s="406"/>
      <c r="AO114" s="406"/>
      <c r="AP114" s="406"/>
      <c r="AQ114" s="406"/>
      <c r="AR114" s="406"/>
      <c r="AS114" s="406"/>
      <c r="AT114" s="406"/>
      <c r="AU114" s="406"/>
      <c r="AV114" s="406"/>
      <c r="AW114" s="406"/>
      <c r="AX114" s="406"/>
      <c r="AY114" s="406"/>
      <c r="AZ114" s="406"/>
      <c r="BA114" s="406"/>
      <c r="BB114" s="406"/>
      <c r="BC114" s="406"/>
      <c r="BD114" s="406"/>
      <c r="BE114" s="406"/>
      <c r="BF114" s="406"/>
      <c r="BG114" s="406"/>
      <c r="BH114" s="406"/>
      <c r="BI114" s="406"/>
      <c r="BJ114" s="406"/>
      <c r="BK114" s="406"/>
      <c r="BL114" s="406"/>
      <c r="BM114" s="406"/>
      <c r="BN114" s="406"/>
      <c r="BO114" s="406"/>
      <c r="BP114" s="406"/>
      <c r="BQ114" s="406"/>
      <c r="BR114" s="406"/>
      <c r="BS114" s="406"/>
      <c r="BT114" s="406"/>
      <c r="BU114" s="406"/>
      <c r="BV114" s="406"/>
      <c r="BW114" s="406"/>
      <c r="BX114" s="406"/>
      <c r="BY114" s="406"/>
      <c r="BZ114" s="406"/>
      <c r="CA114" s="406"/>
      <c r="CB114" s="406"/>
      <c r="CC114" s="406"/>
      <c r="CD114" s="406"/>
      <c r="CE114" s="406"/>
      <c r="CF114" s="406"/>
      <c r="CG114" s="406"/>
      <c r="CH114" s="406"/>
      <c r="CI114" s="406"/>
      <c r="CJ114" s="406"/>
      <c r="CK114" s="406"/>
      <c r="CL114" s="406"/>
      <c r="CM114" s="406"/>
      <c r="CN114" s="406"/>
      <c r="CO114" s="406"/>
      <c r="CP114" s="406"/>
      <c r="CQ114" s="406"/>
      <c r="CR114" s="406"/>
      <c r="CS114" s="406"/>
      <c r="CT114" s="406"/>
      <c r="CU114" s="406"/>
    </row>
    <row r="115" s="407" customFormat="true" ht="13.5" hidden="false" customHeight="true" outlineLevel="0" collapsed="false">
      <c r="A115" s="353"/>
      <c r="B115" s="375"/>
      <c r="C115" s="375"/>
      <c r="D115" s="375" t="s">
        <v>115</v>
      </c>
      <c r="E115" s="375" t="s">
        <v>199</v>
      </c>
      <c r="F115" s="375" t="s">
        <v>117</v>
      </c>
      <c r="G115" s="375"/>
      <c r="H115" s="375"/>
      <c r="I115" s="375"/>
      <c r="J115" s="375"/>
      <c r="K115" s="375"/>
      <c r="L115" s="375"/>
      <c r="M115" s="375"/>
      <c r="N115" s="375" t="s">
        <v>118</v>
      </c>
      <c r="O115" s="375"/>
      <c r="P115" s="375"/>
      <c r="Q115" s="375"/>
      <c r="R115" s="375"/>
      <c r="S115" s="375" t="s">
        <v>49</v>
      </c>
      <c r="T115" s="405"/>
      <c r="U115" s="405"/>
      <c r="V115" s="405"/>
      <c r="W115" s="405"/>
      <c r="X115" s="405"/>
      <c r="Y115" s="405"/>
      <c r="Z115" s="405"/>
      <c r="AA115" s="405"/>
      <c r="AB115" s="405"/>
      <c r="AC115" s="405"/>
      <c r="AD115" s="405"/>
      <c r="AE115" s="405"/>
      <c r="AF115" s="406"/>
      <c r="AG115" s="406"/>
      <c r="AH115" s="406"/>
      <c r="AI115" s="406"/>
      <c r="AJ115" s="406"/>
      <c r="AK115" s="406"/>
      <c r="AL115" s="406"/>
      <c r="AM115" s="406"/>
      <c r="AN115" s="406"/>
      <c r="AO115" s="406"/>
      <c r="AP115" s="406"/>
      <c r="AQ115" s="406"/>
      <c r="AR115" s="406"/>
      <c r="AS115" s="406"/>
      <c r="AT115" s="406"/>
      <c r="AU115" s="406"/>
      <c r="AV115" s="406"/>
      <c r="AW115" s="406"/>
      <c r="AX115" s="406"/>
      <c r="AY115" s="406"/>
      <c r="AZ115" s="406"/>
      <c r="BA115" s="406"/>
      <c r="BB115" s="406"/>
      <c r="BC115" s="406"/>
      <c r="BD115" s="406"/>
      <c r="BE115" s="406"/>
      <c r="BF115" s="406"/>
      <c r="BG115" s="406"/>
      <c r="BH115" s="406"/>
      <c r="BI115" s="406"/>
      <c r="BJ115" s="406"/>
      <c r="BK115" s="406"/>
      <c r="BL115" s="406"/>
      <c r="BM115" s="406"/>
      <c r="BN115" s="406"/>
      <c r="BO115" s="406"/>
      <c r="BP115" s="406"/>
      <c r="BQ115" s="406"/>
      <c r="BR115" s="406"/>
      <c r="BS115" s="406"/>
      <c r="BT115" s="406"/>
      <c r="BU115" s="406"/>
      <c r="BV115" s="406"/>
      <c r="BW115" s="406"/>
      <c r="BX115" s="406"/>
      <c r="BY115" s="406"/>
      <c r="BZ115" s="406"/>
      <c r="CA115" s="406"/>
      <c r="CB115" s="406"/>
      <c r="CC115" s="406"/>
      <c r="CD115" s="406"/>
      <c r="CE115" s="406"/>
      <c r="CF115" s="406"/>
      <c r="CG115" s="406"/>
      <c r="CH115" s="406"/>
      <c r="CI115" s="406"/>
      <c r="CJ115" s="406"/>
      <c r="CK115" s="406"/>
      <c r="CL115" s="406"/>
      <c r="CM115" s="406"/>
      <c r="CN115" s="406"/>
      <c r="CO115" s="406"/>
      <c r="CP115" s="406"/>
      <c r="CQ115" s="406"/>
      <c r="CR115" s="406"/>
      <c r="CS115" s="406"/>
      <c r="CT115" s="406"/>
      <c r="CU115" s="406"/>
    </row>
    <row r="116" s="407" customFormat="true" ht="52.5" hidden="false" customHeight="true" outlineLevel="0" collapsed="false">
      <c r="A116" s="353"/>
      <c r="B116" s="375"/>
      <c r="C116" s="375"/>
      <c r="D116" s="375"/>
      <c r="E116" s="375"/>
      <c r="F116" s="375" t="s">
        <v>119</v>
      </c>
      <c r="G116" s="375" t="s">
        <v>120</v>
      </c>
      <c r="H116" s="375" t="s">
        <v>241</v>
      </c>
      <c r="I116" s="375" t="s">
        <v>122</v>
      </c>
      <c r="J116" s="375" t="s">
        <v>123</v>
      </c>
      <c r="K116" s="375" t="s">
        <v>124</v>
      </c>
      <c r="L116" s="375" t="s">
        <v>125</v>
      </c>
      <c r="M116" s="375" t="s">
        <v>126</v>
      </c>
      <c r="N116" s="375" t="s">
        <v>129</v>
      </c>
      <c r="O116" s="375" t="s">
        <v>128</v>
      </c>
      <c r="P116" s="375" t="s">
        <v>130</v>
      </c>
      <c r="Q116" s="375" t="s">
        <v>131</v>
      </c>
      <c r="R116" s="375" t="s">
        <v>132</v>
      </c>
      <c r="S116" s="375"/>
      <c r="T116" s="405"/>
      <c r="U116" s="405"/>
      <c r="V116" s="405"/>
      <c r="W116" s="405"/>
      <c r="X116" s="405"/>
      <c r="Y116" s="405"/>
      <c r="Z116" s="405"/>
      <c r="AA116" s="405"/>
      <c r="AB116" s="405"/>
      <c r="AC116" s="405"/>
      <c r="AD116" s="405"/>
      <c r="AE116" s="405"/>
      <c r="AF116" s="406"/>
      <c r="AG116" s="406"/>
      <c r="AH116" s="406"/>
      <c r="AI116" s="406"/>
      <c r="AJ116" s="406"/>
      <c r="AK116" s="406"/>
      <c r="AL116" s="406"/>
      <c r="AM116" s="406"/>
      <c r="AN116" s="406"/>
      <c r="AO116" s="406"/>
      <c r="AP116" s="406"/>
      <c r="AQ116" s="406"/>
      <c r="AR116" s="406"/>
      <c r="AS116" s="406"/>
      <c r="AT116" s="406"/>
      <c r="AU116" s="406"/>
      <c r="AV116" s="406"/>
      <c r="AW116" s="406"/>
      <c r="AX116" s="406"/>
      <c r="AY116" s="406"/>
      <c r="AZ116" s="406"/>
      <c r="BA116" s="406"/>
      <c r="BB116" s="406"/>
      <c r="BC116" s="406"/>
      <c r="BD116" s="406"/>
      <c r="BE116" s="406"/>
      <c r="BF116" s="406"/>
      <c r="BG116" s="406"/>
      <c r="BH116" s="406"/>
      <c r="BI116" s="406"/>
      <c r="BJ116" s="406"/>
      <c r="BK116" s="406"/>
      <c r="BL116" s="406"/>
      <c r="BM116" s="406"/>
      <c r="BN116" s="406"/>
      <c r="BO116" s="406"/>
      <c r="BP116" s="406"/>
      <c r="BQ116" s="406"/>
      <c r="BR116" s="406"/>
      <c r="BS116" s="406"/>
      <c r="BT116" s="406"/>
      <c r="BU116" s="406"/>
      <c r="BV116" s="406"/>
      <c r="BW116" s="406"/>
      <c r="BX116" s="406"/>
      <c r="BY116" s="406"/>
      <c r="BZ116" s="406"/>
      <c r="CA116" s="406"/>
      <c r="CB116" s="406"/>
      <c r="CC116" s="406"/>
      <c r="CD116" s="406"/>
      <c r="CE116" s="406"/>
      <c r="CF116" s="406"/>
      <c r="CG116" s="406"/>
      <c r="CH116" s="406"/>
      <c r="CI116" s="406"/>
      <c r="CJ116" s="406"/>
      <c r="CK116" s="406"/>
      <c r="CL116" s="406"/>
      <c r="CM116" s="406"/>
      <c r="CN116" s="406"/>
      <c r="CO116" s="406"/>
      <c r="CP116" s="406"/>
      <c r="CQ116" s="406"/>
      <c r="CR116" s="406"/>
      <c r="CS116" s="406"/>
      <c r="CT116" s="406"/>
      <c r="CU116" s="406"/>
    </row>
    <row r="117" s="407" customFormat="true" ht="15" hidden="false" customHeight="true" outlineLevel="0" collapsed="false">
      <c r="A117" s="353"/>
      <c r="B117" s="376" t="s">
        <v>133</v>
      </c>
      <c r="C117" s="376"/>
      <c r="D117" s="408" t="s">
        <v>134</v>
      </c>
      <c r="E117" s="408"/>
      <c r="F117" s="408"/>
      <c r="G117" s="408"/>
      <c r="H117" s="408"/>
      <c r="I117" s="408"/>
      <c r="J117" s="408"/>
      <c r="K117" s="408"/>
      <c r="L117" s="408"/>
      <c r="M117" s="408"/>
      <c r="N117" s="408"/>
      <c r="O117" s="408"/>
      <c r="P117" s="408"/>
      <c r="Q117" s="408"/>
      <c r="R117" s="408"/>
      <c r="S117" s="408"/>
      <c r="T117" s="405"/>
      <c r="U117" s="405"/>
      <c r="V117" s="405"/>
      <c r="W117" s="405"/>
      <c r="X117" s="405"/>
      <c r="Y117" s="405"/>
      <c r="Z117" s="405"/>
      <c r="AA117" s="405"/>
      <c r="AB117" s="405"/>
      <c r="AC117" s="405"/>
      <c r="AD117" s="405"/>
      <c r="AE117" s="405"/>
      <c r="AF117" s="406"/>
      <c r="AG117" s="406"/>
      <c r="AH117" s="406"/>
      <c r="AI117" s="406"/>
      <c r="AJ117" s="406"/>
      <c r="AK117" s="406"/>
      <c r="AL117" s="406"/>
      <c r="AM117" s="406"/>
      <c r="AN117" s="406"/>
      <c r="AO117" s="406"/>
      <c r="AP117" s="406"/>
      <c r="AQ117" s="406"/>
      <c r="AR117" s="406"/>
      <c r="AS117" s="406"/>
      <c r="AT117" s="406"/>
      <c r="AU117" s="406"/>
      <c r="AV117" s="406"/>
      <c r="AW117" s="406"/>
      <c r="AX117" s="406"/>
      <c r="AY117" s="406"/>
      <c r="AZ117" s="406"/>
      <c r="BA117" s="406"/>
      <c r="BB117" s="406"/>
      <c r="BC117" s="406"/>
      <c r="BD117" s="406"/>
      <c r="BE117" s="406"/>
      <c r="BF117" s="406"/>
      <c r="BG117" s="406"/>
      <c r="BH117" s="406"/>
      <c r="BI117" s="406"/>
      <c r="BJ117" s="406"/>
      <c r="BK117" s="406"/>
      <c r="BL117" s="406"/>
      <c r="BM117" s="406"/>
      <c r="BN117" s="406"/>
      <c r="BO117" s="406"/>
      <c r="BP117" s="406"/>
      <c r="BQ117" s="406"/>
      <c r="BR117" s="406"/>
      <c r="BS117" s="406"/>
      <c r="BT117" s="406"/>
      <c r="BU117" s="406"/>
      <c r="BV117" s="406"/>
      <c r="BW117" s="406"/>
      <c r="BX117" s="406"/>
      <c r="BY117" s="406"/>
      <c r="BZ117" s="406"/>
      <c r="CA117" s="406"/>
      <c r="CB117" s="406"/>
      <c r="CC117" s="406"/>
      <c r="CD117" s="406"/>
      <c r="CE117" s="406"/>
      <c r="CF117" s="406"/>
      <c r="CG117" s="406"/>
      <c r="CH117" s="406"/>
      <c r="CI117" s="406"/>
      <c r="CJ117" s="406"/>
      <c r="CK117" s="406"/>
      <c r="CL117" s="406"/>
      <c r="CM117" s="406"/>
      <c r="CN117" s="406"/>
      <c r="CO117" s="406"/>
      <c r="CP117" s="406"/>
      <c r="CQ117" s="406"/>
      <c r="CR117" s="406"/>
      <c r="CS117" s="406"/>
      <c r="CT117" s="406"/>
      <c r="CU117" s="406"/>
    </row>
    <row r="118" s="407" customFormat="true" ht="16.5" hidden="false" customHeight="true" outlineLevel="0" collapsed="false">
      <c r="A118" s="353"/>
      <c r="B118" s="378" t="s">
        <v>136</v>
      </c>
      <c r="C118" s="378"/>
      <c r="D118" s="409" t="n">
        <f aca="false">D35*D$100</f>
        <v>0</v>
      </c>
      <c r="E118" s="409" t="n">
        <f aca="false">E35*E$100</f>
        <v>0</v>
      </c>
      <c r="F118" s="409" t="n">
        <f aca="false">F35*F$100</f>
        <v>0</v>
      </c>
      <c r="G118" s="409" t="n">
        <f aca="false">G35*G$100</f>
        <v>0</v>
      </c>
      <c r="H118" s="409" t="n">
        <f aca="false">H35*H$100</f>
        <v>0</v>
      </c>
      <c r="I118" s="409" t="n">
        <f aca="false">I35*I$100</f>
        <v>0</v>
      </c>
      <c r="J118" s="409" t="n">
        <f aca="false">J35*J$100</f>
        <v>0</v>
      </c>
      <c r="K118" s="409" t="n">
        <f aca="false">K35*K$100</f>
        <v>0</v>
      </c>
      <c r="L118" s="409" t="n">
        <f aca="false">L35*L$100</f>
        <v>0</v>
      </c>
      <c r="M118" s="409" t="n">
        <f aca="false">M35*M$100</f>
        <v>0</v>
      </c>
      <c r="N118" s="409" t="n">
        <f aca="false">N35*N$100</f>
        <v>0</v>
      </c>
      <c r="O118" s="409" t="n">
        <f aca="false">O35*O$100</f>
        <v>0</v>
      </c>
      <c r="P118" s="409" t="n">
        <f aca="false">P35*P$100</f>
        <v>0</v>
      </c>
      <c r="Q118" s="409" t="n">
        <f aca="false">Q35*Q$100</f>
        <v>0</v>
      </c>
      <c r="R118" s="409" t="n">
        <f aca="false">R35*R$100</f>
        <v>0</v>
      </c>
      <c r="S118" s="410" t="n">
        <f aca="false">SUM(D118:R118)</f>
        <v>0</v>
      </c>
      <c r="T118" s="405"/>
      <c r="U118" s="405"/>
      <c r="V118" s="405"/>
      <c r="W118" s="405"/>
      <c r="X118" s="405"/>
      <c r="Y118" s="405"/>
      <c r="Z118" s="405"/>
      <c r="AA118" s="405"/>
      <c r="AB118" s="405"/>
      <c r="AC118" s="405"/>
      <c r="AD118" s="405"/>
      <c r="AE118" s="405"/>
      <c r="AF118" s="406"/>
      <c r="AG118" s="406"/>
      <c r="AH118" s="406"/>
      <c r="AI118" s="406"/>
      <c r="AJ118" s="406"/>
      <c r="AK118" s="406"/>
      <c r="AL118" s="406"/>
      <c r="AM118" s="406"/>
      <c r="AN118" s="406"/>
      <c r="AO118" s="406"/>
      <c r="AP118" s="406"/>
      <c r="AQ118" s="406"/>
      <c r="AR118" s="406"/>
      <c r="AS118" s="406"/>
      <c r="AT118" s="406"/>
      <c r="AU118" s="406"/>
      <c r="AV118" s="406"/>
      <c r="AW118" s="406"/>
      <c r="AX118" s="406"/>
      <c r="AY118" s="406"/>
      <c r="AZ118" s="406"/>
      <c r="BA118" s="406"/>
      <c r="BB118" s="406"/>
      <c r="BC118" s="406"/>
      <c r="BD118" s="406"/>
      <c r="BE118" s="406"/>
      <c r="BF118" s="406"/>
      <c r="BG118" s="406"/>
      <c r="BH118" s="406"/>
      <c r="BI118" s="406"/>
      <c r="BJ118" s="406"/>
      <c r="BK118" s="406"/>
      <c r="BL118" s="406"/>
      <c r="BM118" s="406"/>
      <c r="BN118" s="406"/>
      <c r="BO118" s="406"/>
      <c r="BP118" s="406"/>
      <c r="BQ118" s="406"/>
      <c r="BR118" s="406"/>
      <c r="BS118" s="406"/>
      <c r="BT118" s="406"/>
      <c r="BU118" s="406"/>
      <c r="BV118" s="406"/>
      <c r="BW118" s="406"/>
      <c r="BX118" s="406"/>
      <c r="BY118" s="406"/>
      <c r="BZ118" s="406"/>
      <c r="CA118" s="406"/>
      <c r="CB118" s="406"/>
      <c r="CC118" s="406"/>
      <c r="CD118" s="406"/>
      <c r="CE118" s="406"/>
      <c r="CF118" s="406"/>
      <c r="CG118" s="406"/>
      <c r="CH118" s="406"/>
      <c r="CI118" s="406"/>
      <c r="CJ118" s="406"/>
      <c r="CK118" s="406"/>
      <c r="CL118" s="406"/>
      <c r="CM118" s="406"/>
      <c r="CN118" s="406"/>
      <c r="CO118" s="406"/>
      <c r="CP118" s="406"/>
      <c r="CQ118" s="406"/>
      <c r="CR118" s="406"/>
      <c r="CS118" s="406"/>
      <c r="CT118" s="406"/>
      <c r="CU118" s="406"/>
    </row>
    <row r="119" s="407" customFormat="true" ht="16.5" hidden="false" customHeight="true" outlineLevel="0" collapsed="false">
      <c r="A119" s="353"/>
      <c r="B119" s="380" t="s">
        <v>222</v>
      </c>
      <c r="C119" s="380"/>
      <c r="D119" s="409" t="n">
        <f aca="false">D36*D$100</f>
        <v>0</v>
      </c>
      <c r="E119" s="409" t="n">
        <f aca="false">E36*E$100</f>
        <v>0</v>
      </c>
      <c r="F119" s="409" t="n">
        <f aca="false">F36*F$100</f>
        <v>0</v>
      </c>
      <c r="G119" s="409" t="n">
        <f aca="false">G36*G$100</f>
        <v>0</v>
      </c>
      <c r="H119" s="409" t="n">
        <f aca="false">H36*H$100</f>
        <v>0</v>
      </c>
      <c r="I119" s="409" t="n">
        <f aca="false">I36*I$100</f>
        <v>0</v>
      </c>
      <c r="J119" s="409" t="n">
        <f aca="false">J36*J$100</f>
        <v>0</v>
      </c>
      <c r="K119" s="409" t="n">
        <f aca="false">K36*K$100</f>
        <v>0</v>
      </c>
      <c r="L119" s="409" t="n">
        <f aca="false">L36*L$100</f>
        <v>0</v>
      </c>
      <c r="M119" s="409" t="n">
        <f aca="false">M36*M$100</f>
        <v>0</v>
      </c>
      <c r="N119" s="409" t="n">
        <f aca="false">N36*N$100</f>
        <v>0</v>
      </c>
      <c r="O119" s="409" t="n">
        <f aca="false">O36*O$100</f>
        <v>0</v>
      </c>
      <c r="P119" s="409" t="n">
        <f aca="false">P36*P$100</f>
        <v>0</v>
      </c>
      <c r="Q119" s="409" t="n">
        <f aca="false">Q36*Q$100</f>
        <v>0</v>
      </c>
      <c r="R119" s="409" t="n">
        <f aca="false">R36*R$100</f>
        <v>0</v>
      </c>
      <c r="S119" s="410" t="n">
        <f aca="false">SUM(D119:R119)</f>
        <v>0</v>
      </c>
      <c r="T119" s="405"/>
      <c r="U119" s="405"/>
      <c r="V119" s="405"/>
      <c r="W119" s="405"/>
      <c r="X119" s="405"/>
      <c r="Y119" s="405"/>
      <c r="Z119" s="405"/>
      <c r="AA119" s="405"/>
      <c r="AB119" s="405"/>
      <c r="AC119" s="405"/>
      <c r="AD119" s="405"/>
      <c r="AE119" s="405"/>
      <c r="AF119" s="406"/>
      <c r="AG119" s="406"/>
      <c r="AH119" s="406"/>
      <c r="AI119" s="406"/>
      <c r="AJ119" s="406"/>
      <c r="AK119" s="406"/>
      <c r="AL119" s="406"/>
      <c r="AM119" s="406"/>
      <c r="AN119" s="406"/>
      <c r="AO119" s="406"/>
      <c r="AP119" s="406"/>
      <c r="AQ119" s="406"/>
      <c r="AR119" s="406"/>
      <c r="AS119" s="406"/>
      <c r="AT119" s="406"/>
      <c r="AU119" s="406"/>
      <c r="AV119" s="406"/>
      <c r="AW119" s="406"/>
      <c r="AX119" s="406"/>
      <c r="AY119" s="406"/>
      <c r="AZ119" s="406"/>
      <c r="BA119" s="406"/>
      <c r="BB119" s="406"/>
      <c r="BC119" s="406"/>
      <c r="BD119" s="406"/>
      <c r="BE119" s="406"/>
      <c r="BF119" s="406"/>
      <c r="BG119" s="406"/>
      <c r="BH119" s="406"/>
      <c r="BI119" s="406"/>
      <c r="BJ119" s="406"/>
      <c r="BK119" s="406"/>
      <c r="BL119" s="406"/>
      <c r="BM119" s="406"/>
      <c r="BN119" s="406"/>
      <c r="BO119" s="406"/>
      <c r="BP119" s="406"/>
      <c r="BQ119" s="406"/>
      <c r="BR119" s="406"/>
      <c r="BS119" s="406"/>
      <c r="BT119" s="406"/>
      <c r="BU119" s="406"/>
      <c r="BV119" s="406"/>
      <c r="BW119" s="406"/>
      <c r="BX119" s="406"/>
      <c r="BY119" s="406"/>
      <c r="BZ119" s="406"/>
      <c r="CA119" s="406"/>
      <c r="CB119" s="406"/>
      <c r="CC119" s="406"/>
      <c r="CD119" s="406"/>
      <c r="CE119" s="406"/>
      <c r="CF119" s="406"/>
      <c r="CG119" s="406"/>
      <c r="CH119" s="406"/>
      <c r="CI119" s="406"/>
      <c r="CJ119" s="406"/>
      <c r="CK119" s="406"/>
      <c r="CL119" s="406"/>
      <c r="CM119" s="406"/>
      <c r="CN119" s="406"/>
      <c r="CO119" s="406"/>
      <c r="CP119" s="406"/>
      <c r="CQ119" s="406"/>
      <c r="CR119" s="406"/>
      <c r="CS119" s="406"/>
      <c r="CT119" s="406"/>
      <c r="CU119" s="406"/>
    </row>
    <row r="120" s="407" customFormat="true" ht="16.5" hidden="false" customHeight="true" outlineLevel="0" collapsed="false">
      <c r="A120" s="353"/>
      <c r="B120" s="378" t="s">
        <v>143</v>
      </c>
      <c r="C120" s="378"/>
      <c r="D120" s="409" t="n">
        <f aca="false">D37*D$100</f>
        <v>0</v>
      </c>
      <c r="E120" s="409" t="n">
        <f aca="false">E37*E$100</f>
        <v>0</v>
      </c>
      <c r="F120" s="409" t="n">
        <f aca="false">F37*F$100</f>
        <v>0</v>
      </c>
      <c r="G120" s="409" t="n">
        <f aca="false">G37*G$100</f>
        <v>0</v>
      </c>
      <c r="H120" s="409" t="n">
        <f aca="false">H37*H$100</f>
        <v>0</v>
      </c>
      <c r="I120" s="409" t="n">
        <f aca="false">I37*I$100</f>
        <v>0</v>
      </c>
      <c r="J120" s="409" t="n">
        <f aca="false">J37*J$100</f>
        <v>0</v>
      </c>
      <c r="K120" s="409" t="n">
        <f aca="false">K37*K$100</f>
        <v>0</v>
      </c>
      <c r="L120" s="409" t="n">
        <f aca="false">L37*L$100</f>
        <v>0</v>
      </c>
      <c r="M120" s="409" t="n">
        <f aca="false">M37*M$100</f>
        <v>0</v>
      </c>
      <c r="N120" s="409" t="n">
        <f aca="false">N37*N$100</f>
        <v>0</v>
      </c>
      <c r="O120" s="409" t="n">
        <f aca="false">O37*O$100</f>
        <v>0</v>
      </c>
      <c r="P120" s="409" t="n">
        <f aca="false">P37*P$100</f>
        <v>0</v>
      </c>
      <c r="Q120" s="409" t="n">
        <f aca="false">Q37*Q$100</f>
        <v>0</v>
      </c>
      <c r="R120" s="409" t="n">
        <f aca="false">R37*R$100</f>
        <v>0</v>
      </c>
      <c r="S120" s="410" t="n">
        <f aca="false">SUM(D120:R120)</f>
        <v>0</v>
      </c>
      <c r="T120" s="405"/>
      <c r="U120" s="405"/>
      <c r="V120" s="405"/>
      <c r="W120" s="405"/>
      <c r="X120" s="405"/>
      <c r="Y120" s="405"/>
      <c r="Z120" s="405"/>
      <c r="AA120" s="405"/>
      <c r="AB120" s="405"/>
      <c r="AC120" s="405"/>
      <c r="AD120" s="405"/>
      <c r="AE120" s="405"/>
      <c r="AF120" s="406"/>
      <c r="AG120" s="406"/>
      <c r="AH120" s="406"/>
      <c r="AI120" s="406"/>
      <c r="AJ120" s="406"/>
      <c r="AK120" s="406"/>
      <c r="AL120" s="406"/>
      <c r="AM120" s="406"/>
      <c r="AN120" s="406"/>
      <c r="AO120" s="406"/>
      <c r="AP120" s="406"/>
      <c r="AQ120" s="406"/>
      <c r="AR120" s="406"/>
      <c r="AS120" s="406"/>
      <c r="AT120" s="406"/>
      <c r="AU120" s="406"/>
      <c r="AV120" s="406"/>
      <c r="AW120" s="406"/>
      <c r="AX120" s="406"/>
      <c r="AY120" s="406"/>
      <c r="AZ120" s="406"/>
      <c r="BA120" s="406"/>
      <c r="BB120" s="406"/>
      <c r="BC120" s="406"/>
      <c r="BD120" s="406"/>
      <c r="BE120" s="406"/>
      <c r="BF120" s="406"/>
      <c r="BG120" s="406"/>
      <c r="BH120" s="406"/>
      <c r="BI120" s="406"/>
      <c r="BJ120" s="406"/>
      <c r="BK120" s="406"/>
      <c r="BL120" s="406"/>
      <c r="BM120" s="406"/>
      <c r="BN120" s="406"/>
      <c r="BO120" s="406"/>
      <c r="BP120" s="406"/>
      <c r="BQ120" s="406"/>
      <c r="BR120" s="406"/>
      <c r="BS120" s="406"/>
      <c r="BT120" s="406"/>
      <c r="BU120" s="406"/>
      <c r="BV120" s="406"/>
      <c r="BW120" s="406"/>
      <c r="BX120" s="406"/>
      <c r="BY120" s="406"/>
      <c r="BZ120" s="406"/>
      <c r="CA120" s="406"/>
      <c r="CB120" s="406"/>
      <c r="CC120" s="406"/>
      <c r="CD120" s="406"/>
      <c r="CE120" s="406"/>
      <c r="CF120" s="406"/>
      <c r="CG120" s="406"/>
      <c r="CH120" s="406"/>
      <c r="CI120" s="406"/>
      <c r="CJ120" s="406"/>
      <c r="CK120" s="406"/>
      <c r="CL120" s="406"/>
      <c r="CM120" s="406"/>
      <c r="CN120" s="406"/>
      <c r="CO120" s="406"/>
      <c r="CP120" s="406"/>
      <c r="CQ120" s="406"/>
      <c r="CR120" s="406"/>
      <c r="CS120" s="406"/>
      <c r="CT120" s="406"/>
      <c r="CU120" s="406"/>
    </row>
    <row r="121" s="407" customFormat="true" ht="16.5" hidden="false" customHeight="true" outlineLevel="0" collapsed="false">
      <c r="A121" s="353"/>
      <c r="B121" s="378" t="s">
        <v>139</v>
      </c>
      <c r="C121" s="378"/>
      <c r="D121" s="409" t="n">
        <f aca="false">D38*D$100</f>
        <v>0</v>
      </c>
      <c r="E121" s="409" t="n">
        <f aca="false">E38*E$100</f>
        <v>0</v>
      </c>
      <c r="F121" s="409" t="n">
        <f aca="false">F38*F$100</f>
        <v>0</v>
      </c>
      <c r="G121" s="409" t="n">
        <f aca="false">G38*G$100</f>
        <v>0</v>
      </c>
      <c r="H121" s="409" t="n">
        <f aca="false">H38*H$100</f>
        <v>0</v>
      </c>
      <c r="I121" s="409" t="n">
        <f aca="false">I38*I$100</f>
        <v>0</v>
      </c>
      <c r="J121" s="409" t="n">
        <f aca="false">J38*J$100</f>
        <v>0</v>
      </c>
      <c r="K121" s="409" t="n">
        <f aca="false">K38*K$100</f>
        <v>0</v>
      </c>
      <c r="L121" s="409" t="n">
        <f aca="false">L38*L$100</f>
        <v>0</v>
      </c>
      <c r="M121" s="409" t="n">
        <f aca="false">M38*M$100</f>
        <v>0</v>
      </c>
      <c r="N121" s="409" t="n">
        <f aca="false">N38*N$100</f>
        <v>0</v>
      </c>
      <c r="O121" s="409" t="n">
        <f aca="false">O38*O$100</f>
        <v>0</v>
      </c>
      <c r="P121" s="409" t="n">
        <f aca="false">P38*P$100</f>
        <v>0</v>
      </c>
      <c r="Q121" s="409" t="n">
        <f aca="false">Q38*Q$100</f>
        <v>0</v>
      </c>
      <c r="R121" s="409" t="n">
        <f aca="false">R38*R$100</f>
        <v>0</v>
      </c>
      <c r="S121" s="410" t="n">
        <f aca="false">SUM(D121:R121)</f>
        <v>0</v>
      </c>
      <c r="T121" s="405"/>
      <c r="U121" s="405"/>
      <c r="V121" s="405"/>
      <c r="W121" s="405"/>
      <c r="X121" s="405"/>
      <c r="Y121" s="405"/>
      <c r="Z121" s="405"/>
      <c r="AA121" s="405"/>
      <c r="AB121" s="405"/>
      <c r="AC121" s="405"/>
      <c r="AD121" s="405"/>
      <c r="AE121" s="405"/>
      <c r="AF121" s="406"/>
      <c r="AG121" s="406"/>
      <c r="AH121" s="406"/>
      <c r="AI121" s="406"/>
      <c r="AJ121" s="406"/>
      <c r="AK121" s="406"/>
      <c r="AL121" s="406"/>
      <c r="AM121" s="406"/>
      <c r="AN121" s="406"/>
      <c r="AO121" s="406"/>
      <c r="AP121" s="406"/>
      <c r="AQ121" s="406"/>
      <c r="AR121" s="406"/>
      <c r="AS121" s="406"/>
      <c r="AT121" s="406"/>
      <c r="AU121" s="406"/>
      <c r="AV121" s="406"/>
      <c r="AW121" s="406"/>
      <c r="AX121" s="406"/>
      <c r="AY121" s="406"/>
      <c r="AZ121" s="406"/>
      <c r="BA121" s="406"/>
      <c r="BB121" s="406"/>
      <c r="BC121" s="406"/>
      <c r="BD121" s="406"/>
      <c r="BE121" s="406"/>
      <c r="BF121" s="406"/>
      <c r="BG121" s="406"/>
      <c r="BH121" s="406"/>
      <c r="BI121" s="406"/>
      <c r="BJ121" s="406"/>
      <c r="BK121" s="406"/>
      <c r="BL121" s="406"/>
      <c r="BM121" s="406"/>
      <c r="BN121" s="406"/>
      <c r="BO121" s="406"/>
      <c r="BP121" s="406"/>
      <c r="BQ121" s="406"/>
      <c r="BR121" s="406"/>
      <c r="BS121" s="406"/>
      <c r="BT121" s="406"/>
      <c r="BU121" s="406"/>
      <c r="BV121" s="406"/>
      <c r="BW121" s="406"/>
      <c r="BX121" s="406"/>
      <c r="BY121" s="406"/>
      <c r="BZ121" s="406"/>
      <c r="CA121" s="406"/>
      <c r="CB121" s="406"/>
      <c r="CC121" s="406"/>
      <c r="CD121" s="406"/>
      <c r="CE121" s="406"/>
      <c r="CF121" s="406"/>
      <c r="CG121" s="406"/>
      <c r="CH121" s="406"/>
      <c r="CI121" s="406"/>
      <c r="CJ121" s="406"/>
      <c r="CK121" s="406"/>
      <c r="CL121" s="406"/>
      <c r="CM121" s="406"/>
      <c r="CN121" s="406"/>
      <c r="CO121" s="406"/>
      <c r="CP121" s="406"/>
      <c r="CQ121" s="406"/>
      <c r="CR121" s="406"/>
      <c r="CS121" s="406"/>
      <c r="CT121" s="406"/>
      <c r="CU121" s="406"/>
    </row>
    <row r="122" s="407" customFormat="true" ht="16.5" hidden="false" customHeight="true" outlineLevel="0" collapsed="false">
      <c r="A122" s="353"/>
      <c r="B122" s="380" t="s">
        <v>144</v>
      </c>
      <c r="C122" s="381" t="s">
        <v>145</v>
      </c>
      <c r="D122" s="409" t="n">
        <f aca="false">D39*D$100</f>
        <v>0</v>
      </c>
      <c r="E122" s="409" t="n">
        <f aca="false">E39*E$100</f>
        <v>0</v>
      </c>
      <c r="F122" s="409" t="n">
        <f aca="false">F39*F$100</f>
        <v>0</v>
      </c>
      <c r="G122" s="409" t="n">
        <f aca="false">G39*G$100</f>
        <v>0</v>
      </c>
      <c r="H122" s="409" t="n">
        <f aca="false">H39*H$100</f>
        <v>0</v>
      </c>
      <c r="I122" s="409" t="n">
        <f aca="false">I39*I$100</f>
        <v>0</v>
      </c>
      <c r="J122" s="409" t="n">
        <f aca="false">J39*J$100</f>
        <v>0</v>
      </c>
      <c r="K122" s="409" t="n">
        <f aca="false">K39*K$100</f>
        <v>0</v>
      </c>
      <c r="L122" s="409" t="n">
        <f aca="false">L39*L$100</f>
        <v>0</v>
      </c>
      <c r="M122" s="409" t="n">
        <f aca="false">M39*M$100</f>
        <v>0</v>
      </c>
      <c r="N122" s="409" t="n">
        <f aca="false">N39*N$100</f>
        <v>0</v>
      </c>
      <c r="O122" s="409" t="n">
        <f aca="false">O39*O$100</f>
        <v>0</v>
      </c>
      <c r="P122" s="409" t="n">
        <f aca="false">P39*P$100</f>
        <v>0</v>
      </c>
      <c r="Q122" s="409" t="n">
        <f aca="false">Q39*Q$100</f>
        <v>0</v>
      </c>
      <c r="R122" s="409" t="n">
        <f aca="false">R39*R$100</f>
        <v>0</v>
      </c>
      <c r="S122" s="410" t="n">
        <f aca="false">SUM(D122:R122)</f>
        <v>0</v>
      </c>
      <c r="T122" s="405"/>
      <c r="U122" s="405"/>
      <c r="V122" s="405"/>
      <c r="W122" s="405"/>
      <c r="X122" s="405"/>
      <c r="Y122" s="405"/>
      <c r="Z122" s="405"/>
      <c r="AA122" s="405"/>
      <c r="AB122" s="405"/>
      <c r="AC122" s="405"/>
      <c r="AD122" s="405"/>
      <c r="AE122" s="405"/>
      <c r="AF122" s="406"/>
      <c r="AG122" s="406"/>
      <c r="AH122" s="406"/>
      <c r="AI122" s="406"/>
      <c r="AJ122" s="406"/>
      <c r="AK122" s="406"/>
      <c r="AL122" s="406"/>
      <c r="AM122" s="406"/>
      <c r="AN122" s="406"/>
      <c r="AO122" s="406"/>
      <c r="AP122" s="406"/>
      <c r="AQ122" s="406"/>
      <c r="AR122" s="406"/>
      <c r="AS122" s="406"/>
      <c r="AT122" s="406"/>
      <c r="AU122" s="406"/>
      <c r="AV122" s="406"/>
      <c r="AW122" s="406"/>
      <c r="AX122" s="406"/>
      <c r="AY122" s="406"/>
      <c r="AZ122" s="406"/>
      <c r="BA122" s="406"/>
      <c r="BB122" s="406"/>
      <c r="BC122" s="406"/>
      <c r="BD122" s="406"/>
      <c r="BE122" s="406"/>
      <c r="BF122" s="406"/>
      <c r="BG122" s="406"/>
      <c r="BH122" s="406"/>
      <c r="BI122" s="406"/>
      <c r="BJ122" s="406"/>
      <c r="BK122" s="406"/>
      <c r="BL122" s="406"/>
      <c r="BM122" s="406"/>
      <c r="BN122" s="406"/>
      <c r="BO122" s="406"/>
      <c r="BP122" s="406"/>
      <c r="BQ122" s="406"/>
      <c r="BR122" s="406"/>
      <c r="BS122" s="406"/>
      <c r="BT122" s="406"/>
      <c r="BU122" s="406"/>
      <c r="BV122" s="406"/>
      <c r="BW122" s="406"/>
      <c r="BX122" s="406"/>
      <c r="BY122" s="406"/>
      <c r="BZ122" s="406"/>
      <c r="CA122" s="406"/>
      <c r="CB122" s="406"/>
      <c r="CC122" s="406"/>
      <c r="CD122" s="406"/>
      <c r="CE122" s="406"/>
      <c r="CF122" s="406"/>
      <c r="CG122" s="406"/>
      <c r="CH122" s="406"/>
      <c r="CI122" s="406"/>
      <c r="CJ122" s="406"/>
      <c r="CK122" s="406"/>
      <c r="CL122" s="406"/>
      <c r="CM122" s="406"/>
      <c r="CN122" s="406"/>
      <c r="CO122" s="406"/>
      <c r="CP122" s="406"/>
      <c r="CQ122" s="406"/>
      <c r="CR122" s="406"/>
      <c r="CS122" s="406"/>
      <c r="CT122" s="406"/>
      <c r="CU122" s="406"/>
    </row>
    <row r="123" s="407" customFormat="true" ht="22.5" hidden="false" customHeight="true" outlineLevel="0" collapsed="false">
      <c r="A123" s="353"/>
      <c r="B123" s="380"/>
      <c r="C123" s="382" t="s">
        <v>146</v>
      </c>
      <c r="D123" s="409" t="n">
        <f aca="false">D40*D$100</f>
        <v>0</v>
      </c>
      <c r="E123" s="409" t="n">
        <f aca="false">E40*E$100</f>
        <v>0</v>
      </c>
      <c r="F123" s="409" t="n">
        <f aca="false">F40*F$100</f>
        <v>0</v>
      </c>
      <c r="G123" s="409" t="n">
        <f aca="false">G40*G$100</f>
        <v>0</v>
      </c>
      <c r="H123" s="409" t="n">
        <f aca="false">H40*H$100</f>
        <v>0</v>
      </c>
      <c r="I123" s="409" t="n">
        <f aca="false">I40*I$100</f>
        <v>0</v>
      </c>
      <c r="J123" s="409" t="n">
        <f aca="false">J40*J$100</f>
        <v>0</v>
      </c>
      <c r="K123" s="409" t="n">
        <f aca="false">K40*K$100</f>
        <v>0</v>
      </c>
      <c r="L123" s="409" t="n">
        <f aca="false">L40*L$100</f>
        <v>0</v>
      </c>
      <c r="M123" s="409" t="n">
        <f aca="false">M40*M$100</f>
        <v>0</v>
      </c>
      <c r="N123" s="409" t="n">
        <f aca="false">N40*N$100</f>
        <v>0</v>
      </c>
      <c r="O123" s="409" t="n">
        <f aca="false">O40*O$100</f>
        <v>0</v>
      </c>
      <c r="P123" s="409" t="n">
        <f aca="false">P40*P$100</f>
        <v>0</v>
      </c>
      <c r="Q123" s="409" t="n">
        <f aca="false">Q40*Q$100</f>
        <v>0</v>
      </c>
      <c r="R123" s="409" t="n">
        <f aca="false">R40*R$100</f>
        <v>0</v>
      </c>
      <c r="S123" s="410" t="n">
        <f aca="false">SUM(D123:R123)</f>
        <v>0</v>
      </c>
      <c r="T123" s="405"/>
      <c r="U123" s="405"/>
      <c r="V123" s="405"/>
      <c r="W123" s="405"/>
      <c r="X123" s="405"/>
      <c r="Y123" s="405"/>
      <c r="Z123" s="405"/>
      <c r="AA123" s="405"/>
      <c r="AB123" s="405"/>
      <c r="AC123" s="405"/>
      <c r="AD123" s="405"/>
      <c r="AE123" s="405"/>
      <c r="AF123" s="406"/>
      <c r="AG123" s="406"/>
      <c r="AH123" s="406"/>
      <c r="AI123" s="406"/>
      <c r="AJ123" s="406"/>
      <c r="AK123" s="406"/>
      <c r="AL123" s="406"/>
      <c r="AM123" s="406"/>
      <c r="AN123" s="406"/>
      <c r="AO123" s="406"/>
      <c r="AP123" s="406"/>
      <c r="AQ123" s="406"/>
      <c r="AR123" s="406"/>
      <c r="AS123" s="406"/>
      <c r="AT123" s="406"/>
      <c r="AU123" s="406"/>
      <c r="AV123" s="406"/>
      <c r="AW123" s="406"/>
      <c r="AX123" s="406"/>
      <c r="AY123" s="406"/>
      <c r="AZ123" s="406"/>
      <c r="BA123" s="406"/>
      <c r="BB123" s="406"/>
      <c r="BC123" s="406"/>
      <c r="BD123" s="406"/>
      <c r="BE123" s="406"/>
      <c r="BF123" s="406"/>
      <c r="BG123" s="406"/>
      <c r="BH123" s="406"/>
      <c r="BI123" s="406"/>
      <c r="BJ123" s="406"/>
      <c r="BK123" s="406"/>
      <c r="BL123" s="406"/>
      <c r="BM123" s="406"/>
      <c r="BN123" s="406"/>
      <c r="BO123" s="406"/>
      <c r="BP123" s="406"/>
      <c r="BQ123" s="406"/>
      <c r="BR123" s="406"/>
      <c r="BS123" s="406"/>
      <c r="BT123" s="406"/>
      <c r="BU123" s="406"/>
      <c r="BV123" s="406"/>
      <c r="BW123" s="406"/>
      <c r="BX123" s="406"/>
      <c r="BY123" s="406"/>
      <c r="BZ123" s="406"/>
      <c r="CA123" s="406"/>
      <c r="CB123" s="406"/>
      <c r="CC123" s="406"/>
      <c r="CD123" s="406"/>
      <c r="CE123" s="406"/>
      <c r="CF123" s="406"/>
      <c r="CG123" s="406"/>
      <c r="CH123" s="406"/>
      <c r="CI123" s="406"/>
      <c r="CJ123" s="406"/>
      <c r="CK123" s="406"/>
      <c r="CL123" s="406"/>
      <c r="CM123" s="406"/>
      <c r="CN123" s="406"/>
      <c r="CO123" s="406"/>
      <c r="CP123" s="406"/>
      <c r="CQ123" s="406"/>
      <c r="CR123" s="406"/>
      <c r="CS123" s="406"/>
      <c r="CT123" s="406"/>
      <c r="CU123" s="406"/>
    </row>
    <row r="124" s="407" customFormat="true" ht="16.5" hidden="false" customHeight="true" outlineLevel="0" collapsed="false">
      <c r="A124" s="353"/>
      <c r="B124" s="411" t="s">
        <v>242</v>
      </c>
      <c r="C124" s="411"/>
      <c r="D124" s="409" t="n">
        <f aca="false">D41*D$99</f>
        <v>0</v>
      </c>
      <c r="E124" s="409" t="n">
        <f aca="false">E41*E$99</f>
        <v>0</v>
      </c>
      <c r="F124" s="409" t="n">
        <f aca="false">F41*F$99</f>
        <v>0</v>
      </c>
      <c r="G124" s="409" t="n">
        <f aca="false">G41*G$99</f>
        <v>0</v>
      </c>
      <c r="H124" s="409" t="n">
        <f aca="false">H41*H$99</f>
        <v>0</v>
      </c>
      <c r="I124" s="409" t="n">
        <f aca="false">I41*I$100</f>
        <v>0</v>
      </c>
      <c r="J124" s="409" t="n">
        <f aca="false">J41*J$99</f>
        <v>0</v>
      </c>
      <c r="K124" s="409" t="n">
        <f aca="false">K41*K$99</f>
        <v>0</v>
      </c>
      <c r="L124" s="409" t="n">
        <f aca="false">L41*L$99</f>
        <v>0</v>
      </c>
      <c r="M124" s="409" t="n">
        <f aca="false">M41*M$99</f>
        <v>0</v>
      </c>
      <c r="N124" s="409" t="n">
        <f aca="false">N41*N$99</f>
        <v>0</v>
      </c>
      <c r="O124" s="409" t="n">
        <f aca="false">O41*O$99</f>
        <v>0</v>
      </c>
      <c r="P124" s="409" t="n">
        <f aca="false">P41*P$99</f>
        <v>0</v>
      </c>
      <c r="Q124" s="409" t="n">
        <f aca="false">Q41*Q$99</f>
        <v>0</v>
      </c>
      <c r="R124" s="409" t="n">
        <f aca="false">R41*R$99</f>
        <v>0</v>
      </c>
      <c r="S124" s="410" t="n">
        <f aca="false">SUM(D124:R124)</f>
        <v>0</v>
      </c>
      <c r="T124" s="405"/>
      <c r="U124" s="405"/>
      <c r="V124" s="405"/>
      <c r="W124" s="405"/>
      <c r="X124" s="405"/>
      <c r="Y124" s="405"/>
      <c r="Z124" s="405"/>
      <c r="AA124" s="405"/>
      <c r="AB124" s="405"/>
      <c r="AC124" s="405"/>
      <c r="AD124" s="405"/>
      <c r="AE124" s="405"/>
      <c r="AF124" s="406"/>
      <c r="AG124" s="406"/>
      <c r="AH124" s="406"/>
      <c r="AI124" s="406"/>
      <c r="AJ124" s="406"/>
      <c r="AK124" s="406"/>
      <c r="AL124" s="406"/>
      <c r="AM124" s="406"/>
      <c r="AN124" s="406"/>
      <c r="AO124" s="406"/>
      <c r="AP124" s="406"/>
      <c r="AQ124" s="406"/>
      <c r="AR124" s="406"/>
      <c r="AS124" s="406"/>
      <c r="AT124" s="406"/>
      <c r="AU124" s="406"/>
      <c r="AV124" s="406"/>
      <c r="AW124" s="406"/>
      <c r="AX124" s="406"/>
      <c r="AY124" s="406"/>
      <c r="AZ124" s="406"/>
      <c r="BA124" s="406"/>
      <c r="BB124" s="406"/>
      <c r="BC124" s="406"/>
      <c r="BD124" s="406"/>
      <c r="BE124" s="406"/>
      <c r="BF124" s="406"/>
      <c r="BG124" s="406"/>
      <c r="BH124" s="406"/>
      <c r="BI124" s="406"/>
      <c r="BJ124" s="406"/>
      <c r="BK124" s="406"/>
      <c r="BL124" s="406"/>
      <c r="BM124" s="406"/>
      <c r="BN124" s="406"/>
      <c r="BO124" s="406"/>
      <c r="BP124" s="406"/>
      <c r="BQ124" s="406"/>
      <c r="BR124" s="406"/>
      <c r="BS124" s="406"/>
      <c r="BT124" s="406"/>
      <c r="BU124" s="406"/>
      <c r="BV124" s="406"/>
      <c r="BW124" s="406"/>
      <c r="BX124" s="406"/>
      <c r="BY124" s="406"/>
      <c r="BZ124" s="406"/>
      <c r="CA124" s="406"/>
      <c r="CB124" s="406"/>
      <c r="CC124" s="406"/>
      <c r="CD124" s="406"/>
      <c r="CE124" s="406"/>
      <c r="CF124" s="406"/>
      <c r="CG124" s="406"/>
      <c r="CH124" s="406"/>
      <c r="CI124" s="406"/>
      <c r="CJ124" s="406"/>
      <c r="CK124" s="406"/>
      <c r="CL124" s="406"/>
      <c r="CM124" s="406"/>
      <c r="CN124" s="406"/>
      <c r="CO124" s="406"/>
      <c r="CP124" s="406"/>
      <c r="CQ124" s="406"/>
      <c r="CR124" s="406"/>
      <c r="CS124" s="406"/>
      <c r="CT124" s="406"/>
      <c r="CU124" s="406"/>
    </row>
    <row r="125" s="407" customFormat="true" ht="16.5" hidden="false" customHeight="true" outlineLevel="0" collapsed="false">
      <c r="A125" s="353"/>
      <c r="B125" s="376" t="s">
        <v>149</v>
      </c>
      <c r="C125" s="376"/>
      <c r="D125" s="412"/>
      <c r="E125" s="412"/>
      <c r="F125" s="412"/>
      <c r="G125" s="412"/>
      <c r="H125" s="412"/>
      <c r="I125" s="412"/>
      <c r="J125" s="412"/>
      <c r="K125" s="412"/>
      <c r="L125" s="412"/>
      <c r="M125" s="412"/>
      <c r="N125" s="412"/>
      <c r="O125" s="412"/>
      <c r="P125" s="412"/>
      <c r="Q125" s="412"/>
      <c r="R125" s="412"/>
      <c r="S125" s="412"/>
      <c r="T125" s="405"/>
      <c r="U125" s="405"/>
      <c r="V125" s="405"/>
      <c r="W125" s="405"/>
      <c r="X125" s="405"/>
      <c r="Y125" s="405"/>
      <c r="Z125" s="405"/>
      <c r="AA125" s="405"/>
      <c r="AB125" s="405"/>
      <c r="AC125" s="405"/>
      <c r="AD125" s="405"/>
      <c r="AE125" s="405"/>
      <c r="AF125" s="406"/>
      <c r="AG125" s="406"/>
      <c r="AH125" s="406"/>
      <c r="AI125" s="406"/>
      <c r="AJ125" s="406"/>
      <c r="AK125" s="406"/>
      <c r="AL125" s="406"/>
      <c r="AM125" s="406"/>
      <c r="AN125" s="406"/>
      <c r="AO125" s="406"/>
      <c r="AP125" s="406"/>
      <c r="AQ125" s="406"/>
      <c r="AR125" s="406"/>
      <c r="AS125" s="406"/>
      <c r="AT125" s="406"/>
      <c r="AU125" s="406"/>
      <c r="AV125" s="406"/>
      <c r="AW125" s="406"/>
      <c r="AX125" s="406"/>
      <c r="AY125" s="406"/>
      <c r="AZ125" s="406"/>
      <c r="BA125" s="406"/>
      <c r="BB125" s="406"/>
      <c r="BC125" s="406"/>
      <c r="BD125" s="406"/>
      <c r="BE125" s="406"/>
      <c r="BF125" s="406"/>
      <c r="BG125" s="406"/>
      <c r="BH125" s="406"/>
      <c r="BI125" s="406"/>
      <c r="BJ125" s="406"/>
      <c r="BK125" s="406"/>
      <c r="BL125" s="406"/>
      <c r="BM125" s="406"/>
      <c r="BN125" s="406"/>
      <c r="BO125" s="406"/>
      <c r="BP125" s="406"/>
      <c r="BQ125" s="406"/>
      <c r="BR125" s="406"/>
      <c r="BS125" s="406"/>
      <c r="BT125" s="406"/>
      <c r="BU125" s="406"/>
      <c r="BV125" s="406"/>
      <c r="BW125" s="406"/>
      <c r="BX125" s="406"/>
      <c r="BY125" s="406"/>
      <c r="BZ125" s="406"/>
      <c r="CA125" s="406"/>
      <c r="CB125" s="406"/>
      <c r="CC125" s="406"/>
      <c r="CD125" s="406"/>
      <c r="CE125" s="406"/>
      <c r="CF125" s="406"/>
      <c r="CG125" s="406"/>
      <c r="CH125" s="406"/>
      <c r="CI125" s="406"/>
      <c r="CJ125" s="406"/>
      <c r="CK125" s="406"/>
      <c r="CL125" s="406"/>
      <c r="CM125" s="406"/>
      <c r="CN125" s="406"/>
      <c r="CO125" s="406"/>
      <c r="CP125" s="406"/>
      <c r="CQ125" s="406"/>
      <c r="CR125" s="406"/>
      <c r="CS125" s="406"/>
      <c r="CT125" s="406"/>
      <c r="CU125" s="406"/>
    </row>
    <row r="126" s="407" customFormat="true" ht="16.5" hidden="false" customHeight="true" outlineLevel="0" collapsed="false">
      <c r="A126" s="353"/>
      <c r="B126" s="378" t="s">
        <v>150</v>
      </c>
      <c r="C126" s="378"/>
      <c r="D126" s="409" t="n">
        <f aca="false">D43*D$100</f>
        <v>0</v>
      </c>
      <c r="E126" s="409" t="n">
        <f aca="false">E43*E$100</f>
        <v>0</v>
      </c>
      <c r="F126" s="409" t="n">
        <f aca="false">F43*F$100</f>
        <v>0</v>
      </c>
      <c r="G126" s="409" t="n">
        <f aca="false">G43*G$100</f>
        <v>0</v>
      </c>
      <c r="H126" s="409" t="n">
        <f aca="false">H43*H$100</f>
        <v>0</v>
      </c>
      <c r="I126" s="409" t="n">
        <f aca="false">I43*I$100</f>
        <v>0</v>
      </c>
      <c r="J126" s="409" t="n">
        <f aca="false">J43*J$100</f>
        <v>0</v>
      </c>
      <c r="K126" s="409" t="n">
        <f aca="false">K43*K$100</f>
        <v>0</v>
      </c>
      <c r="L126" s="409" t="n">
        <f aca="false">L43*L$100</f>
        <v>0</v>
      </c>
      <c r="M126" s="409" t="n">
        <f aca="false">M43*M$100</f>
        <v>0</v>
      </c>
      <c r="N126" s="409" t="n">
        <f aca="false">N43*N$100</f>
        <v>0</v>
      </c>
      <c r="O126" s="409" t="n">
        <f aca="false">O43*O$100</f>
        <v>0</v>
      </c>
      <c r="P126" s="409" t="n">
        <f aca="false">P43*P$100</f>
        <v>0</v>
      </c>
      <c r="Q126" s="409" t="n">
        <f aca="false">Q43*Q$100</f>
        <v>0</v>
      </c>
      <c r="R126" s="409" t="n">
        <f aca="false">R43*R$100</f>
        <v>0</v>
      </c>
      <c r="S126" s="410" t="n">
        <f aca="false">SUM(D126:R126)</f>
        <v>0</v>
      </c>
      <c r="T126" s="405"/>
      <c r="U126" s="405"/>
      <c r="V126" s="405"/>
      <c r="W126" s="405"/>
      <c r="X126" s="405"/>
      <c r="Y126" s="405"/>
      <c r="Z126" s="405"/>
      <c r="AA126" s="405"/>
      <c r="AB126" s="405"/>
      <c r="AC126" s="405"/>
      <c r="AD126" s="405"/>
      <c r="AE126" s="405"/>
      <c r="AF126" s="406"/>
      <c r="AG126" s="406"/>
      <c r="AH126" s="406"/>
      <c r="AI126" s="406"/>
      <c r="AJ126" s="406"/>
      <c r="AK126" s="406"/>
      <c r="AL126" s="406"/>
      <c r="AM126" s="406"/>
      <c r="AN126" s="406"/>
      <c r="AO126" s="406"/>
      <c r="AP126" s="406"/>
      <c r="AQ126" s="406"/>
      <c r="AR126" s="406"/>
      <c r="AS126" s="406"/>
      <c r="AT126" s="406"/>
      <c r="AU126" s="406"/>
      <c r="AV126" s="406"/>
      <c r="AW126" s="406"/>
      <c r="AX126" s="406"/>
      <c r="AY126" s="406"/>
      <c r="AZ126" s="406"/>
      <c r="BA126" s="406"/>
      <c r="BB126" s="406"/>
      <c r="BC126" s="406"/>
      <c r="BD126" s="406"/>
      <c r="BE126" s="406"/>
      <c r="BF126" s="406"/>
      <c r="BG126" s="406"/>
      <c r="BH126" s="406"/>
      <c r="BI126" s="406"/>
      <c r="BJ126" s="406"/>
      <c r="BK126" s="406"/>
      <c r="BL126" s="406"/>
      <c r="BM126" s="406"/>
      <c r="BN126" s="406"/>
      <c r="BO126" s="406"/>
      <c r="BP126" s="406"/>
      <c r="BQ126" s="406"/>
      <c r="BR126" s="406"/>
      <c r="BS126" s="406"/>
      <c r="BT126" s="406"/>
      <c r="BU126" s="406"/>
      <c r="BV126" s="406"/>
      <c r="BW126" s="406"/>
      <c r="BX126" s="406"/>
      <c r="BY126" s="406"/>
      <c r="BZ126" s="406"/>
      <c r="CA126" s="406"/>
      <c r="CB126" s="406"/>
      <c r="CC126" s="406"/>
      <c r="CD126" s="406"/>
      <c r="CE126" s="406"/>
      <c r="CF126" s="406"/>
      <c r="CG126" s="406"/>
      <c r="CH126" s="406"/>
      <c r="CI126" s="406"/>
      <c r="CJ126" s="406"/>
      <c r="CK126" s="406"/>
      <c r="CL126" s="406"/>
      <c r="CM126" s="406"/>
      <c r="CN126" s="406"/>
      <c r="CO126" s="406"/>
      <c r="CP126" s="406"/>
      <c r="CQ126" s="406"/>
      <c r="CR126" s="406"/>
      <c r="CS126" s="406"/>
      <c r="CT126" s="406"/>
      <c r="CU126" s="406"/>
    </row>
    <row r="127" s="407" customFormat="true" ht="16.5" hidden="false" customHeight="true" outlineLevel="0" collapsed="false">
      <c r="A127" s="353"/>
      <c r="B127" s="378" t="s">
        <v>152</v>
      </c>
      <c r="C127" s="378"/>
      <c r="D127" s="409" t="n">
        <f aca="false">D44*D$100</f>
        <v>0</v>
      </c>
      <c r="E127" s="409" t="n">
        <f aca="false">E44*E$100</f>
        <v>0</v>
      </c>
      <c r="F127" s="409" t="n">
        <f aca="false">F44*F$100</f>
        <v>0</v>
      </c>
      <c r="G127" s="409" t="n">
        <f aca="false">G44*G$100</f>
        <v>0</v>
      </c>
      <c r="H127" s="409" t="n">
        <f aca="false">H44*H$100</f>
        <v>0</v>
      </c>
      <c r="I127" s="409" t="n">
        <f aca="false">I44*I$100</f>
        <v>0</v>
      </c>
      <c r="J127" s="409" t="n">
        <f aca="false">J44*J$100</f>
        <v>0</v>
      </c>
      <c r="K127" s="409" t="n">
        <f aca="false">K44*K$100</f>
        <v>0</v>
      </c>
      <c r="L127" s="409" t="n">
        <f aca="false">L44*L$100</f>
        <v>0</v>
      </c>
      <c r="M127" s="409" t="n">
        <f aca="false">M44*M$100</f>
        <v>0</v>
      </c>
      <c r="N127" s="409" t="n">
        <f aca="false">N44*N$100</f>
        <v>0</v>
      </c>
      <c r="O127" s="409" t="n">
        <f aca="false">O44*O$100</f>
        <v>0</v>
      </c>
      <c r="P127" s="409" t="n">
        <f aca="false">P44*P$100</f>
        <v>0</v>
      </c>
      <c r="Q127" s="409" t="n">
        <f aca="false">Q44*Q$100</f>
        <v>0</v>
      </c>
      <c r="R127" s="409" t="n">
        <f aca="false">R44*R$100</f>
        <v>0</v>
      </c>
      <c r="S127" s="410" t="n">
        <f aca="false">SUM(D127:R127)</f>
        <v>0</v>
      </c>
      <c r="T127" s="244"/>
      <c r="U127" s="244"/>
      <c r="V127" s="405"/>
      <c r="W127" s="405"/>
      <c r="X127" s="405"/>
      <c r="Y127" s="405"/>
      <c r="Z127" s="405"/>
      <c r="AA127" s="405"/>
      <c r="AB127" s="405"/>
      <c r="AC127" s="405"/>
      <c r="AD127" s="405"/>
      <c r="AE127" s="405"/>
      <c r="AF127" s="406"/>
      <c r="AG127" s="406"/>
      <c r="AH127" s="406"/>
      <c r="AI127" s="406"/>
      <c r="AJ127" s="406"/>
      <c r="AK127" s="406"/>
      <c r="AL127" s="406"/>
      <c r="AM127" s="406"/>
      <c r="AN127" s="406"/>
      <c r="AO127" s="406"/>
      <c r="AP127" s="406"/>
      <c r="AQ127" s="406"/>
      <c r="AR127" s="406"/>
      <c r="AS127" s="406"/>
      <c r="AT127" s="406"/>
      <c r="AU127" s="406"/>
      <c r="AV127" s="406"/>
      <c r="AW127" s="406"/>
      <c r="AX127" s="406"/>
      <c r="AY127" s="406"/>
      <c r="AZ127" s="406"/>
      <c r="BA127" s="406"/>
      <c r="BB127" s="406"/>
      <c r="BC127" s="406"/>
      <c r="BD127" s="406"/>
      <c r="BE127" s="406"/>
      <c r="BF127" s="406"/>
      <c r="BG127" s="406"/>
      <c r="BH127" s="406"/>
      <c r="BI127" s="406"/>
      <c r="BJ127" s="406"/>
      <c r="BK127" s="406"/>
      <c r="BL127" s="406"/>
      <c r="BM127" s="406"/>
      <c r="BN127" s="406"/>
      <c r="BO127" s="406"/>
      <c r="BP127" s="406"/>
      <c r="BQ127" s="406"/>
      <c r="BR127" s="406"/>
      <c r="BS127" s="406"/>
      <c r="BT127" s="406"/>
      <c r="BU127" s="406"/>
      <c r="BV127" s="406"/>
      <c r="BW127" s="406"/>
      <c r="BX127" s="406"/>
      <c r="BY127" s="406"/>
      <c r="BZ127" s="406"/>
      <c r="CA127" s="406"/>
      <c r="CB127" s="406"/>
      <c r="CC127" s="406"/>
      <c r="CD127" s="406"/>
      <c r="CE127" s="406"/>
      <c r="CF127" s="406"/>
      <c r="CG127" s="406"/>
      <c r="CH127" s="406"/>
      <c r="CI127" s="406"/>
      <c r="CJ127" s="406"/>
      <c r="CK127" s="406"/>
      <c r="CL127" s="406"/>
      <c r="CM127" s="406"/>
      <c r="CN127" s="406"/>
      <c r="CO127" s="406"/>
      <c r="CP127" s="406"/>
      <c r="CQ127" s="406"/>
      <c r="CR127" s="406"/>
      <c r="CS127" s="406"/>
      <c r="CT127" s="406"/>
      <c r="CU127" s="406"/>
    </row>
    <row r="128" s="407" customFormat="true" ht="16.5" hidden="false" customHeight="true" outlineLevel="0" collapsed="false">
      <c r="A128" s="353"/>
      <c r="B128" s="378" t="s">
        <v>223</v>
      </c>
      <c r="C128" s="378"/>
      <c r="D128" s="409" t="n">
        <f aca="false">D45*D$100</f>
        <v>0</v>
      </c>
      <c r="E128" s="409" t="n">
        <f aca="false">E45*E$100</f>
        <v>0</v>
      </c>
      <c r="F128" s="409" t="n">
        <f aca="false">F45*F$100</f>
        <v>0</v>
      </c>
      <c r="G128" s="409" t="n">
        <f aca="false">G45*G$100</f>
        <v>0</v>
      </c>
      <c r="H128" s="409" t="n">
        <f aca="false">H45*H$100</f>
        <v>0</v>
      </c>
      <c r="I128" s="409" t="n">
        <f aca="false">I45*I$100</f>
        <v>0</v>
      </c>
      <c r="J128" s="409" t="n">
        <f aca="false">J45*J$100</f>
        <v>0</v>
      </c>
      <c r="K128" s="409" t="n">
        <f aca="false">K45*K$100</f>
        <v>0</v>
      </c>
      <c r="L128" s="409" t="n">
        <f aca="false">L45*L$100</f>
        <v>0</v>
      </c>
      <c r="M128" s="409" t="n">
        <f aca="false">M45*M$100</f>
        <v>0</v>
      </c>
      <c r="N128" s="409" t="n">
        <f aca="false">N45*N$100</f>
        <v>0</v>
      </c>
      <c r="O128" s="409" t="n">
        <f aca="false">O45*O$100</f>
        <v>0</v>
      </c>
      <c r="P128" s="409" t="n">
        <f aca="false">P45*P$100</f>
        <v>0</v>
      </c>
      <c r="Q128" s="409" t="n">
        <f aca="false">Q45*Q$100</f>
        <v>0</v>
      </c>
      <c r="R128" s="409" t="n">
        <f aca="false">R45*R$100</f>
        <v>0</v>
      </c>
      <c r="S128" s="410" t="n">
        <f aca="false">SUM(D128:R128)</f>
        <v>0</v>
      </c>
      <c r="T128" s="244"/>
      <c r="U128" s="244"/>
      <c r="V128" s="405"/>
      <c r="W128" s="405"/>
      <c r="X128" s="405"/>
      <c r="Y128" s="405"/>
      <c r="Z128" s="405"/>
      <c r="AA128" s="405"/>
      <c r="AB128" s="405"/>
      <c r="AC128" s="405"/>
      <c r="AD128" s="405"/>
      <c r="AE128" s="405"/>
      <c r="AF128" s="406"/>
      <c r="AG128" s="406"/>
      <c r="AH128" s="406"/>
      <c r="AI128" s="406"/>
      <c r="AJ128" s="406"/>
      <c r="AK128" s="406"/>
      <c r="AL128" s="406"/>
      <c r="AM128" s="406"/>
      <c r="AN128" s="406"/>
      <c r="AO128" s="406"/>
      <c r="AP128" s="406"/>
      <c r="AQ128" s="406"/>
      <c r="AR128" s="406"/>
      <c r="AS128" s="406"/>
      <c r="AT128" s="406"/>
      <c r="AU128" s="406"/>
      <c r="AV128" s="406"/>
      <c r="AW128" s="406"/>
      <c r="AX128" s="406"/>
      <c r="AY128" s="406"/>
      <c r="AZ128" s="406"/>
      <c r="BA128" s="406"/>
      <c r="BB128" s="406"/>
      <c r="BC128" s="406"/>
      <c r="BD128" s="406"/>
      <c r="BE128" s="406"/>
      <c r="BF128" s="406"/>
      <c r="BG128" s="406"/>
      <c r="BH128" s="406"/>
      <c r="BI128" s="406"/>
      <c r="BJ128" s="406"/>
      <c r="BK128" s="406"/>
      <c r="BL128" s="406"/>
      <c r="BM128" s="406"/>
      <c r="BN128" s="406"/>
      <c r="BO128" s="406"/>
      <c r="BP128" s="406"/>
      <c r="BQ128" s="406"/>
      <c r="BR128" s="406"/>
      <c r="BS128" s="406"/>
      <c r="BT128" s="406"/>
      <c r="BU128" s="406"/>
      <c r="BV128" s="406"/>
      <c r="BW128" s="406"/>
      <c r="BX128" s="406"/>
      <c r="BY128" s="406"/>
      <c r="BZ128" s="406"/>
      <c r="CA128" s="406"/>
      <c r="CB128" s="406"/>
      <c r="CC128" s="406"/>
      <c r="CD128" s="406"/>
      <c r="CE128" s="406"/>
      <c r="CF128" s="406"/>
      <c r="CG128" s="406"/>
      <c r="CH128" s="406"/>
      <c r="CI128" s="406"/>
      <c r="CJ128" s="406"/>
      <c r="CK128" s="406"/>
      <c r="CL128" s="406"/>
      <c r="CM128" s="406"/>
      <c r="CN128" s="406"/>
      <c r="CO128" s="406"/>
      <c r="CP128" s="406"/>
      <c r="CQ128" s="406"/>
      <c r="CR128" s="406"/>
      <c r="CS128" s="406"/>
      <c r="CT128" s="406"/>
      <c r="CU128" s="406"/>
    </row>
    <row r="129" s="407" customFormat="true" ht="16.5" hidden="false" customHeight="true" outlineLevel="0" collapsed="false">
      <c r="A129" s="353"/>
      <c r="B129" s="411" t="s">
        <v>242</v>
      </c>
      <c r="C129" s="411"/>
      <c r="D129" s="409" t="n">
        <f aca="false">D46*D103</f>
        <v>0</v>
      </c>
      <c r="E129" s="409" t="n">
        <f aca="false">E46*E103</f>
        <v>0</v>
      </c>
      <c r="F129" s="409" t="n">
        <f aca="false">F46*F103</f>
        <v>0</v>
      </c>
      <c r="G129" s="409" t="n">
        <f aca="false">G46*G103</f>
        <v>0</v>
      </c>
      <c r="H129" s="409" t="n">
        <f aca="false">H46*H103</f>
        <v>0</v>
      </c>
      <c r="I129" s="409" t="n">
        <f aca="false">I46*I$100</f>
        <v>0</v>
      </c>
      <c r="J129" s="409" t="n">
        <f aca="false">J46*J103</f>
        <v>0</v>
      </c>
      <c r="K129" s="409" t="n">
        <f aca="false">K46*K103</f>
        <v>0</v>
      </c>
      <c r="L129" s="409" t="n">
        <f aca="false">L46*L103</f>
        <v>0</v>
      </c>
      <c r="M129" s="409" t="n">
        <f aca="false">M46*M103</f>
        <v>0</v>
      </c>
      <c r="N129" s="409" t="n">
        <f aca="false">N46*N103</f>
        <v>0</v>
      </c>
      <c r="O129" s="409" t="n">
        <f aca="false">O46*O103</f>
        <v>0</v>
      </c>
      <c r="P129" s="409" t="n">
        <f aca="false">P46*P103</f>
        <v>0</v>
      </c>
      <c r="Q129" s="409" t="n">
        <f aca="false">Q46*Q103</f>
        <v>0</v>
      </c>
      <c r="R129" s="409" t="n">
        <f aca="false">R46*R103</f>
        <v>0</v>
      </c>
      <c r="S129" s="410" t="n">
        <f aca="false">SUM(D129:R129)</f>
        <v>0</v>
      </c>
      <c r="T129" s="244"/>
      <c r="U129" s="244"/>
      <c r="V129" s="405"/>
      <c r="W129" s="405"/>
      <c r="X129" s="405"/>
      <c r="Y129" s="405"/>
      <c r="Z129" s="405"/>
      <c r="AA129" s="405"/>
      <c r="AB129" s="405"/>
      <c r="AC129" s="405"/>
      <c r="AD129" s="405"/>
      <c r="AE129" s="405"/>
      <c r="AF129" s="406"/>
      <c r="AG129" s="406"/>
      <c r="AH129" s="406"/>
      <c r="AI129" s="406"/>
      <c r="AJ129" s="406"/>
      <c r="AK129" s="406"/>
      <c r="AL129" s="406"/>
      <c r="AM129" s="406"/>
      <c r="AN129" s="406"/>
      <c r="AO129" s="406"/>
      <c r="AP129" s="406"/>
      <c r="AQ129" s="406"/>
      <c r="AR129" s="406"/>
      <c r="AS129" s="406"/>
      <c r="AT129" s="406"/>
      <c r="AU129" s="406"/>
      <c r="AV129" s="406"/>
      <c r="AW129" s="406"/>
      <c r="AX129" s="406"/>
      <c r="AY129" s="406"/>
      <c r="AZ129" s="406"/>
      <c r="BA129" s="406"/>
      <c r="BB129" s="406"/>
      <c r="BC129" s="406"/>
      <c r="BD129" s="406"/>
      <c r="BE129" s="406"/>
      <c r="BF129" s="406"/>
      <c r="BG129" s="406"/>
      <c r="BH129" s="406"/>
      <c r="BI129" s="406"/>
      <c r="BJ129" s="406"/>
      <c r="BK129" s="406"/>
      <c r="BL129" s="406"/>
      <c r="BM129" s="406"/>
      <c r="BN129" s="406"/>
      <c r="BO129" s="406"/>
      <c r="BP129" s="406"/>
      <c r="BQ129" s="406"/>
      <c r="BR129" s="406"/>
      <c r="BS129" s="406"/>
      <c r="BT129" s="406"/>
      <c r="BU129" s="406"/>
      <c r="BV129" s="406"/>
      <c r="BW129" s="406"/>
      <c r="BX129" s="406"/>
      <c r="BY129" s="406"/>
      <c r="BZ129" s="406"/>
      <c r="CA129" s="406"/>
      <c r="CB129" s="406"/>
      <c r="CC129" s="406"/>
      <c r="CD129" s="406"/>
      <c r="CE129" s="406"/>
      <c r="CF129" s="406"/>
      <c r="CG129" s="406"/>
      <c r="CH129" s="406"/>
      <c r="CI129" s="406"/>
      <c r="CJ129" s="406"/>
      <c r="CK129" s="406"/>
      <c r="CL129" s="406"/>
      <c r="CM129" s="406"/>
      <c r="CN129" s="406"/>
      <c r="CO129" s="406"/>
      <c r="CP129" s="406"/>
      <c r="CQ129" s="406"/>
      <c r="CR129" s="406"/>
      <c r="CS129" s="406"/>
      <c r="CT129" s="406"/>
      <c r="CU129" s="406"/>
    </row>
    <row r="130" s="407" customFormat="true" ht="16.5" hidden="false" customHeight="true" outlineLevel="0" collapsed="false">
      <c r="A130" s="353"/>
      <c r="B130" s="376" t="s">
        <v>243</v>
      </c>
      <c r="C130" s="376"/>
      <c r="D130" s="412"/>
      <c r="E130" s="412"/>
      <c r="F130" s="412"/>
      <c r="G130" s="412"/>
      <c r="H130" s="412"/>
      <c r="I130" s="412"/>
      <c r="J130" s="412"/>
      <c r="K130" s="412"/>
      <c r="L130" s="412"/>
      <c r="M130" s="412"/>
      <c r="N130" s="412"/>
      <c r="O130" s="412"/>
      <c r="P130" s="412"/>
      <c r="Q130" s="412"/>
      <c r="R130" s="412"/>
      <c r="S130" s="412"/>
      <c r="T130" s="244"/>
      <c r="U130" s="244"/>
      <c r="V130" s="405"/>
      <c r="W130" s="405"/>
      <c r="X130" s="405"/>
      <c r="Y130" s="405"/>
      <c r="Z130" s="405"/>
      <c r="AA130" s="405"/>
      <c r="AB130" s="405"/>
      <c r="AC130" s="405"/>
      <c r="AD130" s="405"/>
      <c r="AE130" s="405"/>
      <c r="AF130" s="406"/>
      <c r="AG130" s="406"/>
      <c r="AH130" s="406"/>
      <c r="AI130" s="406"/>
      <c r="AJ130" s="406"/>
      <c r="AK130" s="406"/>
      <c r="AL130" s="406"/>
      <c r="AM130" s="406"/>
      <c r="AN130" s="406"/>
      <c r="AO130" s="406"/>
      <c r="AP130" s="406"/>
      <c r="AQ130" s="406"/>
      <c r="AR130" s="406"/>
      <c r="AS130" s="406"/>
      <c r="AT130" s="406"/>
      <c r="AU130" s="406"/>
      <c r="AV130" s="406"/>
      <c r="AW130" s="406"/>
      <c r="AX130" s="406"/>
      <c r="AY130" s="406"/>
      <c r="AZ130" s="406"/>
      <c r="BA130" s="406"/>
      <c r="BB130" s="406"/>
      <c r="BC130" s="406"/>
      <c r="BD130" s="406"/>
      <c r="BE130" s="406"/>
      <c r="BF130" s="406"/>
      <c r="BG130" s="406"/>
      <c r="BH130" s="406"/>
      <c r="BI130" s="406"/>
      <c r="BJ130" s="406"/>
      <c r="BK130" s="406"/>
      <c r="BL130" s="406"/>
      <c r="BM130" s="406"/>
      <c r="BN130" s="406"/>
      <c r="BO130" s="406"/>
      <c r="BP130" s="406"/>
      <c r="BQ130" s="406"/>
      <c r="BR130" s="406"/>
      <c r="BS130" s="406"/>
      <c r="BT130" s="406"/>
      <c r="BU130" s="406"/>
      <c r="BV130" s="406"/>
      <c r="BW130" s="406"/>
      <c r="BX130" s="406"/>
      <c r="BY130" s="406"/>
      <c r="BZ130" s="406"/>
      <c r="CA130" s="406"/>
      <c r="CB130" s="406"/>
      <c r="CC130" s="406"/>
      <c r="CD130" s="406"/>
      <c r="CE130" s="406"/>
      <c r="CF130" s="406"/>
      <c r="CG130" s="406"/>
      <c r="CH130" s="406"/>
      <c r="CI130" s="406"/>
      <c r="CJ130" s="406"/>
      <c r="CK130" s="406"/>
      <c r="CL130" s="406"/>
      <c r="CM130" s="406"/>
      <c r="CN130" s="406"/>
      <c r="CO130" s="406"/>
      <c r="CP130" s="406"/>
      <c r="CQ130" s="406"/>
      <c r="CR130" s="406"/>
      <c r="CS130" s="406"/>
      <c r="CT130" s="406"/>
      <c r="CU130" s="406"/>
    </row>
    <row r="131" s="407" customFormat="true" ht="16.5" hidden="false" customHeight="true" outlineLevel="0" collapsed="false">
      <c r="A131" s="353"/>
      <c r="B131" s="385" t="s">
        <v>159</v>
      </c>
      <c r="C131" s="385"/>
      <c r="D131" s="409" t="n">
        <f aca="false">D48*D$100</f>
        <v>0</v>
      </c>
      <c r="E131" s="409" t="n">
        <f aca="false">E48*E$100</f>
        <v>0</v>
      </c>
      <c r="F131" s="409" t="n">
        <f aca="false">F48*F$100</f>
        <v>0</v>
      </c>
      <c r="G131" s="409" t="n">
        <f aca="false">G48*G$100</f>
        <v>0</v>
      </c>
      <c r="H131" s="409" t="n">
        <f aca="false">H48*H$100</f>
        <v>0</v>
      </c>
      <c r="I131" s="409" t="n">
        <f aca="false">I48*I$100</f>
        <v>0</v>
      </c>
      <c r="J131" s="409" t="n">
        <f aca="false">J48*J$100</f>
        <v>0</v>
      </c>
      <c r="K131" s="409" t="n">
        <f aca="false">K48*K$100</f>
        <v>0</v>
      </c>
      <c r="L131" s="409" t="n">
        <f aca="false">L48*L$100</f>
        <v>0</v>
      </c>
      <c r="M131" s="409" t="n">
        <f aca="false">M48*M$100</f>
        <v>0</v>
      </c>
      <c r="N131" s="409" t="n">
        <f aca="false">N48*N$100</f>
        <v>0</v>
      </c>
      <c r="O131" s="409" t="n">
        <f aca="false">O48*O$100</f>
        <v>0</v>
      </c>
      <c r="P131" s="409" t="n">
        <f aca="false">P48*P$100</f>
        <v>0</v>
      </c>
      <c r="Q131" s="409" t="n">
        <f aca="false">Q48*Q$100</f>
        <v>0</v>
      </c>
      <c r="R131" s="409" t="n">
        <f aca="false">R48*R$100</f>
        <v>0</v>
      </c>
      <c r="S131" s="410" t="n">
        <f aca="false">SUM(D131:R131)</f>
        <v>0</v>
      </c>
      <c r="T131" s="244"/>
      <c r="U131" s="244"/>
      <c r="V131" s="405"/>
      <c r="W131" s="405"/>
      <c r="X131" s="405"/>
      <c r="Y131" s="405"/>
      <c r="Z131" s="405"/>
      <c r="AA131" s="405"/>
      <c r="AB131" s="405"/>
      <c r="AC131" s="405"/>
      <c r="AD131" s="405"/>
      <c r="AE131" s="405"/>
      <c r="AF131" s="406"/>
      <c r="AG131" s="406"/>
      <c r="AH131" s="406"/>
      <c r="AI131" s="406"/>
      <c r="AJ131" s="406"/>
      <c r="AK131" s="406"/>
      <c r="AL131" s="406"/>
      <c r="AM131" s="406"/>
      <c r="AN131" s="406"/>
      <c r="AO131" s="406"/>
      <c r="AP131" s="406"/>
      <c r="AQ131" s="406"/>
      <c r="AR131" s="406"/>
      <c r="AS131" s="406"/>
      <c r="AT131" s="406"/>
      <c r="AU131" s="406"/>
      <c r="AV131" s="406"/>
      <c r="AW131" s="406"/>
      <c r="AX131" s="406"/>
      <c r="AY131" s="406"/>
      <c r="AZ131" s="406"/>
      <c r="BA131" s="406"/>
      <c r="BB131" s="406"/>
      <c r="BC131" s="406"/>
      <c r="BD131" s="406"/>
      <c r="BE131" s="406"/>
      <c r="BF131" s="406"/>
      <c r="BG131" s="406"/>
      <c r="BH131" s="406"/>
      <c r="BI131" s="406"/>
      <c r="BJ131" s="406"/>
      <c r="BK131" s="406"/>
      <c r="BL131" s="406"/>
      <c r="BM131" s="406"/>
      <c r="BN131" s="406"/>
      <c r="BO131" s="406"/>
      <c r="BP131" s="406"/>
      <c r="BQ131" s="406"/>
      <c r="BR131" s="406"/>
      <c r="BS131" s="406"/>
      <c r="BT131" s="406"/>
      <c r="BU131" s="406"/>
      <c r="BV131" s="406"/>
      <c r="BW131" s="406"/>
      <c r="BX131" s="406"/>
      <c r="BY131" s="406"/>
      <c r="BZ131" s="406"/>
      <c r="CA131" s="406"/>
      <c r="CB131" s="406"/>
      <c r="CC131" s="406"/>
      <c r="CD131" s="406"/>
      <c r="CE131" s="406"/>
      <c r="CF131" s="406"/>
      <c r="CG131" s="406"/>
      <c r="CH131" s="406"/>
      <c r="CI131" s="406"/>
      <c r="CJ131" s="406"/>
      <c r="CK131" s="406"/>
      <c r="CL131" s="406"/>
      <c r="CM131" s="406"/>
      <c r="CN131" s="406"/>
      <c r="CO131" s="406"/>
      <c r="CP131" s="406"/>
      <c r="CQ131" s="406"/>
      <c r="CR131" s="406"/>
      <c r="CS131" s="406"/>
      <c r="CT131" s="406"/>
      <c r="CU131" s="406"/>
    </row>
    <row r="132" s="407" customFormat="true" ht="16.5" hidden="false" customHeight="true" outlineLevel="0" collapsed="false">
      <c r="A132" s="353"/>
      <c r="B132" s="376" t="s">
        <v>244</v>
      </c>
      <c r="C132" s="376"/>
      <c r="D132" s="412"/>
      <c r="E132" s="412"/>
      <c r="F132" s="412"/>
      <c r="G132" s="412"/>
      <c r="H132" s="412"/>
      <c r="I132" s="412"/>
      <c r="J132" s="412"/>
      <c r="K132" s="412"/>
      <c r="L132" s="412"/>
      <c r="M132" s="412"/>
      <c r="N132" s="412"/>
      <c r="O132" s="412"/>
      <c r="P132" s="412"/>
      <c r="Q132" s="412"/>
      <c r="R132" s="412"/>
      <c r="S132" s="412"/>
      <c r="T132" s="244"/>
      <c r="U132" s="244"/>
      <c r="V132" s="405"/>
      <c r="W132" s="405"/>
      <c r="X132" s="405"/>
      <c r="Y132" s="405"/>
      <c r="Z132" s="405"/>
      <c r="AA132" s="405"/>
      <c r="AB132" s="405"/>
      <c r="AC132" s="405"/>
      <c r="AD132" s="405"/>
      <c r="AE132" s="405"/>
      <c r="AF132" s="406"/>
      <c r="AG132" s="406"/>
      <c r="AH132" s="406"/>
      <c r="AI132" s="406"/>
      <c r="AJ132" s="406"/>
      <c r="AK132" s="406"/>
      <c r="AL132" s="406"/>
      <c r="AM132" s="406"/>
      <c r="AN132" s="406"/>
      <c r="AO132" s="406"/>
      <c r="AP132" s="406"/>
      <c r="AQ132" s="406"/>
      <c r="AR132" s="406"/>
      <c r="AS132" s="406"/>
      <c r="AT132" s="406"/>
      <c r="AU132" s="406"/>
      <c r="AV132" s="406"/>
      <c r="AW132" s="406"/>
      <c r="AX132" s="406"/>
      <c r="AY132" s="406"/>
      <c r="AZ132" s="406"/>
      <c r="BA132" s="406"/>
      <c r="BB132" s="406"/>
      <c r="BC132" s="406"/>
      <c r="BD132" s="406"/>
      <c r="BE132" s="406"/>
      <c r="BF132" s="406"/>
      <c r="BG132" s="406"/>
      <c r="BH132" s="406"/>
      <c r="BI132" s="406"/>
      <c r="BJ132" s="406"/>
      <c r="BK132" s="406"/>
      <c r="BL132" s="406"/>
      <c r="BM132" s="406"/>
      <c r="BN132" s="406"/>
      <c r="BO132" s="406"/>
      <c r="BP132" s="406"/>
      <c r="BQ132" s="406"/>
      <c r="BR132" s="406"/>
      <c r="BS132" s="406"/>
      <c r="BT132" s="406"/>
      <c r="BU132" s="406"/>
      <c r="BV132" s="406"/>
      <c r="BW132" s="406"/>
      <c r="BX132" s="406"/>
      <c r="BY132" s="406"/>
      <c r="BZ132" s="406"/>
      <c r="CA132" s="406"/>
      <c r="CB132" s="406"/>
      <c r="CC132" s="406"/>
      <c r="CD132" s="406"/>
      <c r="CE132" s="406"/>
      <c r="CF132" s="406"/>
      <c r="CG132" s="406"/>
      <c r="CH132" s="406"/>
      <c r="CI132" s="406"/>
      <c r="CJ132" s="406"/>
      <c r="CK132" s="406"/>
      <c r="CL132" s="406"/>
      <c r="CM132" s="406"/>
      <c r="CN132" s="406"/>
      <c r="CO132" s="406"/>
      <c r="CP132" s="406"/>
      <c r="CQ132" s="406"/>
      <c r="CR132" s="406"/>
      <c r="CS132" s="406"/>
      <c r="CT132" s="406"/>
      <c r="CU132" s="406"/>
    </row>
    <row r="133" s="407" customFormat="true" ht="16.5" hidden="false" customHeight="true" outlineLevel="0" collapsed="false">
      <c r="A133" s="353"/>
      <c r="B133" s="385" t="s">
        <v>207</v>
      </c>
      <c r="C133" s="385"/>
      <c r="D133" s="413"/>
      <c r="E133" s="413"/>
      <c r="F133" s="413"/>
      <c r="G133" s="413"/>
      <c r="H133" s="413"/>
      <c r="I133" s="413"/>
      <c r="J133" s="413"/>
      <c r="K133" s="413"/>
      <c r="L133" s="413"/>
      <c r="M133" s="413"/>
      <c r="N133" s="413"/>
      <c r="O133" s="413"/>
      <c r="P133" s="413"/>
      <c r="Q133" s="413"/>
      <c r="R133" s="413"/>
      <c r="S133" s="410" t="n">
        <f aca="false">D106</f>
        <v>0</v>
      </c>
      <c r="T133" s="244"/>
      <c r="U133" s="244"/>
      <c r="V133" s="405"/>
      <c r="W133" s="405"/>
      <c r="X133" s="405"/>
      <c r="Y133" s="405"/>
      <c r="Z133" s="405"/>
      <c r="AA133" s="405"/>
      <c r="AB133" s="405"/>
      <c r="AC133" s="405"/>
      <c r="AD133" s="405"/>
      <c r="AE133" s="405"/>
      <c r="AF133" s="406"/>
      <c r="AG133" s="406"/>
      <c r="AH133" s="406"/>
      <c r="AI133" s="406"/>
      <c r="AJ133" s="406"/>
      <c r="AK133" s="406"/>
      <c r="AL133" s="406"/>
      <c r="AM133" s="406"/>
      <c r="AN133" s="406"/>
      <c r="AO133" s="406"/>
      <c r="AP133" s="406"/>
      <c r="AQ133" s="406"/>
      <c r="AR133" s="406"/>
      <c r="AS133" s="406"/>
      <c r="AT133" s="406"/>
      <c r="AU133" s="406"/>
      <c r="AV133" s="406"/>
      <c r="AW133" s="406"/>
      <c r="AX133" s="406"/>
      <c r="AY133" s="406"/>
      <c r="AZ133" s="406"/>
      <c r="BA133" s="406"/>
      <c r="BB133" s="406"/>
      <c r="BC133" s="406"/>
      <c r="BD133" s="406"/>
      <c r="BE133" s="406"/>
      <c r="BF133" s="406"/>
      <c r="BG133" s="406"/>
      <c r="BH133" s="406"/>
      <c r="BI133" s="406"/>
      <c r="BJ133" s="406"/>
      <c r="BK133" s="406"/>
      <c r="BL133" s="406"/>
      <c r="BM133" s="406"/>
      <c r="BN133" s="406"/>
      <c r="BO133" s="406"/>
      <c r="BP133" s="406"/>
      <c r="BQ133" s="406"/>
      <c r="BR133" s="406"/>
      <c r="BS133" s="406"/>
      <c r="BT133" s="406"/>
      <c r="BU133" s="406"/>
      <c r="BV133" s="406"/>
      <c r="BW133" s="406"/>
      <c r="BX133" s="406"/>
      <c r="BY133" s="406"/>
      <c r="BZ133" s="406"/>
      <c r="CA133" s="406"/>
      <c r="CB133" s="406"/>
      <c r="CC133" s="406"/>
      <c r="CD133" s="406"/>
      <c r="CE133" s="406"/>
      <c r="CF133" s="406"/>
      <c r="CG133" s="406"/>
      <c r="CH133" s="406"/>
      <c r="CI133" s="406"/>
      <c r="CJ133" s="406"/>
      <c r="CK133" s="406"/>
      <c r="CL133" s="406"/>
      <c r="CM133" s="406"/>
      <c r="CN133" s="406"/>
      <c r="CO133" s="406"/>
      <c r="CP133" s="406"/>
      <c r="CQ133" s="406"/>
      <c r="CR133" s="406"/>
      <c r="CS133" s="406"/>
      <c r="CT133" s="406"/>
      <c r="CU133" s="406"/>
    </row>
    <row r="134" s="407" customFormat="true" ht="16.5" hidden="false" customHeight="true" outlineLevel="0" collapsed="false">
      <c r="A134" s="353"/>
      <c r="B134" s="378" t="s">
        <v>238</v>
      </c>
      <c r="C134" s="378"/>
      <c r="D134" s="413"/>
      <c r="E134" s="413"/>
      <c r="F134" s="413"/>
      <c r="G134" s="413"/>
      <c r="H134" s="413"/>
      <c r="I134" s="413"/>
      <c r="J134" s="413"/>
      <c r="K134" s="413"/>
      <c r="L134" s="413"/>
      <c r="M134" s="413"/>
      <c r="N134" s="413"/>
      <c r="O134" s="413"/>
      <c r="P134" s="413"/>
      <c r="Q134" s="413"/>
      <c r="R134" s="413"/>
      <c r="S134" s="410" t="n">
        <f aca="false">D107</f>
        <v>0</v>
      </c>
      <c r="T134" s="244"/>
      <c r="U134" s="244"/>
      <c r="V134" s="405"/>
      <c r="W134" s="405"/>
      <c r="X134" s="405"/>
      <c r="Y134" s="405"/>
      <c r="Z134" s="405"/>
      <c r="AA134" s="405"/>
      <c r="AB134" s="405"/>
      <c r="AC134" s="405"/>
      <c r="AD134" s="405"/>
      <c r="AE134" s="405"/>
      <c r="AF134" s="406"/>
      <c r="AG134" s="406"/>
      <c r="AH134" s="406"/>
      <c r="AI134" s="406"/>
      <c r="AJ134" s="406"/>
      <c r="AK134" s="406"/>
      <c r="AL134" s="406"/>
      <c r="AM134" s="406"/>
      <c r="AN134" s="406"/>
      <c r="AO134" s="406"/>
      <c r="AP134" s="406"/>
      <c r="AQ134" s="406"/>
      <c r="AR134" s="406"/>
      <c r="AS134" s="406"/>
      <c r="AT134" s="406"/>
      <c r="AU134" s="406"/>
      <c r="AV134" s="406"/>
      <c r="AW134" s="406"/>
      <c r="AX134" s="406"/>
      <c r="AY134" s="406"/>
      <c r="AZ134" s="406"/>
      <c r="BA134" s="406"/>
      <c r="BB134" s="406"/>
      <c r="BC134" s="406"/>
      <c r="BD134" s="406"/>
      <c r="BE134" s="406"/>
      <c r="BF134" s="406"/>
      <c r="BG134" s="406"/>
      <c r="BH134" s="406"/>
      <c r="BI134" s="406"/>
      <c r="BJ134" s="406"/>
      <c r="BK134" s="406"/>
      <c r="BL134" s="406"/>
      <c r="BM134" s="406"/>
      <c r="BN134" s="406"/>
      <c r="BO134" s="406"/>
      <c r="BP134" s="406"/>
      <c r="BQ134" s="406"/>
      <c r="BR134" s="406"/>
      <c r="BS134" s="406"/>
      <c r="BT134" s="406"/>
      <c r="BU134" s="406"/>
      <c r="BV134" s="406"/>
      <c r="BW134" s="406"/>
      <c r="BX134" s="406"/>
      <c r="BY134" s="406"/>
      <c r="BZ134" s="406"/>
      <c r="CA134" s="406"/>
      <c r="CB134" s="406"/>
      <c r="CC134" s="406"/>
      <c r="CD134" s="406"/>
      <c r="CE134" s="406"/>
      <c r="CF134" s="406"/>
      <c r="CG134" s="406"/>
      <c r="CH134" s="406"/>
      <c r="CI134" s="406"/>
      <c r="CJ134" s="406"/>
      <c r="CK134" s="406"/>
      <c r="CL134" s="406"/>
      <c r="CM134" s="406"/>
      <c r="CN134" s="406"/>
      <c r="CO134" s="406"/>
      <c r="CP134" s="406"/>
      <c r="CQ134" s="406"/>
      <c r="CR134" s="406"/>
      <c r="CS134" s="406"/>
      <c r="CT134" s="406"/>
      <c r="CU134" s="406"/>
    </row>
    <row r="135" s="407" customFormat="true" ht="16.5" hidden="false" customHeight="true" outlineLevel="0" collapsed="false">
      <c r="A135" s="353"/>
      <c r="B135" s="378" t="s">
        <v>239</v>
      </c>
      <c r="C135" s="378"/>
      <c r="D135" s="413"/>
      <c r="E135" s="413"/>
      <c r="F135" s="413"/>
      <c r="G135" s="413"/>
      <c r="H135" s="413"/>
      <c r="I135" s="413"/>
      <c r="J135" s="413"/>
      <c r="K135" s="413"/>
      <c r="L135" s="413"/>
      <c r="M135" s="413"/>
      <c r="N135" s="413"/>
      <c r="O135" s="413"/>
      <c r="P135" s="413"/>
      <c r="Q135" s="413"/>
      <c r="R135" s="413"/>
      <c r="S135" s="410" t="n">
        <f aca="false">D108</f>
        <v>0</v>
      </c>
      <c r="T135" s="244"/>
      <c r="U135" s="244"/>
      <c r="V135" s="405"/>
      <c r="W135" s="405"/>
      <c r="X135" s="405"/>
      <c r="Y135" s="405"/>
      <c r="Z135" s="405"/>
      <c r="AA135" s="405"/>
      <c r="AB135" s="405"/>
      <c r="AC135" s="405"/>
      <c r="AD135" s="405"/>
      <c r="AE135" s="405"/>
      <c r="AF135" s="406"/>
      <c r="AG135" s="406"/>
      <c r="AH135" s="406"/>
      <c r="AI135" s="406"/>
      <c r="AJ135" s="406"/>
      <c r="AK135" s="406"/>
      <c r="AL135" s="406"/>
      <c r="AM135" s="406"/>
      <c r="AN135" s="406"/>
      <c r="AO135" s="406"/>
      <c r="AP135" s="406"/>
      <c r="AQ135" s="406"/>
      <c r="AR135" s="406"/>
      <c r="AS135" s="406"/>
      <c r="AT135" s="406"/>
      <c r="AU135" s="406"/>
      <c r="AV135" s="406"/>
      <c r="AW135" s="406"/>
      <c r="AX135" s="406"/>
      <c r="AY135" s="406"/>
      <c r="AZ135" s="406"/>
      <c r="BA135" s="406"/>
      <c r="BB135" s="406"/>
      <c r="BC135" s="406"/>
      <c r="BD135" s="406"/>
      <c r="BE135" s="406"/>
      <c r="BF135" s="406"/>
      <c r="BG135" s="406"/>
      <c r="BH135" s="406"/>
      <c r="BI135" s="406"/>
      <c r="BJ135" s="406"/>
      <c r="BK135" s="406"/>
      <c r="BL135" s="406"/>
      <c r="BM135" s="406"/>
      <c r="BN135" s="406"/>
      <c r="BO135" s="406"/>
      <c r="BP135" s="406"/>
      <c r="BQ135" s="406"/>
      <c r="BR135" s="406"/>
      <c r="BS135" s="406"/>
      <c r="BT135" s="406"/>
      <c r="BU135" s="406"/>
      <c r="BV135" s="406"/>
      <c r="BW135" s="406"/>
      <c r="BX135" s="406"/>
      <c r="BY135" s="406"/>
      <c r="BZ135" s="406"/>
      <c r="CA135" s="406"/>
      <c r="CB135" s="406"/>
      <c r="CC135" s="406"/>
      <c r="CD135" s="406"/>
      <c r="CE135" s="406"/>
      <c r="CF135" s="406"/>
      <c r="CG135" s="406"/>
      <c r="CH135" s="406"/>
      <c r="CI135" s="406"/>
      <c r="CJ135" s="406"/>
      <c r="CK135" s="406"/>
      <c r="CL135" s="406"/>
      <c r="CM135" s="406"/>
      <c r="CN135" s="406"/>
      <c r="CO135" s="406"/>
      <c r="CP135" s="406"/>
      <c r="CQ135" s="406"/>
      <c r="CR135" s="406"/>
      <c r="CS135" s="406"/>
      <c r="CT135" s="406"/>
      <c r="CU135" s="406"/>
    </row>
    <row r="136" s="407" customFormat="true" ht="16.5" hidden="false" customHeight="true" outlineLevel="0" collapsed="false">
      <c r="A136" s="353"/>
      <c r="B136" s="411" t="s">
        <v>161</v>
      </c>
      <c r="C136" s="411"/>
      <c r="D136" s="410" t="n">
        <f aca="false">SUM(D124,D129,D131)</f>
        <v>0</v>
      </c>
      <c r="E136" s="410" t="n">
        <f aca="false">SUM(E124,E129,E131)</f>
        <v>0</v>
      </c>
      <c r="F136" s="410" t="n">
        <f aca="false">SUM(F124,F129,F131)</f>
        <v>0</v>
      </c>
      <c r="G136" s="410" t="n">
        <f aca="false">SUM(G124,G129,G131)</f>
        <v>0</v>
      </c>
      <c r="H136" s="410" t="n">
        <f aca="false">SUM(H124,H129,H131)</f>
        <v>0</v>
      </c>
      <c r="I136" s="410" t="n">
        <f aca="false">SUM(I124,I129,I131)</f>
        <v>0</v>
      </c>
      <c r="J136" s="410" t="n">
        <f aca="false">SUM(J124,J129,J131)</f>
        <v>0</v>
      </c>
      <c r="K136" s="410" t="n">
        <f aca="false">SUM(K124,K129,K131)</f>
        <v>0</v>
      </c>
      <c r="L136" s="410" t="n">
        <f aca="false">SUM(L124,L129,L131)</f>
        <v>0</v>
      </c>
      <c r="M136" s="410" t="n">
        <f aca="false">SUM(M124,M129,M131)</f>
        <v>0</v>
      </c>
      <c r="N136" s="410" t="n">
        <f aca="false">SUM(N124,N129,N131)</f>
        <v>0</v>
      </c>
      <c r="O136" s="410" t="n">
        <f aca="false">SUM(O124,O129,O131)</f>
        <v>0</v>
      </c>
      <c r="P136" s="410" t="n">
        <f aca="false">SUM(P124,P129,P131)</f>
        <v>0</v>
      </c>
      <c r="Q136" s="410" t="n">
        <f aca="false">SUM(Q124,Q129,Q131)</f>
        <v>0</v>
      </c>
      <c r="R136" s="410" t="n">
        <f aca="false">SUM(R124,R129,R131)</f>
        <v>0</v>
      </c>
      <c r="S136" s="410" t="n">
        <f aca="false">SUM(S124,S129,S131,S133,S134,S135)</f>
        <v>0</v>
      </c>
      <c r="T136" s="244"/>
      <c r="U136" s="244"/>
      <c r="V136" s="405"/>
      <c r="W136" s="405"/>
      <c r="X136" s="405"/>
      <c r="Y136" s="405"/>
      <c r="Z136" s="405"/>
      <c r="AA136" s="405"/>
      <c r="AB136" s="405"/>
      <c r="AC136" s="405"/>
      <c r="AD136" s="405"/>
      <c r="AE136" s="405"/>
      <c r="AF136" s="406"/>
      <c r="AG136" s="406"/>
      <c r="AH136" s="406"/>
      <c r="AI136" s="406"/>
      <c r="AJ136" s="406"/>
      <c r="AK136" s="406"/>
      <c r="AL136" s="406"/>
      <c r="AM136" s="406"/>
      <c r="AN136" s="406"/>
      <c r="AO136" s="406"/>
      <c r="AP136" s="406"/>
      <c r="AQ136" s="406"/>
      <c r="AR136" s="406"/>
      <c r="AS136" s="406"/>
      <c r="AT136" s="406"/>
      <c r="AU136" s="406"/>
      <c r="AV136" s="406"/>
      <c r="AW136" s="406"/>
      <c r="AX136" s="406"/>
      <c r="AY136" s="406"/>
      <c r="AZ136" s="406"/>
      <c r="BA136" s="406"/>
      <c r="BB136" s="406"/>
      <c r="BC136" s="406"/>
      <c r="BD136" s="406"/>
      <c r="BE136" s="406"/>
      <c r="BF136" s="406"/>
      <c r="BG136" s="406"/>
      <c r="BH136" s="406"/>
      <c r="BI136" s="406"/>
      <c r="BJ136" s="406"/>
      <c r="BK136" s="406"/>
      <c r="BL136" s="406"/>
      <c r="BM136" s="406"/>
      <c r="BN136" s="406"/>
      <c r="BO136" s="406"/>
      <c r="BP136" s="406"/>
      <c r="BQ136" s="406"/>
      <c r="BR136" s="406"/>
      <c r="BS136" s="406"/>
      <c r="BT136" s="406"/>
      <c r="BU136" s="406"/>
      <c r="BV136" s="406"/>
      <c r="BW136" s="406"/>
      <c r="BX136" s="406"/>
      <c r="BY136" s="406"/>
      <c r="BZ136" s="406"/>
      <c r="CA136" s="406"/>
      <c r="CB136" s="406"/>
      <c r="CC136" s="406"/>
      <c r="CD136" s="406"/>
      <c r="CE136" s="406"/>
      <c r="CF136" s="406"/>
      <c r="CG136" s="406"/>
      <c r="CH136" s="406"/>
      <c r="CI136" s="406"/>
      <c r="CJ136" s="406"/>
      <c r="CK136" s="406"/>
      <c r="CL136" s="406"/>
      <c r="CM136" s="406"/>
      <c r="CN136" s="406"/>
      <c r="CO136" s="406"/>
      <c r="CP136" s="406"/>
      <c r="CQ136" s="406"/>
      <c r="CR136" s="406"/>
      <c r="CS136" s="406"/>
      <c r="CT136" s="406"/>
      <c r="CU136" s="406"/>
    </row>
    <row r="137" s="51" customFormat="true" ht="7.5" hidden="false" customHeight="true" outlineLevel="0" collapsed="false">
      <c r="A137" s="50"/>
      <c r="B137" s="344"/>
      <c r="C137" s="344"/>
      <c r="D137" s="344"/>
      <c r="E137" s="344"/>
      <c r="F137" s="344"/>
      <c r="G137" s="344"/>
      <c r="H137" s="344"/>
      <c r="I137" s="344"/>
      <c r="J137" s="344"/>
      <c r="K137" s="345"/>
      <c r="L137" s="345"/>
      <c r="M137" s="345"/>
      <c r="N137" s="345"/>
      <c r="O137" s="345"/>
      <c r="P137" s="345"/>
      <c r="Q137" s="345"/>
      <c r="R137" s="345"/>
      <c r="S137" s="346"/>
      <c r="T137" s="50"/>
      <c r="U137" s="50"/>
    </row>
    <row r="138" s="51" customFormat="true" ht="15" hidden="false" customHeight="true" outlineLevel="0" collapsed="false">
      <c r="A138" s="50"/>
      <c r="B138" s="298" t="s">
        <v>162</v>
      </c>
      <c r="C138" s="344"/>
      <c r="D138" s="344"/>
      <c r="E138" s="344"/>
      <c r="F138" s="344"/>
      <c r="G138" s="344"/>
      <c r="H138" s="344"/>
      <c r="I138" s="344"/>
      <c r="J138" s="344"/>
      <c r="K138" s="345"/>
      <c r="L138" s="345"/>
      <c r="M138" s="345"/>
      <c r="N138" s="345"/>
      <c r="O138" s="345"/>
      <c r="P138" s="345"/>
      <c r="Q138" s="345"/>
      <c r="R138" s="345"/>
      <c r="S138" s="346"/>
      <c r="T138" s="50"/>
      <c r="U138" s="50"/>
    </row>
    <row r="139" s="51" customFormat="true" ht="15" hidden="false" customHeight="true" outlineLevel="0" collapsed="false">
      <c r="A139" s="50"/>
      <c r="B139" s="298"/>
      <c r="C139" s="344"/>
      <c r="D139" s="344"/>
      <c r="E139" s="344"/>
      <c r="F139" s="344"/>
      <c r="G139" s="344"/>
      <c r="H139" s="344"/>
      <c r="I139" s="344"/>
      <c r="J139" s="344"/>
      <c r="K139" s="345"/>
      <c r="L139" s="345"/>
      <c r="M139" s="345"/>
      <c r="N139" s="345"/>
      <c r="O139" s="345"/>
      <c r="P139" s="345"/>
      <c r="Q139" s="345"/>
      <c r="R139" s="345"/>
      <c r="S139" s="346"/>
      <c r="T139" s="50"/>
      <c r="U139" s="50"/>
    </row>
    <row r="140" customFormat="false" ht="15" hidden="false" customHeight="true" outlineLevel="0" collapsed="false">
      <c r="A140" s="255"/>
      <c r="B140" s="355"/>
      <c r="C140" s="355"/>
      <c r="D140" s="355"/>
      <c r="E140" s="355"/>
      <c r="F140" s="355"/>
      <c r="G140" s="355"/>
      <c r="H140" s="355"/>
      <c r="I140" s="355"/>
      <c r="J140" s="355"/>
      <c r="K140" s="356"/>
      <c r="L140" s="356"/>
      <c r="M140" s="356"/>
      <c r="N140" s="356"/>
      <c r="O140" s="356"/>
      <c r="P140" s="356"/>
      <c r="Q140" s="356"/>
      <c r="R140" s="356"/>
      <c r="S140" s="357"/>
      <c r="T140" s="255"/>
      <c r="U140" s="255"/>
    </row>
    <row r="141" s="51" customFormat="true" ht="15" hidden="false" customHeight="true" outlineLevel="0" collapsed="false">
      <c r="A141" s="50"/>
      <c r="B141" s="109" t="s">
        <v>216</v>
      </c>
      <c r="C141" s="245"/>
      <c r="D141" s="245"/>
      <c r="E141" s="245"/>
      <c r="F141" s="245"/>
      <c r="G141" s="245"/>
      <c r="H141" s="245"/>
      <c r="I141" s="245"/>
      <c r="J141" s="245"/>
      <c r="K141" s="245"/>
      <c r="L141" s="414"/>
      <c r="M141" s="414"/>
      <c r="N141" s="414"/>
      <c r="O141" s="414"/>
      <c r="P141" s="414"/>
      <c r="Q141" s="110"/>
      <c r="R141" s="110"/>
      <c r="S141" s="346"/>
      <c r="T141" s="50"/>
      <c r="U141" s="50"/>
    </row>
    <row r="142" s="51" customFormat="true" ht="15" hidden="false" customHeight="true" outlineLevel="0" collapsed="false">
      <c r="A142" s="50"/>
      <c r="B142" s="415" t="n">
        <f aca="false">MEI1!B142</f>
        <v>0</v>
      </c>
      <c r="C142" s="415"/>
      <c r="D142" s="415"/>
      <c r="E142" s="415"/>
      <c r="F142" s="415"/>
      <c r="G142" s="415"/>
      <c r="H142" s="415"/>
      <c r="I142" s="415"/>
      <c r="J142" s="415"/>
      <c r="K142" s="415"/>
      <c r="L142" s="415"/>
      <c r="M142" s="415"/>
      <c r="N142" s="415"/>
      <c r="O142" s="415"/>
      <c r="P142" s="415"/>
      <c r="Q142" s="415"/>
      <c r="R142" s="415"/>
      <c r="S142" s="346"/>
      <c r="T142" s="50"/>
      <c r="U142" s="50"/>
    </row>
    <row r="143" s="51" customFormat="true" ht="24" hidden="false" customHeight="true" outlineLevel="0" collapsed="false">
      <c r="A143" s="304"/>
      <c r="B143" s="415"/>
      <c r="C143" s="415"/>
      <c r="D143" s="415"/>
      <c r="E143" s="415"/>
      <c r="F143" s="415"/>
      <c r="G143" s="415"/>
      <c r="H143" s="415"/>
      <c r="I143" s="415"/>
      <c r="J143" s="415"/>
      <c r="K143" s="415"/>
      <c r="L143" s="415"/>
      <c r="M143" s="415"/>
      <c r="N143" s="415"/>
      <c r="O143" s="415"/>
      <c r="P143" s="415"/>
      <c r="Q143" s="415"/>
      <c r="R143" s="415"/>
      <c r="S143" s="137" t="str">
        <f aca="false">CONCATENATE(TEXT(500-LEN(B142), "#")," chars left")</f>
        <v>499 chars left</v>
      </c>
      <c r="T143" s="50"/>
      <c r="U143" s="50"/>
    </row>
    <row r="144" s="51" customFormat="true" ht="14.25" hidden="false" customHeight="false" outlineLevel="0" collapsed="false">
      <c r="A144" s="50"/>
      <c r="B144" s="50"/>
      <c r="C144" s="50"/>
      <c r="D144" s="50"/>
      <c r="E144" s="50"/>
      <c r="F144" s="50"/>
      <c r="G144" s="50"/>
      <c r="H144" s="50"/>
      <c r="I144" s="50"/>
      <c r="J144" s="50"/>
      <c r="K144" s="50"/>
      <c r="L144" s="50"/>
      <c r="M144" s="50"/>
      <c r="N144" s="50"/>
      <c r="O144" s="50"/>
      <c r="P144" s="50"/>
      <c r="Q144" s="50"/>
      <c r="R144" s="50"/>
      <c r="S144" s="50"/>
      <c r="T144" s="50"/>
      <c r="U144" s="50"/>
    </row>
    <row r="145" s="33" customFormat="true" ht="24.75" hidden="false" customHeight="true" outlineLevel="0" collapsed="false">
      <c r="A145" s="217"/>
      <c r="B145" s="217"/>
      <c r="C145" s="217"/>
      <c r="D145" s="217"/>
      <c r="E145" s="217"/>
      <c r="F145" s="217"/>
      <c r="G145" s="217"/>
      <c r="H145" s="217"/>
      <c r="I145" s="217"/>
      <c r="J145" s="217"/>
      <c r="K145" s="217"/>
      <c r="L145" s="217"/>
      <c r="M145" s="217"/>
      <c r="N145" s="217"/>
      <c r="O145" s="217"/>
      <c r="P145" s="217"/>
      <c r="Q145" s="366"/>
      <c r="R145" s="366" t="s">
        <v>245</v>
      </c>
      <c r="S145" s="368" t="s">
        <v>248</v>
      </c>
      <c r="T145" s="31"/>
      <c r="U145" s="213"/>
      <c r="V145" s="31"/>
      <c r="W145" s="31"/>
      <c r="X145" s="31"/>
    </row>
  </sheetData>
  <mergeCells count="104">
    <mergeCell ref="A1:N1"/>
    <mergeCell ref="B23:C25"/>
    <mergeCell ref="D23:S25"/>
    <mergeCell ref="B28:C28"/>
    <mergeCell ref="B31:C33"/>
    <mergeCell ref="D31:S31"/>
    <mergeCell ref="D32:D33"/>
    <mergeCell ref="E32:E33"/>
    <mergeCell ref="F32:M32"/>
    <mergeCell ref="N32:R32"/>
    <mergeCell ref="S32:S33"/>
    <mergeCell ref="B34:C34"/>
    <mergeCell ref="D34:S34"/>
    <mergeCell ref="B35:C35"/>
    <mergeCell ref="B36:C36"/>
    <mergeCell ref="B37:C37"/>
    <mergeCell ref="B38:C38"/>
    <mergeCell ref="B39:B40"/>
    <mergeCell ref="B41:C41"/>
    <mergeCell ref="B42:C42"/>
    <mergeCell ref="D42:S42"/>
    <mergeCell ref="B43:C43"/>
    <mergeCell ref="B44:C44"/>
    <mergeCell ref="B45:C45"/>
    <mergeCell ref="B46:C46"/>
    <mergeCell ref="B47:C47"/>
    <mergeCell ref="D47:S47"/>
    <mergeCell ref="B48:C48"/>
    <mergeCell ref="B49:C49"/>
    <mergeCell ref="B59:C59"/>
    <mergeCell ref="B60:C60"/>
    <mergeCell ref="B64:C64"/>
    <mergeCell ref="B65:C65"/>
    <mergeCell ref="B66:C66"/>
    <mergeCell ref="B67:C67"/>
    <mergeCell ref="B68:C68"/>
    <mergeCell ref="B69:C69"/>
    <mergeCell ref="B73:C75"/>
    <mergeCell ref="D73:E74"/>
    <mergeCell ref="F73:O73"/>
    <mergeCell ref="P73:Q74"/>
    <mergeCell ref="F74:J74"/>
    <mergeCell ref="K74:K75"/>
    <mergeCell ref="L74:L75"/>
    <mergeCell ref="M74:M75"/>
    <mergeCell ref="N74:N75"/>
    <mergeCell ref="O74:O75"/>
    <mergeCell ref="B76:C76"/>
    <mergeCell ref="B77:C77"/>
    <mergeCell ref="B78:C78"/>
    <mergeCell ref="B82:C84"/>
    <mergeCell ref="D82:E83"/>
    <mergeCell ref="F82:O82"/>
    <mergeCell ref="P82:Q83"/>
    <mergeCell ref="F83:J83"/>
    <mergeCell ref="K83:K84"/>
    <mergeCell ref="L83:L84"/>
    <mergeCell ref="M83:M84"/>
    <mergeCell ref="N83:N84"/>
    <mergeCell ref="O83:O84"/>
    <mergeCell ref="B85:C85"/>
    <mergeCell ref="B86:C86"/>
    <mergeCell ref="B87:C87"/>
    <mergeCell ref="B88:C88"/>
    <mergeCell ref="C97:D97"/>
    <mergeCell ref="E97:E98"/>
    <mergeCell ref="F97:M97"/>
    <mergeCell ref="N97:R97"/>
    <mergeCell ref="B105:C105"/>
    <mergeCell ref="B106:C106"/>
    <mergeCell ref="B107:C107"/>
    <mergeCell ref="B108:C108"/>
    <mergeCell ref="B114:C116"/>
    <mergeCell ref="D114:S114"/>
    <mergeCell ref="D115:D116"/>
    <mergeCell ref="E115:E116"/>
    <mergeCell ref="F115:M115"/>
    <mergeCell ref="N115:R115"/>
    <mergeCell ref="S115:S116"/>
    <mergeCell ref="B117:C117"/>
    <mergeCell ref="D117:S117"/>
    <mergeCell ref="B118:C118"/>
    <mergeCell ref="B119:C119"/>
    <mergeCell ref="B120:C120"/>
    <mergeCell ref="B121:C121"/>
    <mergeCell ref="B122:B123"/>
    <mergeCell ref="B124:C124"/>
    <mergeCell ref="B125:C125"/>
    <mergeCell ref="D125:S125"/>
    <mergeCell ref="B126:C126"/>
    <mergeCell ref="B127:C127"/>
    <mergeCell ref="B128:C128"/>
    <mergeCell ref="B129:C129"/>
    <mergeCell ref="B130:C130"/>
    <mergeCell ref="D130:S130"/>
    <mergeCell ref="B131:C131"/>
    <mergeCell ref="B132:C132"/>
    <mergeCell ref="D132:S132"/>
    <mergeCell ref="B133:C133"/>
    <mergeCell ref="D133:R135"/>
    <mergeCell ref="B134:C134"/>
    <mergeCell ref="B135:C135"/>
    <mergeCell ref="B136:C136"/>
    <mergeCell ref="B142:R143"/>
  </mergeCells>
  <dataValidations count="22">
    <dataValidation allowBlank="true" operator="between" prompt="Buildings and facilities of the tertiary sector (services), for example offices of private companies, banks, commercial and retail activities, hospitals, etc. " showDropDown="false" showErrorMessage="true" showInputMessage="true" sqref="B36:C36 B119:C119" type="none">
      <formula1>0</formula1>
      <formula2>0</formula2>
    </dataValidation>
    <dataValidation allowBlank="true" operator="between" prompt="Buildings that are primarily used as residential buildings. Social housing should be included in this sector." showDropDown="false" showErrorMessage="true" showInputMessage="true" sqref="B37:C37 B120:C120" type="none">
      <formula1>0</formula1>
      <formula2>0</formula2>
    </dataValidation>
    <dataValidation allowBlank="true" operator="between" prompt="Refers to manufacturing and construction industries." showDropDown="false" showErrorMessage="true" showInputMessage="true" sqref="B39:B40 B122:B123" type="none">
      <formula1>0</formula1>
      <formula2>0</formula2>
    </dataValidation>
    <dataValidation allowBlank="true" operator="between" prompt="Refers to any other non-energy related sector. Negative numbers are allowed in this cell, in case you need to report emissions reduction achieved through e.g. green infrastructures." showDropDown="false" showErrorMessage="true" showInputMessage="true" sqref="B108:C108 B135:C135" type="none">
      <formula1>0</formula1>
      <formula2>0</formula2>
    </dataValidation>
    <dataValidation allowBlank="true" operator="between" prompt="Refers to certified green electricity purchased by the local authority. Green electricity purchased by other actors should not be accounted here." showDropDown="false" showErrorMessage="true" showInputMessage="true" sqref="B60:C60" type="none">
      <formula1>0</formula1>
      <formula2>0</formula2>
    </dataValidation>
    <dataValidation allowBlank="true" operator="between" prompt="are considered as the main sectors where local authorities can influence energy consumption and consequently reduce CO2 emissions." promptTitle="Covenant Key Sectors" showDropDown="false" showErrorMessage="true" showInputMessage="true" sqref="B51 B138:B139" type="none">
      <formula1>0</formula1>
      <formula2>0</formula2>
    </dataValidation>
    <dataValidation allowBlank="true" operator="between" prompt="Buildings, facilities and machinery of the primary sector (agriculture, forestry, fisheries), for example greenhouses, livestock facilities, irrigation, farm machinery and fishing boats." showDropDown="false" showErrorMessage="true" showInputMessage="true" sqref="B48:C48 B131:C131" type="none">
      <formula1>0</formula1>
      <formula2>0</formula2>
    </dataValidation>
    <dataValidation allowBlank="true" operator="between" prompt="Refers to emissions not related to energy, such as CH4 from landfills." showDropDown="false" showErrorMessage="true" showInputMessage="true" sqref="B106:C106 B133:C133" type="none">
      <formula1>0</formula1>
      <formula2>0</formula2>
    </dataValidation>
    <dataValidation allowBlank="true" operator="between" prompt="Refers to emissions not related to energy, such as to CH4 and N2O emissions from wastewater treatment plants." showDropDown="false" showErrorMessage="true" showInputMessage="true" sqref="B107:C107 B134:C134" type="none">
      <formula1>0</formula1>
      <formula2>0</formula2>
    </dataValidation>
    <dataValidation allowBlank="true" operator="between" prompt="Industries involved in the EU Emissions Trading Scheme (EU-ETS), if actions targeting those industries are foreseen in the SEAP. " showDropDown="false" showErrorMessage="true" showInputMessage="true" sqref="C40 C123" type="none">
      <formula1>0</formula1>
      <formula2>0</formula2>
    </dataValidation>
    <dataValidation allowBlank="true" operator="between" prompt="Industries not involved in the EU Emissions Trading Scheme (EU-ETS), if actions targeting industry are foreseen in the SEAP." showDropDown="false" showErrorMessage="true" showInputMessage="true" sqref="C39 C122" type="none">
      <formula1>0</formula1>
      <formula2>0</formula2>
    </dataValidation>
    <dataValidation allowBlank="true" operator="between" prompt="Road, rail and boat transport in the territory of the local authority which refer to the transport of persons and goods not specified above (e.g. private passenger cars and freight transport)." showDropDown="false" showErrorMessage="true" showInputMessage="true" sqref="B45:C45 B128:C128" type="none">
      <formula1>0</formula1>
      <formula2>0</formula2>
    </dataValidation>
    <dataValidation allowBlank="true" operator="between" prompt="Bus, tramway, metro, urban rail transportation and local ferries used for passenger transport." showDropDown="false" showErrorMessage="true" showInputMessage="true" sqref="B44:C44 B127:C127" type="none">
      <formula1>0</formula1>
      <formula2>0</formula2>
    </dataValidation>
    <dataValidation allowBlank="true" operator="between" prompt="Vehicles owned and used by the local authority/administration." showDropDown="false" showErrorMessage="true" showInputMessage="true" sqref="B43:C43 B126:C126" type="none">
      <formula1>0</formula1>
      <formula2>0</formula2>
    </dataValidation>
    <dataValidation allowBlank="true" operator="between" prompt="Public lighting owned or operated by the local authority (e.g. street lighting and traffic lights). Non-municipal public lighting is included in the sector of “Tertiary buildings, equipment/facilities”." showDropDown="false" showErrorMessage="true" showInputMessage="true" sqref="B38:C38 B121:C121" type="none">
      <formula1>0</formula1>
      <formula2>0</formula2>
    </dataValidation>
    <dataValidation allowBlank="true" operator="between" prompt="Buildings and facilities owned by the local authority. Facilities refer to energy consuming entities that are not buildings, such as wastewater treatment plants." showDropDown="false" showErrorMessage="true" showInputMessage="true" sqref="B35:C35 B118:C118" type="none">
      <formula1>0</formula1>
      <formula2>0</formula2>
    </dataValidation>
    <dataValidation allowBlank="true" operator="between" prompt="NEEFE - Emission factor for not locally produced electricity. It refers to the energy mix used to produce electricity into the national or regional grid.&#10;This factor is used to calculate emissions when there is no local electricity production.&#10;" showDropDown="false" showErrorMessage="true" showInputMessage="true" sqref="C98" type="none">
      <formula1>0</formula1>
      <formula2>0</formula2>
    </dataValidation>
    <dataValidation allowBlank="true" operator="between" prompt="EFE - Emission factor adjusted for locally produced electricity and green electricity purchases. &#10;This factor is used to calculate emissions when there is local electricity production." showDropDown="false" showErrorMessage="true" showInputMessage="true" sqref="D98" type="none">
      <formula1>0</formula1>
      <formula2>0</formula2>
    </dataValidation>
    <dataValidation allowBlank="true" operator="between" prompt="Emission factors are coefficients which quantify the emissions per unit of activity. Your emission factors approach must remain the same across the different emission inventories." showDropDown="false" showErrorMessage="true" showInputMessage="true" sqref="B15" type="none">
      <formula1>0</formula1>
      <formula2>0</formula2>
    </dataValidation>
    <dataValidation allowBlank="true" operator="between" prompt="Your emissions reporting unit must remain the same across the different emission inventories." showDropDown="false" showErrorMessage="true" showInputMessage="true" sqref="B19" type="none">
      <formula1>0</formula1>
      <formula2>0</formula2>
    </dataValidation>
    <dataValidation allowBlank="true" operator="between" showDropDown="false" showErrorMessage="true" showInputMessage="true" sqref="D9" type="list">
      <formula1>MEIs</formula1>
      <formula2>0</formula2>
    </dataValidation>
    <dataValidation allowBlank="true" operator="between" prompt="The table below will use the value inserted here to calculate your CO2 emissions. " showDropDown="false" showErrorMessage="true" showInputMessage="true" sqref="D100" type="none">
      <formula1>0</formula1>
      <formula2>0</formula2>
    </dataValidation>
  </dataValidations>
  <hyperlinks>
    <hyperlink ref="S1" location="Home!A1" display="y HOME"/>
    <hyperlink ref="F96" location="EFs!A1" display="Click here to visualise fuel emission factors"/>
    <hyperlink ref="R145" location="MEI1!A1" display="BACK Û"/>
    <hyperlink ref="S145" location="'Mitigation Actions'!A1" display="Ü NEXT"/>
  </hyperlinks>
  <printOptions headings="false" gridLines="false" gridLinesSet="true" horizontalCentered="true" verticalCentered="false"/>
  <pageMargins left="0.590277777777778" right="0.590277777777778" top="0.590277777777778" bottom="0.590277777777778" header="0.511805555555555" footer="0.511805555555555"/>
  <pageSetup paperSize="8"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2" manualBreakCount="2">
    <brk id="52" man="true" max="16383" min="0"/>
    <brk id="91" man="true" max="16383" min="0"/>
  </rowBreaks>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9999"/>
    <pageSetUpPr fitToPage="true"/>
  </sheetPr>
  <dimension ref="A1:AMJ18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5" topLeftCell="A66" activePane="bottomLeft" state="frozen"/>
      <selection pane="topLeft" activeCell="A1" activeCellId="0" sqref="A1"/>
      <selection pane="bottomLeft" activeCell="F81" activeCellId="0" sqref="F81"/>
    </sheetView>
  </sheetViews>
  <sheetFormatPr defaultColWidth="10.9921875" defaultRowHeight="14.25" zeroHeight="true" outlineLevelRow="1" outlineLevelCol="0"/>
  <cols>
    <col collapsed="false" customWidth="true" hidden="false" outlineLevel="0" max="1" min="1" style="416" width="3.13"/>
    <col collapsed="false" customWidth="true" hidden="false" outlineLevel="0" max="2" min="2" style="416" width="6"/>
    <col collapsed="false" customWidth="true" hidden="false" outlineLevel="0" max="3" min="3" style="416" width="9"/>
    <col collapsed="false" customWidth="true" hidden="false" outlineLevel="0" max="4" min="4" style="416" width="24.13"/>
    <col collapsed="false" customWidth="true" hidden="false" outlineLevel="0" max="5" min="5" style="416" width="37.38"/>
    <col collapsed="false" customWidth="true" hidden="false" outlineLevel="0" max="6" min="6" style="416" width="30"/>
    <col collapsed="false" customWidth="true" hidden="false" outlineLevel="0" max="7" min="7" style="416" width="25.25"/>
    <col collapsed="false" customWidth="true" hidden="false" outlineLevel="0" max="8" min="8" style="416" width="21.25"/>
    <col collapsed="false" customWidth="true" hidden="false" outlineLevel="0" max="9" min="9" style="416" width="23.13"/>
    <col collapsed="false" customWidth="true" hidden="false" outlineLevel="0" max="10" min="10" style="416" width="3.38"/>
    <col collapsed="false" customWidth="true" hidden="false" outlineLevel="0" max="11" min="11" style="416" width="4.87"/>
    <col collapsed="false" customWidth="true" hidden="true" outlineLevel="0" max="12" min="12" style="416" width="3.63"/>
    <col collapsed="false" customWidth="true" hidden="true" outlineLevel="0" max="20" min="13" style="416" width="10.5"/>
    <col collapsed="false" customWidth="false" hidden="true" outlineLevel="0" max="1024" min="21" style="416" width="11"/>
  </cols>
  <sheetData>
    <row r="1" customFormat="false" ht="54" hidden="false" customHeight="true" outlineLevel="0" collapsed="false">
      <c r="A1" s="417" t="s">
        <v>249</v>
      </c>
      <c r="B1" s="417"/>
      <c r="C1" s="418"/>
      <c r="D1" s="418"/>
      <c r="E1" s="418"/>
      <c r="F1" s="419"/>
      <c r="G1" s="419"/>
      <c r="H1" s="419"/>
      <c r="I1" s="420"/>
      <c r="J1" s="32" t="s">
        <v>4</v>
      </c>
      <c r="K1" s="420"/>
    </row>
    <row r="2" customFormat="false" ht="3.6" hidden="false" customHeight="true" outlineLevel="0" collapsed="false">
      <c r="A2" s="421"/>
      <c r="B2" s="422"/>
      <c r="C2" s="422"/>
      <c r="D2" s="422"/>
      <c r="E2" s="422"/>
      <c r="F2" s="422"/>
      <c r="G2" s="422"/>
      <c r="H2" s="422"/>
      <c r="I2" s="422"/>
      <c r="J2" s="422"/>
      <c r="K2" s="423"/>
    </row>
    <row r="3" customFormat="false" ht="6.75" hidden="false" customHeight="true" outlineLevel="0" collapsed="false">
      <c r="A3" s="424"/>
      <c r="B3" s="425"/>
      <c r="C3" s="425"/>
      <c r="D3" s="425"/>
      <c r="E3" s="425"/>
      <c r="F3" s="425"/>
      <c r="G3" s="425"/>
      <c r="H3" s="425"/>
      <c r="I3" s="425"/>
      <c r="J3" s="425"/>
      <c r="K3" s="426"/>
    </row>
    <row r="4" customFormat="false" ht="3.6" hidden="false" customHeight="true" outlineLevel="0" collapsed="false">
      <c r="A4" s="427"/>
      <c r="B4" s="428"/>
      <c r="C4" s="428"/>
      <c r="D4" s="428"/>
      <c r="E4" s="428"/>
      <c r="F4" s="428"/>
      <c r="G4" s="428"/>
      <c r="H4" s="428"/>
      <c r="I4" s="428"/>
      <c r="J4" s="428"/>
      <c r="K4" s="429"/>
    </row>
    <row r="5" customFormat="false" ht="3.75" hidden="false" customHeight="true" outlineLevel="0" collapsed="false">
      <c r="A5" s="430"/>
      <c r="B5" s="431"/>
      <c r="C5" s="431"/>
      <c r="D5" s="431"/>
      <c r="E5" s="431"/>
      <c r="F5" s="431"/>
      <c r="G5" s="432"/>
      <c r="H5" s="432"/>
      <c r="I5" s="432"/>
      <c r="J5" s="432"/>
      <c r="K5" s="432"/>
    </row>
    <row r="6" customFormat="false" ht="3.75" hidden="false" customHeight="true" outlineLevel="0" collapsed="false">
      <c r="A6" s="430"/>
      <c r="B6" s="431"/>
      <c r="C6" s="431"/>
      <c r="D6" s="431"/>
      <c r="E6" s="431"/>
      <c r="F6" s="431"/>
      <c r="G6" s="432"/>
      <c r="H6" s="432"/>
      <c r="I6" s="432"/>
      <c r="J6" s="432"/>
      <c r="K6" s="432"/>
    </row>
    <row r="7" s="35" customFormat="true" ht="33.75" hidden="false" customHeight="true" outlineLevel="0" collapsed="false">
      <c r="A7" s="433" t="s">
        <v>250</v>
      </c>
      <c r="B7" s="34"/>
      <c r="C7" s="34"/>
      <c r="D7" s="34"/>
      <c r="E7" s="34"/>
      <c r="F7" s="34"/>
      <c r="G7" s="34"/>
      <c r="H7" s="34"/>
      <c r="I7" s="34"/>
      <c r="J7" s="34"/>
      <c r="K7" s="34"/>
      <c r="L7" s="434"/>
      <c r="M7" s="34"/>
      <c r="N7" s="34"/>
      <c r="O7" s="34"/>
    </row>
    <row r="8" s="439" customFormat="true" ht="51" hidden="false" customHeight="true" outlineLevel="0" collapsed="false">
      <c r="A8" s="435"/>
      <c r="B8" s="436" t="s">
        <v>251</v>
      </c>
      <c r="C8" s="436"/>
      <c r="D8" s="436"/>
      <c r="E8" s="436"/>
      <c r="F8" s="436"/>
      <c r="G8" s="436"/>
      <c r="H8" s="436"/>
      <c r="I8" s="436"/>
      <c r="J8" s="436"/>
      <c r="K8" s="436"/>
      <c r="L8" s="437"/>
      <c r="M8" s="438"/>
      <c r="N8" s="438"/>
      <c r="O8" s="438"/>
    </row>
    <row r="9" s="443" customFormat="true" ht="21" hidden="false" customHeight="true" outlineLevel="0" collapsed="false">
      <c r="A9" s="440"/>
      <c r="B9" s="441" t="s">
        <v>252</v>
      </c>
      <c r="C9" s="441"/>
      <c r="D9" s="441"/>
      <c r="E9" s="441"/>
      <c r="F9" s="441"/>
      <c r="G9" s="441"/>
      <c r="H9" s="441"/>
      <c r="I9" s="441"/>
      <c r="J9" s="442"/>
      <c r="K9" s="440"/>
    </row>
    <row r="10" s="445" customFormat="true" ht="22.5" hidden="false" customHeight="true" outlineLevel="0" collapsed="false">
      <c r="A10" s="444"/>
      <c r="B10" s="441" t="s">
        <v>253</v>
      </c>
      <c r="C10" s="441"/>
      <c r="D10" s="441"/>
      <c r="E10" s="441"/>
      <c r="F10" s="441"/>
      <c r="G10" s="441"/>
      <c r="H10" s="441"/>
      <c r="I10" s="441"/>
      <c r="J10" s="38"/>
      <c r="K10" s="444"/>
    </row>
    <row r="11" s="452" customFormat="true" ht="27.75" hidden="false" customHeight="true" outlineLevel="0" collapsed="false">
      <c r="A11" s="446"/>
      <c r="B11" s="447"/>
      <c r="C11" s="448" t="s">
        <v>254</v>
      </c>
      <c r="D11" s="449"/>
      <c r="E11" s="450"/>
      <c r="F11" s="450"/>
      <c r="G11" s="450"/>
      <c r="H11" s="450"/>
      <c r="I11" s="450"/>
      <c r="J11" s="447"/>
      <c r="K11" s="450"/>
      <c r="L11" s="451"/>
      <c r="M11" s="451"/>
      <c r="N11" s="451"/>
      <c r="O11" s="451"/>
      <c r="P11" s="451"/>
      <c r="Q11" s="451"/>
      <c r="R11" s="451"/>
    </row>
    <row r="12" customFormat="false" ht="27" hidden="false" customHeight="true" outlineLevel="0" collapsed="false">
      <c r="A12" s="219"/>
      <c r="B12" s="453"/>
      <c r="C12" s="454" t="s">
        <v>255</v>
      </c>
      <c r="D12" s="454"/>
      <c r="E12" s="455" t="s">
        <v>256</v>
      </c>
      <c r="F12" s="455" t="s">
        <v>257</v>
      </c>
      <c r="G12" s="455" t="s">
        <v>258</v>
      </c>
      <c r="H12" s="455"/>
      <c r="I12" s="455"/>
      <c r="J12" s="38"/>
      <c r="K12" s="38"/>
    </row>
    <row r="13" customFormat="false" ht="35.25" hidden="false" customHeight="true" outlineLevel="0" collapsed="false">
      <c r="A13" s="219"/>
      <c r="B13" s="456"/>
      <c r="C13" s="454"/>
      <c r="D13" s="454"/>
      <c r="E13" s="457" t="s">
        <v>259</v>
      </c>
      <c r="F13" s="454" t="s">
        <v>260</v>
      </c>
      <c r="G13" s="457" t="s">
        <v>261</v>
      </c>
      <c r="H13" s="457" t="s">
        <v>262</v>
      </c>
      <c r="I13" s="458" t="s">
        <v>263</v>
      </c>
      <c r="J13" s="38"/>
      <c r="K13" s="38"/>
    </row>
    <row r="14" customFormat="false" ht="32.25" hidden="false" customHeight="true" outlineLevel="0" collapsed="false">
      <c r="A14" s="219"/>
      <c r="B14" s="456"/>
      <c r="C14" s="459" t="s">
        <v>264</v>
      </c>
      <c r="D14" s="459"/>
      <c r="E14" s="459"/>
      <c r="F14" s="459"/>
      <c r="G14" s="459"/>
      <c r="H14" s="459"/>
      <c r="I14" s="459"/>
      <c r="J14" s="38"/>
      <c r="K14" s="38"/>
    </row>
    <row r="15" customFormat="false" ht="77.25" hidden="false" customHeight="true" outlineLevel="0" collapsed="false">
      <c r="A15" s="219"/>
      <c r="B15" s="456"/>
      <c r="C15" s="460"/>
      <c r="D15" s="460"/>
      <c r="E15" s="461" t="s">
        <v>265</v>
      </c>
      <c r="F15" s="461" t="s">
        <v>265</v>
      </c>
      <c r="G15" s="461" t="s">
        <v>266</v>
      </c>
      <c r="H15" s="461" t="s">
        <v>266</v>
      </c>
      <c r="I15" s="461" t="s">
        <v>267</v>
      </c>
      <c r="J15" s="38"/>
      <c r="K15" s="38"/>
    </row>
    <row r="16" s="466" customFormat="true" ht="23.25" hidden="false" customHeight="true" outlineLevel="0" collapsed="false">
      <c r="A16" s="462"/>
      <c r="B16" s="463"/>
      <c r="C16" s="464" t="s">
        <v>268</v>
      </c>
      <c r="D16" s="464"/>
      <c r="E16" s="465" t="s">
        <v>269</v>
      </c>
      <c r="F16" s="465" t="s">
        <v>270</v>
      </c>
      <c r="G16" s="465" t="s">
        <v>271</v>
      </c>
      <c r="H16" s="465" t="s">
        <v>271</v>
      </c>
      <c r="I16" s="465" t="s">
        <v>272</v>
      </c>
      <c r="J16" s="38"/>
      <c r="K16" s="38"/>
    </row>
    <row r="17" s="466" customFormat="true" ht="23.25" hidden="false" customHeight="true" outlineLevel="0" collapsed="false">
      <c r="A17" s="462"/>
      <c r="B17" s="463"/>
      <c r="C17" s="464" t="s">
        <v>273</v>
      </c>
      <c r="D17" s="464"/>
      <c r="E17" s="465" t="s">
        <v>274</v>
      </c>
      <c r="F17" s="465" t="s">
        <v>274</v>
      </c>
      <c r="G17" s="465" t="s">
        <v>274</v>
      </c>
      <c r="H17" s="465" t="s">
        <v>274</v>
      </c>
      <c r="I17" s="465" t="s">
        <v>274</v>
      </c>
      <c r="J17" s="38"/>
      <c r="K17" s="38"/>
    </row>
    <row r="18" s="466" customFormat="true" ht="23.25" hidden="false" customHeight="true" outlineLevel="0" collapsed="false">
      <c r="A18" s="462"/>
      <c r="B18" s="463"/>
      <c r="C18" s="467" t="s">
        <v>275</v>
      </c>
      <c r="D18" s="467"/>
      <c r="E18" s="465" t="s">
        <v>269</v>
      </c>
      <c r="F18" s="465" t="s">
        <v>269</v>
      </c>
      <c r="G18" s="465" t="s">
        <v>276</v>
      </c>
      <c r="H18" s="465" t="s">
        <v>276</v>
      </c>
      <c r="I18" s="465" t="s">
        <v>277</v>
      </c>
      <c r="J18" s="38"/>
      <c r="K18" s="38"/>
    </row>
    <row r="19" s="466" customFormat="true" ht="23.25" hidden="false" customHeight="true" outlineLevel="1" collapsed="false">
      <c r="A19" s="462"/>
      <c r="B19" s="468"/>
      <c r="C19" s="469" t="s">
        <v>278</v>
      </c>
      <c r="D19" s="469"/>
      <c r="E19" s="470" t="s">
        <v>274</v>
      </c>
      <c r="F19" s="470" t="s">
        <v>274</v>
      </c>
      <c r="G19" s="470" t="s">
        <v>274</v>
      </c>
      <c r="H19" s="470" t="s">
        <v>274</v>
      </c>
      <c r="I19" s="471" t="s">
        <v>274</v>
      </c>
      <c r="J19" s="38"/>
      <c r="K19" s="38"/>
    </row>
    <row r="20" s="466" customFormat="true" ht="23.25" hidden="false" customHeight="true" outlineLevel="1" collapsed="false">
      <c r="A20" s="462"/>
      <c r="B20" s="468"/>
      <c r="C20" s="469" t="s">
        <v>279</v>
      </c>
      <c r="D20" s="469"/>
      <c r="E20" s="470" t="s">
        <v>274</v>
      </c>
      <c r="F20" s="470" t="s">
        <v>274</v>
      </c>
      <c r="G20" s="470" t="s">
        <v>274</v>
      </c>
      <c r="H20" s="470" t="s">
        <v>274</v>
      </c>
      <c r="I20" s="471" t="s">
        <v>274</v>
      </c>
      <c r="J20" s="38"/>
      <c r="K20" s="38"/>
    </row>
    <row r="21" s="466" customFormat="true" ht="23.25" hidden="false" customHeight="true" outlineLevel="1" collapsed="false">
      <c r="A21" s="462"/>
      <c r="B21" s="468"/>
      <c r="C21" s="469" t="s">
        <v>280</v>
      </c>
      <c r="D21" s="469"/>
      <c r="E21" s="470" t="s">
        <v>274</v>
      </c>
      <c r="F21" s="470" t="s">
        <v>274</v>
      </c>
      <c r="G21" s="470" t="s">
        <v>274</v>
      </c>
      <c r="H21" s="470" t="s">
        <v>274</v>
      </c>
      <c r="I21" s="471" t="s">
        <v>274</v>
      </c>
      <c r="J21" s="38"/>
      <c r="K21" s="38"/>
    </row>
    <row r="22" s="466" customFormat="true" ht="23.25" hidden="false" customHeight="true" outlineLevel="1" collapsed="false">
      <c r="A22" s="462"/>
      <c r="B22" s="468"/>
      <c r="C22" s="469" t="s">
        <v>281</v>
      </c>
      <c r="D22" s="469"/>
      <c r="E22" s="470" t="s">
        <v>274</v>
      </c>
      <c r="F22" s="470" t="s">
        <v>274</v>
      </c>
      <c r="G22" s="470" t="s">
        <v>274</v>
      </c>
      <c r="H22" s="470" t="s">
        <v>274</v>
      </c>
      <c r="I22" s="471" t="s">
        <v>274</v>
      </c>
      <c r="J22" s="38"/>
      <c r="K22" s="38"/>
    </row>
    <row r="23" s="466" customFormat="true" ht="23.25" hidden="false" customHeight="true" outlineLevel="0" collapsed="false">
      <c r="A23" s="462"/>
      <c r="B23" s="463"/>
      <c r="C23" s="472" t="s">
        <v>282</v>
      </c>
      <c r="D23" s="472"/>
      <c r="E23" s="465" t="s">
        <v>274</v>
      </c>
      <c r="F23" s="465" t="s">
        <v>274</v>
      </c>
      <c r="G23" s="465" t="s">
        <v>274</v>
      </c>
      <c r="H23" s="465" t="s">
        <v>274</v>
      </c>
      <c r="I23" s="465" t="s">
        <v>274</v>
      </c>
      <c r="J23" s="38"/>
      <c r="K23" s="38"/>
    </row>
    <row r="24" s="466" customFormat="true" ht="23.25" hidden="false" customHeight="true" outlineLevel="1" collapsed="false">
      <c r="A24" s="462"/>
      <c r="B24" s="463"/>
      <c r="C24" s="469" t="s">
        <v>283</v>
      </c>
      <c r="D24" s="469"/>
      <c r="E24" s="470" t="s">
        <v>274</v>
      </c>
      <c r="F24" s="470" t="s">
        <v>274</v>
      </c>
      <c r="G24" s="470" t="s">
        <v>274</v>
      </c>
      <c r="H24" s="470" t="s">
        <v>274</v>
      </c>
      <c r="I24" s="471" t="s">
        <v>274</v>
      </c>
      <c r="J24" s="38"/>
      <c r="K24" s="38"/>
    </row>
    <row r="25" s="466" customFormat="true" ht="23.25" hidden="false" customHeight="true" outlineLevel="1" collapsed="false">
      <c r="A25" s="462"/>
      <c r="B25" s="463"/>
      <c r="C25" s="469" t="s">
        <v>284</v>
      </c>
      <c r="D25" s="469"/>
      <c r="E25" s="470" t="s">
        <v>274</v>
      </c>
      <c r="F25" s="470" t="s">
        <v>274</v>
      </c>
      <c r="G25" s="470" t="s">
        <v>274</v>
      </c>
      <c r="H25" s="470" t="s">
        <v>274</v>
      </c>
      <c r="I25" s="471" t="s">
        <v>274</v>
      </c>
      <c r="J25" s="38"/>
      <c r="K25" s="38"/>
    </row>
    <row r="26" s="466" customFormat="true" ht="23.25" hidden="false" customHeight="true" outlineLevel="1" collapsed="false">
      <c r="A26" s="462"/>
      <c r="B26" s="463"/>
      <c r="C26" s="469" t="s">
        <v>285</v>
      </c>
      <c r="D26" s="469"/>
      <c r="E26" s="470" t="s">
        <v>274</v>
      </c>
      <c r="F26" s="470" t="s">
        <v>274</v>
      </c>
      <c r="G26" s="470" t="s">
        <v>274</v>
      </c>
      <c r="H26" s="470" t="s">
        <v>274</v>
      </c>
      <c r="I26" s="471" t="s">
        <v>274</v>
      </c>
      <c r="J26" s="38"/>
      <c r="K26" s="38"/>
    </row>
    <row r="27" s="466" customFormat="true" ht="23.25" hidden="false" customHeight="true" outlineLevel="1" collapsed="false">
      <c r="A27" s="462"/>
      <c r="B27" s="463"/>
      <c r="C27" s="469" t="s">
        <v>286</v>
      </c>
      <c r="D27" s="469"/>
      <c r="E27" s="470" t="s">
        <v>274</v>
      </c>
      <c r="F27" s="470" t="s">
        <v>274</v>
      </c>
      <c r="G27" s="470" t="s">
        <v>274</v>
      </c>
      <c r="H27" s="470" t="s">
        <v>274</v>
      </c>
      <c r="I27" s="471" t="s">
        <v>274</v>
      </c>
      <c r="J27" s="38"/>
      <c r="K27" s="38"/>
    </row>
    <row r="28" s="466" customFormat="true" ht="23.25" hidden="false" customHeight="true" outlineLevel="1" collapsed="false">
      <c r="A28" s="462"/>
      <c r="B28" s="463"/>
      <c r="C28" s="469" t="s">
        <v>287</v>
      </c>
      <c r="D28" s="469"/>
      <c r="E28" s="470" t="s">
        <v>274</v>
      </c>
      <c r="F28" s="470" t="s">
        <v>274</v>
      </c>
      <c r="G28" s="470" t="s">
        <v>274</v>
      </c>
      <c r="H28" s="470" t="s">
        <v>274</v>
      </c>
      <c r="I28" s="471" t="s">
        <v>274</v>
      </c>
      <c r="J28" s="38"/>
      <c r="K28" s="38"/>
    </row>
    <row r="29" s="466" customFormat="true" ht="23.25" hidden="false" customHeight="true" outlineLevel="0" collapsed="false">
      <c r="A29" s="462"/>
      <c r="B29" s="463"/>
      <c r="C29" s="464" t="s">
        <v>288</v>
      </c>
      <c r="D29" s="464"/>
      <c r="E29" s="465" t="s">
        <v>274</v>
      </c>
      <c r="F29" s="465" t="s">
        <v>274</v>
      </c>
      <c r="G29" s="465" t="s">
        <v>274</v>
      </c>
      <c r="H29" s="465" t="s">
        <v>274</v>
      </c>
      <c r="I29" s="465" t="s">
        <v>274</v>
      </c>
      <c r="J29" s="38"/>
      <c r="K29" s="38"/>
    </row>
    <row r="30" s="466" customFormat="true" ht="23.25" hidden="false" customHeight="true" outlineLevel="0" collapsed="false">
      <c r="A30" s="462"/>
      <c r="B30" s="463"/>
      <c r="C30" s="467" t="s">
        <v>289</v>
      </c>
      <c r="D30" s="467"/>
      <c r="E30" s="465" t="s">
        <v>274</v>
      </c>
      <c r="F30" s="465" t="s">
        <v>274</v>
      </c>
      <c r="G30" s="465" t="s">
        <v>274</v>
      </c>
      <c r="H30" s="465" t="s">
        <v>274</v>
      </c>
      <c r="I30" s="465" t="s">
        <v>274</v>
      </c>
      <c r="J30" s="38"/>
      <c r="K30" s="38"/>
    </row>
    <row r="31" s="466" customFormat="true" ht="23.25" hidden="false" customHeight="true" outlineLevel="1" collapsed="false">
      <c r="A31" s="462"/>
      <c r="B31" s="468"/>
      <c r="C31" s="469" t="s">
        <v>290</v>
      </c>
      <c r="D31" s="469"/>
      <c r="E31" s="470" t="s">
        <v>274</v>
      </c>
      <c r="F31" s="470" t="s">
        <v>274</v>
      </c>
      <c r="G31" s="470" t="s">
        <v>274</v>
      </c>
      <c r="H31" s="470" t="s">
        <v>274</v>
      </c>
      <c r="I31" s="471" t="s">
        <v>274</v>
      </c>
      <c r="J31" s="38"/>
      <c r="K31" s="38"/>
    </row>
    <row r="32" s="466" customFormat="true" ht="23.25" hidden="false" customHeight="true" outlineLevel="1" collapsed="false">
      <c r="A32" s="462"/>
      <c r="B32" s="468"/>
      <c r="C32" s="469" t="s">
        <v>291</v>
      </c>
      <c r="D32" s="469"/>
      <c r="E32" s="470" t="s">
        <v>274</v>
      </c>
      <c r="F32" s="470" t="s">
        <v>274</v>
      </c>
      <c r="G32" s="470" t="s">
        <v>274</v>
      </c>
      <c r="H32" s="470" t="s">
        <v>274</v>
      </c>
      <c r="I32" s="471" t="s">
        <v>274</v>
      </c>
      <c r="J32" s="38"/>
      <c r="K32" s="38"/>
    </row>
    <row r="33" s="466" customFormat="true" ht="23.25" hidden="false" customHeight="true" outlineLevel="1" collapsed="false">
      <c r="A33" s="462"/>
      <c r="B33" s="468"/>
      <c r="C33" s="469" t="s">
        <v>292</v>
      </c>
      <c r="D33" s="469"/>
      <c r="E33" s="470" t="s">
        <v>274</v>
      </c>
      <c r="F33" s="470" t="s">
        <v>274</v>
      </c>
      <c r="G33" s="470" t="s">
        <v>274</v>
      </c>
      <c r="H33" s="470" t="s">
        <v>274</v>
      </c>
      <c r="I33" s="471" t="s">
        <v>274</v>
      </c>
      <c r="J33" s="38"/>
      <c r="K33" s="38"/>
    </row>
    <row r="34" s="466" customFormat="true" ht="23.25" hidden="false" customHeight="true" outlineLevel="1" collapsed="false">
      <c r="A34" s="462"/>
      <c r="B34" s="468"/>
      <c r="C34" s="469" t="s">
        <v>293</v>
      </c>
      <c r="D34" s="469"/>
      <c r="E34" s="470" t="s">
        <v>274</v>
      </c>
      <c r="F34" s="470" t="s">
        <v>274</v>
      </c>
      <c r="G34" s="470" t="s">
        <v>274</v>
      </c>
      <c r="H34" s="470" t="s">
        <v>274</v>
      </c>
      <c r="I34" s="471" t="s">
        <v>274</v>
      </c>
      <c r="J34" s="38"/>
      <c r="K34" s="38"/>
    </row>
    <row r="35" s="466" customFormat="true" ht="23.25" hidden="false" customHeight="true" outlineLevel="1" collapsed="false">
      <c r="A35" s="462"/>
      <c r="B35" s="468"/>
      <c r="C35" s="469" t="s">
        <v>294</v>
      </c>
      <c r="D35" s="469"/>
      <c r="E35" s="470" t="s">
        <v>274</v>
      </c>
      <c r="F35" s="470" t="s">
        <v>274</v>
      </c>
      <c r="G35" s="470" t="s">
        <v>274</v>
      </c>
      <c r="H35" s="470" t="s">
        <v>274</v>
      </c>
      <c r="I35" s="471" t="s">
        <v>274</v>
      </c>
      <c r="J35" s="38"/>
      <c r="K35" s="38"/>
    </row>
    <row r="36" s="466" customFormat="true" ht="23.25" hidden="false" customHeight="true" outlineLevel="1" collapsed="false">
      <c r="A36" s="462"/>
      <c r="B36" s="468"/>
      <c r="C36" s="469" t="s">
        <v>295</v>
      </c>
      <c r="D36" s="469"/>
      <c r="E36" s="470" t="s">
        <v>274</v>
      </c>
      <c r="F36" s="470" t="s">
        <v>274</v>
      </c>
      <c r="G36" s="470" t="s">
        <v>274</v>
      </c>
      <c r="H36" s="470" t="s">
        <v>274</v>
      </c>
      <c r="I36" s="471" t="s">
        <v>274</v>
      </c>
      <c r="J36" s="38"/>
      <c r="K36" s="38"/>
    </row>
    <row r="37" s="466" customFormat="true" ht="23.25" hidden="false" customHeight="true" outlineLevel="1" collapsed="false">
      <c r="A37" s="462"/>
      <c r="B37" s="468"/>
      <c r="C37" s="469" t="s">
        <v>296</v>
      </c>
      <c r="D37" s="469"/>
      <c r="E37" s="470" t="s">
        <v>274</v>
      </c>
      <c r="F37" s="470" t="s">
        <v>274</v>
      </c>
      <c r="G37" s="470" t="s">
        <v>274</v>
      </c>
      <c r="H37" s="470" t="s">
        <v>274</v>
      </c>
      <c r="I37" s="471" t="s">
        <v>274</v>
      </c>
      <c r="J37" s="38"/>
      <c r="K37" s="38"/>
    </row>
    <row r="38" s="466" customFormat="true" ht="23.25" hidden="false" customHeight="true" outlineLevel="0" collapsed="false">
      <c r="A38" s="462"/>
      <c r="B38" s="463"/>
      <c r="C38" s="467" t="s">
        <v>297</v>
      </c>
      <c r="D38" s="467"/>
      <c r="E38" s="465" t="s">
        <v>274</v>
      </c>
      <c r="F38" s="465" t="s">
        <v>274</v>
      </c>
      <c r="G38" s="465" t="s">
        <v>274</v>
      </c>
      <c r="H38" s="465" t="s">
        <v>274</v>
      </c>
      <c r="I38" s="465" t="s">
        <v>274</v>
      </c>
      <c r="J38" s="38"/>
      <c r="K38" s="38"/>
    </row>
    <row r="39" s="466" customFormat="true" ht="23.25" hidden="false" customHeight="true" outlineLevel="1" collapsed="false">
      <c r="A39" s="462"/>
      <c r="B39" s="468"/>
      <c r="C39" s="469" t="s">
        <v>298</v>
      </c>
      <c r="D39" s="469"/>
      <c r="E39" s="470" t="s">
        <v>274</v>
      </c>
      <c r="F39" s="470" t="s">
        <v>274</v>
      </c>
      <c r="G39" s="470" t="s">
        <v>274</v>
      </c>
      <c r="H39" s="470" t="s">
        <v>274</v>
      </c>
      <c r="I39" s="471" t="s">
        <v>274</v>
      </c>
      <c r="J39" s="38"/>
      <c r="K39" s="38"/>
    </row>
    <row r="40" s="466" customFormat="true" ht="23.25" hidden="false" customHeight="true" outlineLevel="1" collapsed="false">
      <c r="A40" s="462"/>
      <c r="B40" s="468"/>
      <c r="C40" s="469" t="s">
        <v>299</v>
      </c>
      <c r="D40" s="469"/>
      <c r="E40" s="470" t="s">
        <v>274</v>
      </c>
      <c r="F40" s="470" t="s">
        <v>274</v>
      </c>
      <c r="G40" s="470" t="s">
        <v>274</v>
      </c>
      <c r="H40" s="470" t="s">
        <v>274</v>
      </c>
      <c r="I40" s="471" t="s">
        <v>274</v>
      </c>
      <c r="J40" s="38"/>
      <c r="K40" s="38"/>
    </row>
    <row r="41" s="466" customFormat="true" ht="23.25" hidden="false" customHeight="true" outlineLevel="1" collapsed="false">
      <c r="A41" s="462"/>
      <c r="B41" s="468"/>
      <c r="C41" s="469" t="s">
        <v>300</v>
      </c>
      <c r="D41" s="469"/>
      <c r="E41" s="470" t="s">
        <v>274</v>
      </c>
      <c r="F41" s="470" t="s">
        <v>274</v>
      </c>
      <c r="G41" s="470" t="s">
        <v>274</v>
      </c>
      <c r="H41" s="470" t="s">
        <v>274</v>
      </c>
      <c r="I41" s="471" t="s">
        <v>274</v>
      </c>
      <c r="J41" s="38"/>
      <c r="K41" s="38"/>
    </row>
    <row r="42" s="466" customFormat="true" ht="23.25" hidden="false" customHeight="true" outlineLevel="1" collapsed="false">
      <c r="A42" s="462"/>
      <c r="B42" s="468"/>
      <c r="C42" s="469" t="s">
        <v>301</v>
      </c>
      <c r="D42" s="469"/>
      <c r="E42" s="470" t="s">
        <v>274</v>
      </c>
      <c r="F42" s="470" t="s">
        <v>274</v>
      </c>
      <c r="G42" s="470" t="s">
        <v>274</v>
      </c>
      <c r="H42" s="470" t="s">
        <v>274</v>
      </c>
      <c r="I42" s="471" t="s">
        <v>274</v>
      </c>
      <c r="J42" s="38"/>
      <c r="K42" s="38"/>
    </row>
    <row r="43" s="476" customFormat="true" ht="23.25" hidden="false" customHeight="true" outlineLevel="0" collapsed="false">
      <c r="A43" s="473"/>
      <c r="B43" s="474"/>
      <c r="C43" s="467" t="s">
        <v>302</v>
      </c>
      <c r="D43" s="467"/>
      <c r="E43" s="465" t="s">
        <v>274</v>
      </c>
      <c r="F43" s="465" t="s">
        <v>274</v>
      </c>
      <c r="G43" s="465" t="s">
        <v>274</v>
      </c>
      <c r="H43" s="465" t="s">
        <v>274</v>
      </c>
      <c r="I43" s="465" t="s">
        <v>274</v>
      </c>
      <c r="J43" s="475"/>
      <c r="K43" s="475"/>
    </row>
    <row r="44" s="466" customFormat="true" ht="23.25" hidden="false" customHeight="true" outlineLevel="1" collapsed="false">
      <c r="A44" s="462"/>
      <c r="B44" s="468"/>
      <c r="C44" s="469" t="s">
        <v>303</v>
      </c>
      <c r="D44" s="469"/>
      <c r="E44" s="470" t="s">
        <v>274</v>
      </c>
      <c r="F44" s="470" t="s">
        <v>274</v>
      </c>
      <c r="G44" s="470" t="s">
        <v>274</v>
      </c>
      <c r="H44" s="470" t="s">
        <v>274</v>
      </c>
      <c r="I44" s="471" t="s">
        <v>274</v>
      </c>
      <c r="J44" s="38"/>
      <c r="K44" s="38"/>
    </row>
    <row r="45" s="466" customFormat="true" ht="23.25" hidden="false" customHeight="true" outlineLevel="1" collapsed="false">
      <c r="A45" s="462"/>
      <c r="B45" s="468"/>
      <c r="C45" s="469" t="s">
        <v>304</v>
      </c>
      <c r="D45" s="469"/>
      <c r="E45" s="470" t="s">
        <v>274</v>
      </c>
      <c r="F45" s="470" t="s">
        <v>274</v>
      </c>
      <c r="G45" s="470" t="s">
        <v>274</v>
      </c>
      <c r="H45" s="470" t="s">
        <v>274</v>
      </c>
      <c r="I45" s="471" t="s">
        <v>274</v>
      </c>
      <c r="J45" s="38"/>
      <c r="K45" s="38"/>
    </row>
    <row r="46" s="476" customFormat="true" ht="23.25" hidden="false" customHeight="true" outlineLevel="0" collapsed="false">
      <c r="A46" s="473"/>
      <c r="B46" s="474"/>
      <c r="C46" s="467" t="s">
        <v>305</v>
      </c>
      <c r="D46" s="467"/>
      <c r="E46" s="465" t="s">
        <v>274</v>
      </c>
      <c r="F46" s="465" t="s">
        <v>274</v>
      </c>
      <c r="G46" s="465" t="s">
        <v>274</v>
      </c>
      <c r="H46" s="465" t="s">
        <v>274</v>
      </c>
      <c r="I46" s="465" t="s">
        <v>274</v>
      </c>
      <c r="J46" s="475"/>
      <c r="K46" s="475"/>
    </row>
    <row r="47" s="466" customFormat="true" ht="23.25" hidden="false" customHeight="true" outlineLevel="1" collapsed="false">
      <c r="A47" s="462"/>
      <c r="B47" s="468"/>
      <c r="C47" s="469" t="s">
        <v>306</v>
      </c>
      <c r="D47" s="469"/>
      <c r="E47" s="470" t="s">
        <v>274</v>
      </c>
      <c r="F47" s="470" t="s">
        <v>274</v>
      </c>
      <c r="G47" s="470" t="s">
        <v>274</v>
      </c>
      <c r="H47" s="470" t="s">
        <v>274</v>
      </c>
      <c r="I47" s="471" t="s">
        <v>274</v>
      </c>
      <c r="J47" s="38"/>
      <c r="K47" s="38"/>
    </row>
    <row r="48" s="466" customFormat="true" ht="23.25" hidden="false" customHeight="true" outlineLevel="1" collapsed="false">
      <c r="A48" s="462"/>
      <c r="B48" s="468"/>
      <c r="C48" s="469" t="s">
        <v>307</v>
      </c>
      <c r="D48" s="469"/>
      <c r="E48" s="470" t="s">
        <v>274</v>
      </c>
      <c r="F48" s="470" t="s">
        <v>274</v>
      </c>
      <c r="G48" s="470" t="s">
        <v>274</v>
      </c>
      <c r="H48" s="470" t="s">
        <v>274</v>
      </c>
      <c r="I48" s="471" t="s">
        <v>274</v>
      </c>
      <c r="J48" s="38"/>
      <c r="K48" s="38"/>
    </row>
    <row r="49" s="466" customFormat="true" ht="23.25" hidden="false" customHeight="true" outlineLevel="1" collapsed="false">
      <c r="A49" s="462"/>
      <c r="B49" s="468"/>
      <c r="C49" s="469" t="s">
        <v>308</v>
      </c>
      <c r="D49" s="469"/>
      <c r="E49" s="470" t="s">
        <v>274</v>
      </c>
      <c r="F49" s="470" t="s">
        <v>274</v>
      </c>
      <c r="G49" s="470" t="s">
        <v>274</v>
      </c>
      <c r="H49" s="470" t="s">
        <v>274</v>
      </c>
      <c r="I49" s="471" t="s">
        <v>274</v>
      </c>
      <c r="J49" s="38"/>
      <c r="K49" s="38"/>
    </row>
    <row r="50" s="476" customFormat="true" ht="23.25" hidden="false" customHeight="true" outlineLevel="0" collapsed="false">
      <c r="A50" s="473"/>
      <c r="B50" s="474"/>
      <c r="C50" s="467" t="s">
        <v>309</v>
      </c>
      <c r="D50" s="467"/>
      <c r="E50" s="465" t="s">
        <v>274</v>
      </c>
      <c r="F50" s="465" t="s">
        <v>274</v>
      </c>
      <c r="G50" s="465" t="s">
        <v>274</v>
      </c>
      <c r="H50" s="465" t="s">
        <v>274</v>
      </c>
      <c r="I50" s="465" t="s">
        <v>274</v>
      </c>
      <c r="J50" s="475"/>
      <c r="K50" s="475"/>
    </row>
    <row r="51" s="466" customFormat="true" ht="23.25" hidden="false" customHeight="true" outlineLevel="1" collapsed="false">
      <c r="A51" s="462"/>
      <c r="B51" s="468"/>
      <c r="C51" s="469" t="s">
        <v>310</v>
      </c>
      <c r="D51" s="469"/>
      <c r="E51" s="470" t="s">
        <v>274</v>
      </c>
      <c r="F51" s="470" t="s">
        <v>274</v>
      </c>
      <c r="G51" s="470" t="s">
        <v>274</v>
      </c>
      <c r="H51" s="470" t="s">
        <v>274</v>
      </c>
      <c r="I51" s="471" t="s">
        <v>274</v>
      </c>
      <c r="J51" s="38"/>
      <c r="K51" s="38"/>
    </row>
    <row r="52" s="466" customFormat="true" ht="23.25" hidden="false" customHeight="true" outlineLevel="1" collapsed="false">
      <c r="A52" s="462"/>
      <c r="B52" s="468"/>
      <c r="C52" s="469" t="s">
        <v>311</v>
      </c>
      <c r="D52" s="469"/>
      <c r="E52" s="470" t="s">
        <v>274</v>
      </c>
      <c r="F52" s="470" t="s">
        <v>274</v>
      </c>
      <c r="G52" s="470" t="s">
        <v>274</v>
      </c>
      <c r="H52" s="470" t="s">
        <v>274</v>
      </c>
      <c r="I52" s="471" t="s">
        <v>274</v>
      </c>
      <c r="J52" s="38"/>
      <c r="K52" s="38"/>
    </row>
    <row r="53" s="466" customFormat="true" ht="23.25" hidden="false" customHeight="true" outlineLevel="1" collapsed="false">
      <c r="A53" s="462"/>
      <c r="B53" s="468"/>
      <c r="C53" s="469" t="s">
        <v>312</v>
      </c>
      <c r="D53" s="469"/>
      <c r="E53" s="470" t="s">
        <v>274</v>
      </c>
      <c r="F53" s="470" t="s">
        <v>274</v>
      </c>
      <c r="G53" s="470" t="s">
        <v>274</v>
      </c>
      <c r="H53" s="470" t="s">
        <v>274</v>
      </c>
      <c r="I53" s="471" t="s">
        <v>274</v>
      </c>
      <c r="J53" s="38"/>
      <c r="K53" s="38"/>
    </row>
    <row r="54" s="466" customFormat="true" ht="23.25" hidden="false" customHeight="true" outlineLevel="1" collapsed="false">
      <c r="A54" s="462"/>
      <c r="B54" s="468"/>
      <c r="C54" s="469" t="s">
        <v>313</v>
      </c>
      <c r="D54" s="469"/>
      <c r="E54" s="470" t="s">
        <v>274</v>
      </c>
      <c r="F54" s="470" t="s">
        <v>274</v>
      </c>
      <c r="G54" s="470" t="s">
        <v>274</v>
      </c>
      <c r="H54" s="470" t="s">
        <v>274</v>
      </c>
      <c r="I54" s="471" t="s">
        <v>274</v>
      </c>
      <c r="J54" s="38"/>
      <c r="K54" s="38"/>
    </row>
    <row r="55" s="482" customFormat="true" ht="24.75" hidden="false" customHeight="true" outlineLevel="0" collapsed="false">
      <c r="A55" s="477"/>
      <c r="B55" s="478"/>
      <c r="C55" s="479" t="s">
        <v>48</v>
      </c>
      <c r="D55" s="480" t="s">
        <v>314</v>
      </c>
      <c r="E55" s="465" t="s">
        <v>274</v>
      </c>
      <c r="F55" s="465" t="s">
        <v>274</v>
      </c>
      <c r="G55" s="465" t="s">
        <v>274</v>
      </c>
      <c r="H55" s="465" t="s">
        <v>274</v>
      </c>
      <c r="I55" s="465" t="s">
        <v>274</v>
      </c>
      <c r="J55" s="481"/>
      <c r="K55" s="481"/>
    </row>
    <row r="56" s="466" customFormat="true" ht="18" hidden="false" customHeight="true" outlineLevel="0" collapsed="false">
      <c r="A56" s="462"/>
      <c r="B56" s="468"/>
      <c r="C56" s="38"/>
      <c r="D56" s="38"/>
      <c r="E56" s="38"/>
      <c r="F56" s="38"/>
      <c r="G56" s="38"/>
      <c r="H56" s="38"/>
      <c r="I56" s="38"/>
      <c r="J56" s="38"/>
      <c r="K56" s="38"/>
    </row>
    <row r="57" s="487" customFormat="true" ht="28.5" hidden="false" customHeight="true" outlineLevel="0" collapsed="false">
      <c r="A57" s="483"/>
      <c r="B57" s="484"/>
      <c r="C57" s="448" t="s">
        <v>315</v>
      </c>
      <c r="D57" s="485"/>
      <c r="E57" s="486"/>
      <c r="F57" s="486"/>
      <c r="G57" s="486"/>
      <c r="H57" s="43"/>
      <c r="I57" s="43"/>
      <c r="J57" s="43"/>
      <c r="K57" s="43"/>
    </row>
    <row r="58" s="466" customFormat="true" ht="33.75" hidden="false" customHeight="true" outlineLevel="0" collapsed="false">
      <c r="A58" s="462"/>
      <c r="B58" s="468"/>
      <c r="C58" s="488" t="s">
        <v>255</v>
      </c>
      <c r="D58" s="488"/>
      <c r="E58" s="488" t="s">
        <v>316</v>
      </c>
      <c r="F58" s="489" t="s">
        <v>317</v>
      </c>
      <c r="G58" s="490" t="s">
        <v>318</v>
      </c>
      <c r="H58" s="490"/>
      <c r="I58" s="38"/>
      <c r="J58" s="38"/>
      <c r="K58" s="38"/>
    </row>
    <row r="59" s="466" customFormat="true" ht="57.75" hidden="false" customHeight="true" outlineLevel="0" collapsed="false">
      <c r="A59" s="462"/>
      <c r="B59" s="468"/>
      <c r="C59" s="491" t="s">
        <v>319</v>
      </c>
      <c r="D59" s="491"/>
      <c r="E59" s="491"/>
      <c r="F59" s="491"/>
      <c r="G59" s="491"/>
      <c r="H59" s="491"/>
      <c r="I59" s="38"/>
      <c r="J59" s="38"/>
      <c r="K59" s="38"/>
    </row>
    <row r="60" s="466" customFormat="true" ht="215.25" hidden="false" customHeight="true" outlineLevel="0" collapsed="false">
      <c r="A60" s="462"/>
      <c r="B60" s="468"/>
      <c r="C60" s="492"/>
      <c r="D60" s="492"/>
      <c r="E60" s="493" t="s">
        <v>320</v>
      </c>
      <c r="F60" s="493" t="s">
        <v>265</v>
      </c>
      <c r="G60" s="494" t="s">
        <v>321</v>
      </c>
      <c r="H60" s="494"/>
      <c r="I60" s="38"/>
      <c r="J60" s="38"/>
      <c r="K60" s="38"/>
    </row>
    <row r="61" s="466" customFormat="true" ht="21.75" hidden="false" customHeight="true" outlineLevel="0" collapsed="false">
      <c r="A61" s="462"/>
      <c r="B61" s="463"/>
      <c r="C61" s="495" t="s">
        <v>268</v>
      </c>
      <c r="D61" s="495"/>
      <c r="E61" s="465" t="s">
        <v>322</v>
      </c>
      <c r="F61" s="496" t="s">
        <v>269</v>
      </c>
      <c r="G61" s="497" t="s">
        <v>323</v>
      </c>
      <c r="H61" s="497"/>
      <c r="I61" s="38"/>
      <c r="J61" s="38"/>
      <c r="K61" s="38"/>
    </row>
    <row r="62" s="466" customFormat="true" ht="21.75" hidden="false" customHeight="true" outlineLevel="0" collapsed="false">
      <c r="A62" s="462"/>
      <c r="B62" s="463"/>
      <c r="C62" s="495"/>
      <c r="D62" s="495"/>
      <c r="E62" s="465" t="s">
        <v>324</v>
      </c>
      <c r="F62" s="496" t="s">
        <v>270</v>
      </c>
      <c r="G62" s="497" t="s">
        <v>323</v>
      </c>
      <c r="H62" s="497"/>
      <c r="I62" s="38"/>
      <c r="J62" s="38"/>
      <c r="K62" s="38"/>
    </row>
    <row r="63" s="466" customFormat="true" ht="21.75" hidden="false" customHeight="true" outlineLevel="0" collapsed="false">
      <c r="A63" s="462"/>
      <c r="B63" s="463"/>
      <c r="C63" s="495"/>
      <c r="D63" s="495"/>
      <c r="E63" s="465" t="s">
        <v>325</v>
      </c>
      <c r="F63" s="496" t="s">
        <v>269</v>
      </c>
      <c r="G63" s="497" t="s">
        <v>323</v>
      </c>
      <c r="H63" s="497"/>
      <c r="I63" s="38"/>
      <c r="J63" s="38"/>
      <c r="K63" s="38"/>
    </row>
    <row r="64" s="466" customFormat="true" ht="21.75" hidden="false" customHeight="true" outlineLevel="0" collapsed="false">
      <c r="A64" s="462"/>
      <c r="B64" s="463"/>
      <c r="C64" s="495"/>
      <c r="D64" s="495"/>
      <c r="E64" s="465" t="s">
        <v>326</v>
      </c>
      <c r="F64" s="496" t="s">
        <v>270</v>
      </c>
      <c r="G64" s="497" t="s">
        <v>323</v>
      </c>
      <c r="H64" s="497"/>
      <c r="I64" s="38"/>
      <c r="J64" s="38"/>
      <c r="K64" s="38"/>
    </row>
    <row r="65" s="466" customFormat="true" ht="21.75" hidden="false" customHeight="true" outlineLevel="0" collapsed="false">
      <c r="A65" s="462"/>
      <c r="B65" s="463"/>
      <c r="C65" s="495"/>
      <c r="D65" s="495"/>
      <c r="E65" s="465" t="s">
        <v>327</v>
      </c>
      <c r="F65" s="496" t="s">
        <v>269</v>
      </c>
      <c r="G65" s="497" t="s">
        <v>323</v>
      </c>
      <c r="H65" s="497"/>
      <c r="I65" s="38"/>
      <c r="J65" s="38"/>
      <c r="K65" s="38"/>
    </row>
    <row r="66" s="466" customFormat="true" ht="21.75" hidden="false" customHeight="true" outlineLevel="0" collapsed="false">
      <c r="A66" s="462"/>
      <c r="B66" s="463"/>
      <c r="C66" s="495"/>
      <c r="D66" s="495"/>
      <c r="E66" s="465" t="s">
        <v>328</v>
      </c>
      <c r="F66" s="496" t="s">
        <v>269</v>
      </c>
      <c r="G66" s="497" t="s">
        <v>323</v>
      </c>
      <c r="H66" s="497"/>
      <c r="I66" s="38"/>
      <c r="J66" s="38"/>
      <c r="K66" s="38"/>
    </row>
    <row r="67" s="466" customFormat="true" ht="21.75" hidden="false" customHeight="true" outlineLevel="0" collapsed="false">
      <c r="A67" s="462"/>
      <c r="B67" s="463"/>
      <c r="C67" s="495"/>
      <c r="D67" s="495"/>
      <c r="E67" s="465" t="s">
        <v>329</v>
      </c>
      <c r="F67" s="496" t="s">
        <v>270</v>
      </c>
      <c r="G67" s="497" t="s">
        <v>323</v>
      </c>
      <c r="H67" s="497"/>
      <c r="I67" s="38"/>
      <c r="J67" s="38"/>
      <c r="K67" s="38"/>
    </row>
    <row r="68" s="466" customFormat="true" ht="21.75" hidden="false" customHeight="true" outlineLevel="0" collapsed="false">
      <c r="A68" s="462"/>
      <c r="B68" s="463"/>
      <c r="C68" s="495"/>
      <c r="D68" s="495"/>
      <c r="E68" s="465" t="s">
        <v>325</v>
      </c>
      <c r="F68" s="496" t="s">
        <v>270</v>
      </c>
      <c r="G68" s="497"/>
      <c r="H68" s="497"/>
      <c r="I68" s="38"/>
      <c r="J68" s="38"/>
      <c r="K68" s="38"/>
    </row>
    <row r="69" s="466" customFormat="true" ht="21.75" hidden="false" customHeight="true" outlineLevel="0" collapsed="false">
      <c r="A69" s="462"/>
      <c r="B69" s="463"/>
      <c r="C69" s="495"/>
      <c r="D69" s="495"/>
      <c r="E69" s="465" t="s">
        <v>330</v>
      </c>
      <c r="F69" s="496" t="s">
        <v>269</v>
      </c>
      <c r="G69" s="497"/>
      <c r="H69" s="497"/>
      <c r="I69" s="38"/>
      <c r="J69" s="38"/>
      <c r="K69" s="38"/>
    </row>
    <row r="70" s="466" customFormat="true" ht="21.75" hidden="false" customHeight="true" outlineLevel="0" collapsed="false">
      <c r="A70" s="462"/>
      <c r="B70" s="463"/>
      <c r="C70" s="495"/>
      <c r="D70" s="495"/>
      <c r="E70" s="465" t="s">
        <v>331</v>
      </c>
      <c r="F70" s="496" t="s">
        <v>332</v>
      </c>
      <c r="G70" s="497"/>
      <c r="H70" s="497"/>
      <c r="I70" s="38"/>
      <c r="J70" s="38"/>
      <c r="K70" s="38"/>
    </row>
    <row r="71" customFormat="false" ht="21" hidden="false" customHeight="true" outlineLevel="0" collapsed="false">
      <c r="A71" s="219"/>
      <c r="B71" s="463"/>
      <c r="C71" s="498" t="s">
        <v>273</v>
      </c>
      <c r="D71" s="498"/>
      <c r="E71" s="465" t="s">
        <v>333</v>
      </c>
      <c r="F71" s="496" t="s">
        <v>274</v>
      </c>
      <c r="G71" s="497" t="s">
        <v>323</v>
      </c>
      <c r="H71" s="497"/>
      <c r="I71" s="38"/>
      <c r="J71" s="38"/>
      <c r="K71" s="38"/>
    </row>
    <row r="72" s="466" customFormat="true" ht="22.5" hidden="false" customHeight="true" outlineLevel="0" collapsed="false">
      <c r="A72" s="462"/>
      <c r="B72" s="463"/>
      <c r="C72" s="495" t="s">
        <v>275</v>
      </c>
      <c r="D72" s="495"/>
      <c r="E72" s="465" t="s">
        <v>322</v>
      </c>
      <c r="F72" s="496" t="s">
        <v>269</v>
      </c>
      <c r="G72" s="497" t="s">
        <v>323</v>
      </c>
      <c r="H72" s="497"/>
      <c r="I72" s="38"/>
      <c r="J72" s="38"/>
      <c r="K72" s="38"/>
    </row>
    <row r="73" s="466" customFormat="true" ht="22.5" hidden="false" customHeight="true" outlineLevel="0" collapsed="false">
      <c r="A73" s="462"/>
      <c r="B73" s="463"/>
      <c r="C73" s="495"/>
      <c r="D73" s="495"/>
      <c r="E73" s="465" t="s">
        <v>324</v>
      </c>
      <c r="F73" s="496" t="s">
        <v>269</v>
      </c>
      <c r="G73" s="497" t="s">
        <v>323</v>
      </c>
      <c r="H73" s="497"/>
      <c r="I73" s="38"/>
      <c r="J73" s="38"/>
      <c r="K73" s="38"/>
    </row>
    <row r="74" s="466" customFormat="true" ht="22.5" hidden="false" customHeight="true" outlineLevel="0" collapsed="false">
      <c r="A74" s="462"/>
      <c r="B74" s="463"/>
      <c r="C74" s="495"/>
      <c r="D74" s="495"/>
      <c r="E74" s="465" t="s">
        <v>325</v>
      </c>
      <c r="F74" s="496" t="s">
        <v>269</v>
      </c>
      <c r="G74" s="497" t="s">
        <v>323</v>
      </c>
      <c r="H74" s="497"/>
      <c r="I74" s="38"/>
      <c r="J74" s="38"/>
      <c r="K74" s="38"/>
    </row>
    <row r="75" s="466" customFormat="true" ht="22.5" hidden="false" customHeight="true" outlineLevel="0" collapsed="false">
      <c r="A75" s="462"/>
      <c r="B75" s="463"/>
      <c r="C75" s="495"/>
      <c r="D75" s="495"/>
      <c r="E75" s="465" t="s">
        <v>326</v>
      </c>
      <c r="F75" s="496" t="s">
        <v>269</v>
      </c>
      <c r="G75" s="497" t="s">
        <v>323</v>
      </c>
      <c r="H75" s="497"/>
      <c r="I75" s="38"/>
      <c r="J75" s="38"/>
      <c r="K75" s="38"/>
    </row>
    <row r="76" s="466" customFormat="true" ht="22.5" hidden="false" customHeight="true" outlineLevel="0" collapsed="false">
      <c r="A76" s="462"/>
      <c r="B76" s="463"/>
      <c r="C76" s="495"/>
      <c r="D76" s="495"/>
      <c r="E76" s="465" t="s">
        <v>327</v>
      </c>
      <c r="F76" s="496" t="s">
        <v>269</v>
      </c>
      <c r="G76" s="497" t="s">
        <v>323</v>
      </c>
      <c r="H76" s="497"/>
      <c r="I76" s="38"/>
      <c r="J76" s="38"/>
      <c r="K76" s="38"/>
    </row>
    <row r="77" s="466" customFormat="true" ht="22.5" hidden="false" customHeight="true" outlineLevel="0" collapsed="false">
      <c r="A77" s="462"/>
      <c r="B77" s="463"/>
      <c r="C77" s="495"/>
      <c r="D77" s="495"/>
      <c r="E77" s="465" t="s">
        <v>328</v>
      </c>
      <c r="F77" s="496" t="s">
        <v>269</v>
      </c>
      <c r="G77" s="497" t="s">
        <v>323</v>
      </c>
      <c r="H77" s="497"/>
      <c r="I77" s="38"/>
      <c r="J77" s="38"/>
      <c r="K77" s="38"/>
    </row>
    <row r="78" s="466" customFormat="true" ht="22.5" hidden="false" customHeight="true" outlineLevel="0" collapsed="false">
      <c r="A78" s="462"/>
      <c r="B78" s="463"/>
      <c r="C78" s="495"/>
      <c r="D78" s="495"/>
      <c r="E78" s="465" t="s">
        <v>329</v>
      </c>
      <c r="F78" s="496" t="s">
        <v>332</v>
      </c>
      <c r="G78" s="497" t="s">
        <v>323</v>
      </c>
      <c r="H78" s="497"/>
      <c r="I78" s="38"/>
      <c r="J78" s="38"/>
      <c r="K78" s="38"/>
    </row>
    <row r="79" s="466" customFormat="true" ht="22.5" hidden="false" customHeight="true" outlineLevel="0" collapsed="false">
      <c r="A79" s="462"/>
      <c r="B79" s="463"/>
      <c r="C79" s="495"/>
      <c r="D79" s="495"/>
      <c r="E79" s="465" t="s">
        <v>325</v>
      </c>
      <c r="F79" s="496" t="s">
        <v>270</v>
      </c>
      <c r="G79" s="497"/>
      <c r="H79" s="497"/>
      <c r="I79" s="38"/>
      <c r="J79" s="38"/>
      <c r="K79" s="38"/>
    </row>
    <row r="80" s="466" customFormat="true" ht="22.5" hidden="false" customHeight="true" outlineLevel="0" collapsed="false">
      <c r="A80" s="462"/>
      <c r="B80" s="463"/>
      <c r="C80" s="495"/>
      <c r="D80" s="495"/>
      <c r="E80" s="465" t="s">
        <v>330</v>
      </c>
      <c r="F80" s="496" t="s">
        <v>332</v>
      </c>
      <c r="G80" s="497"/>
      <c r="H80" s="497"/>
      <c r="I80" s="38"/>
      <c r="J80" s="38"/>
      <c r="K80" s="38"/>
    </row>
    <row r="81" s="466" customFormat="true" ht="22.5" hidden="false" customHeight="true" outlineLevel="0" collapsed="false">
      <c r="A81" s="462"/>
      <c r="B81" s="463"/>
      <c r="C81" s="495"/>
      <c r="D81" s="495"/>
      <c r="E81" s="465" t="s">
        <v>331</v>
      </c>
      <c r="F81" s="496" t="s">
        <v>332</v>
      </c>
      <c r="G81" s="497"/>
      <c r="H81" s="497"/>
      <c r="I81" s="38"/>
      <c r="J81" s="38"/>
      <c r="K81" s="38"/>
    </row>
    <row r="82" s="466" customFormat="true" ht="22.5" hidden="false" customHeight="true" outlineLevel="0" collapsed="false">
      <c r="A82" s="462"/>
      <c r="B82" s="463"/>
      <c r="C82" s="498" t="s">
        <v>282</v>
      </c>
      <c r="D82" s="498"/>
      <c r="E82" s="465" t="s">
        <v>333</v>
      </c>
      <c r="F82" s="496" t="s">
        <v>274</v>
      </c>
      <c r="G82" s="497" t="s">
        <v>323</v>
      </c>
      <c r="H82" s="497"/>
      <c r="I82" s="38"/>
      <c r="J82" s="38"/>
      <c r="K82" s="38"/>
    </row>
    <row r="83" s="466" customFormat="true" ht="22.5" hidden="false" customHeight="true" outlineLevel="0" collapsed="false">
      <c r="A83" s="462"/>
      <c r="B83" s="463"/>
      <c r="C83" s="498"/>
      <c r="D83" s="498"/>
      <c r="E83" s="465" t="s">
        <v>333</v>
      </c>
      <c r="F83" s="496" t="s">
        <v>274</v>
      </c>
      <c r="G83" s="497" t="s">
        <v>323</v>
      </c>
      <c r="H83" s="497"/>
      <c r="I83" s="38"/>
      <c r="J83" s="38"/>
      <c r="K83" s="38"/>
    </row>
    <row r="84" s="466" customFormat="true" ht="22.5" hidden="false" customHeight="true" outlineLevel="0" collapsed="false">
      <c r="A84" s="462"/>
      <c r="B84" s="463"/>
      <c r="C84" s="498"/>
      <c r="D84" s="498"/>
      <c r="E84" s="465" t="s">
        <v>333</v>
      </c>
      <c r="F84" s="496" t="s">
        <v>274</v>
      </c>
      <c r="G84" s="497" t="s">
        <v>323</v>
      </c>
      <c r="H84" s="497"/>
      <c r="I84" s="38"/>
      <c r="J84" s="38"/>
      <c r="K84" s="38"/>
    </row>
    <row r="85" s="466" customFormat="true" ht="22.5" hidden="false" customHeight="true" outlineLevel="0" collapsed="false">
      <c r="A85" s="462"/>
      <c r="B85" s="463"/>
      <c r="C85" s="498"/>
      <c r="D85" s="498"/>
      <c r="E85" s="465" t="s">
        <v>333</v>
      </c>
      <c r="F85" s="496" t="s">
        <v>274</v>
      </c>
      <c r="G85" s="497" t="s">
        <v>323</v>
      </c>
      <c r="H85" s="497"/>
      <c r="I85" s="38"/>
      <c r="J85" s="38"/>
      <c r="K85" s="38"/>
    </row>
    <row r="86" s="466" customFormat="true" ht="22.5" hidden="false" customHeight="true" outlineLevel="0" collapsed="false">
      <c r="A86" s="462"/>
      <c r="B86" s="463"/>
      <c r="C86" s="498"/>
      <c r="D86" s="498"/>
      <c r="E86" s="465" t="s">
        <v>333</v>
      </c>
      <c r="F86" s="496" t="s">
        <v>274</v>
      </c>
      <c r="G86" s="497" t="s">
        <v>323</v>
      </c>
      <c r="H86" s="497"/>
      <c r="I86" s="38"/>
      <c r="J86" s="38"/>
      <c r="K86" s="38"/>
    </row>
    <row r="87" s="466" customFormat="true" ht="22.5" hidden="false" customHeight="true" outlineLevel="0" collapsed="false">
      <c r="A87" s="462"/>
      <c r="B87" s="463"/>
      <c r="C87" s="498"/>
      <c r="D87" s="498"/>
      <c r="E87" s="465" t="s">
        <v>333</v>
      </c>
      <c r="F87" s="496" t="s">
        <v>274</v>
      </c>
      <c r="G87" s="497" t="s">
        <v>323</v>
      </c>
      <c r="H87" s="497"/>
      <c r="I87" s="38"/>
      <c r="J87" s="38"/>
      <c r="K87" s="38"/>
    </row>
    <row r="88" s="466" customFormat="true" ht="22.5" hidden="false" customHeight="true" outlineLevel="0" collapsed="false">
      <c r="A88" s="462"/>
      <c r="B88" s="463"/>
      <c r="C88" s="498"/>
      <c r="D88" s="498"/>
      <c r="E88" s="465" t="s">
        <v>333</v>
      </c>
      <c r="F88" s="496" t="s">
        <v>274</v>
      </c>
      <c r="G88" s="497" t="s">
        <v>323</v>
      </c>
      <c r="H88" s="497"/>
      <c r="I88" s="38"/>
      <c r="J88" s="38"/>
      <c r="K88" s="38"/>
    </row>
    <row r="89" s="466" customFormat="true" ht="21.75" hidden="false" customHeight="true" outlineLevel="0" collapsed="false">
      <c r="A89" s="462"/>
      <c r="B89" s="463"/>
      <c r="C89" s="498" t="s">
        <v>288</v>
      </c>
      <c r="D89" s="498"/>
      <c r="E89" s="465" t="s">
        <v>333</v>
      </c>
      <c r="F89" s="496" t="s">
        <v>274</v>
      </c>
      <c r="G89" s="497" t="s">
        <v>323</v>
      </c>
      <c r="H89" s="497"/>
      <c r="I89" s="38"/>
      <c r="J89" s="38"/>
      <c r="K89" s="38"/>
    </row>
    <row r="90" s="466" customFormat="true" ht="21.75" hidden="false" customHeight="true" outlineLevel="0" collapsed="false">
      <c r="A90" s="462"/>
      <c r="B90" s="463"/>
      <c r="C90" s="498"/>
      <c r="D90" s="498"/>
      <c r="E90" s="465" t="s">
        <v>333</v>
      </c>
      <c r="F90" s="496" t="s">
        <v>274</v>
      </c>
      <c r="G90" s="497" t="s">
        <v>323</v>
      </c>
      <c r="H90" s="497"/>
      <c r="I90" s="38"/>
      <c r="J90" s="38"/>
      <c r="K90" s="38"/>
    </row>
    <row r="91" s="466" customFormat="true" ht="21.75" hidden="false" customHeight="true" outlineLevel="0" collapsed="false">
      <c r="A91" s="462"/>
      <c r="B91" s="463"/>
      <c r="C91" s="498"/>
      <c r="D91" s="498"/>
      <c r="E91" s="465" t="s">
        <v>333</v>
      </c>
      <c r="F91" s="496" t="s">
        <v>274</v>
      </c>
      <c r="G91" s="497" t="s">
        <v>323</v>
      </c>
      <c r="H91" s="497"/>
      <c r="I91" s="38"/>
      <c r="J91" s="38"/>
      <c r="K91" s="38"/>
    </row>
    <row r="92" s="466" customFormat="true" ht="21.75" hidden="false" customHeight="true" outlineLevel="0" collapsed="false">
      <c r="A92" s="462"/>
      <c r="B92" s="463"/>
      <c r="C92" s="498"/>
      <c r="D92" s="498"/>
      <c r="E92" s="465" t="s">
        <v>333</v>
      </c>
      <c r="F92" s="496" t="s">
        <v>274</v>
      </c>
      <c r="G92" s="497" t="s">
        <v>323</v>
      </c>
      <c r="H92" s="497"/>
      <c r="I92" s="38"/>
      <c r="J92" s="38"/>
      <c r="K92" s="38"/>
    </row>
    <row r="93" s="466" customFormat="true" ht="21.75" hidden="false" customHeight="true" outlineLevel="0" collapsed="false">
      <c r="A93" s="462"/>
      <c r="B93" s="463"/>
      <c r="C93" s="498"/>
      <c r="D93" s="498"/>
      <c r="E93" s="465" t="s">
        <v>333</v>
      </c>
      <c r="F93" s="496" t="s">
        <v>274</v>
      </c>
      <c r="G93" s="497" t="s">
        <v>323</v>
      </c>
      <c r="H93" s="497"/>
      <c r="I93" s="38"/>
      <c r="J93" s="38"/>
      <c r="K93" s="38"/>
    </row>
    <row r="94" s="466" customFormat="true" ht="21.75" hidden="false" customHeight="true" outlineLevel="0" collapsed="false">
      <c r="A94" s="462"/>
      <c r="B94" s="463"/>
      <c r="C94" s="498"/>
      <c r="D94" s="498"/>
      <c r="E94" s="465" t="s">
        <v>333</v>
      </c>
      <c r="F94" s="496" t="s">
        <v>274</v>
      </c>
      <c r="G94" s="497" t="s">
        <v>323</v>
      </c>
      <c r="H94" s="497"/>
      <c r="I94" s="38"/>
      <c r="J94" s="38"/>
      <c r="K94" s="38"/>
    </row>
    <row r="95" s="466" customFormat="true" ht="21.75" hidden="false" customHeight="true" outlineLevel="0" collapsed="false">
      <c r="A95" s="462"/>
      <c r="B95" s="463"/>
      <c r="C95" s="498"/>
      <c r="D95" s="498"/>
      <c r="E95" s="465" t="s">
        <v>333</v>
      </c>
      <c r="F95" s="496" t="s">
        <v>274</v>
      </c>
      <c r="G95" s="497" t="s">
        <v>323</v>
      </c>
      <c r="H95" s="497"/>
      <c r="I95" s="38"/>
      <c r="J95" s="38"/>
      <c r="K95" s="38"/>
    </row>
    <row r="96" customFormat="false" ht="19.5" hidden="false" customHeight="true" outlineLevel="0" collapsed="false">
      <c r="A96" s="219"/>
      <c r="B96" s="463"/>
      <c r="C96" s="498" t="s">
        <v>289</v>
      </c>
      <c r="D96" s="498"/>
      <c r="E96" s="465" t="s">
        <v>333</v>
      </c>
      <c r="F96" s="496" t="s">
        <v>274</v>
      </c>
      <c r="G96" s="497" t="s">
        <v>323</v>
      </c>
      <c r="H96" s="497"/>
      <c r="I96" s="38"/>
      <c r="J96" s="38"/>
      <c r="K96" s="38"/>
    </row>
    <row r="97" s="466" customFormat="true" ht="23.25" hidden="false" customHeight="true" outlineLevel="0" collapsed="false">
      <c r="A97" s="462"/>
      <c r="B97" s="463"/>
      <c r="C97" s="498" t="s">
        <v>297</v>
      </c>
      <c r="D97" s="498"/>
      <c r="E97" s="465" t="s">
        <v>333</v>
      </c>
      <c r="F97" s="496" t="s">
        <v>274</v>
      </c>
      <c r="G97" s="497" t="s">
        <v>323</v>
      </c>
      <c r="H97" s="497"/>
      <c r="I97" s="38"/>
      <c r="J97" s="38"/>
      <c r="K97" s="38"/>
    </row>
    <row r="98" s="466" customFormat="true" ht="25.5" hidden="false" customHeight="true" outlineLevel="0" collapsed="false">
      <c r="A98" s="462"/>
      <c r="B98" s="463"/>
      <c r="C98" s="498" t="s">
        <v>302</v>
      </c>
      <c r="D98" s="498"/>
      <c r="E98" s="465" t="s">
        <v>333</v>
      </c>
      <c r="F98" s="496" t="s">
        <v>274</v>
      </c>
      <c r="G98" s="497" t="s">
        <v>323</v>
      </c>
      <c r="H98" s="497"/>
      <c r="I98" s="38"/>
      <c r="J98" s="38"/>
      <c r="K98" s="38"/>
    </row>
    <row r="99" s="466" customFormat="true" ht="22.5" hidden="false" customHeight="true" outlineLevel="0" collapsed="false">
      <c r="A99" s="462"/>
      <c r="B99" s="463"/>
      <c r="C99" s="498" t="s">
        <v>48</v>
      </c>
      <c r="D99" s="499" t="s">
        <v>314</v>
      </c>
      <c r="E99" s="465" t="s">
        <v>333</v>
      </c>
      <c r="F99" s="496" t="s">
        <v>274</v>
      </c>
      <c r="G99" s="497" t="s">
        <v>323</v>
      </c>
      <c r="H99" s="497"/>
      <c r="I99" s="38"/>
      <c r="J99" s="38"/>
      <c r="K99" s="38"/>
    </row>
    <row r="100" s="466" customFormat="true" ht="33.75" hidden="false" customHeight="true" outlineLevel="0" collapsed="false">
      <c r="A100" s="462"/>
      <c r="B100" s="468"/>
      <c r="C100" s="468"/>
      <c r="D100" s="468"/>
      <c r="E100" s="500" t="s">
        <v>334</v>
      </c>
      <c r="F100" s="500"/>
      <c r="G100" s="468"/>
      <c r="H100" s="38"/>
      <c r="I100" s="38"/>
      <c r="J100" s="38"/>
      <c r="K100" s="38"/>
    </row>
    <row r="101" s="466" customFormat="true" ht="27.75" hidden="false" customHeight="true" outlineLevel="0" collapsed="false">
      <c r="A101" s="462"/>
      <c r="B101" s="468"/>
      <c r="C101" s="448" t="s">
        <v>335</v>
      </c>
      <c r="D101" s="468"/>
      <c r="E101" s="468"/>
      <c r="F101" s="468"/>
      <c r="G101" s="468"/>
      <c r="H101" s="38"/>
      <c r="I101" s="38"/>
      <c r="J101" s="38"/>
      <c r="K101" s="38"/>
    </row>
    <row r="102" s="466" customFormat="true" ht="28.5" hidden="false" customHeight="true" outlineLevel="0" collapsed="false">
      <c r="A102" s="462"/>
      <c r="B102" s="468"/>
      <c r="C102" s="488" t="s">
        <v>336</v>
      </c>
      <c r="D102" s="488"/>
      <c r="E102" s="488" t="s">
        <v>337</v>
      </c>
      <c r="F102" s="501" t="s">
        <v>338</v>
      </c>
      <c r="G102" s="488" t="s">
        <v>339</v>
      </c>
      <c r="H102" s="490" t="s">
        <v>318</v>
      </c>
      <c r="I102" s="490"/>
      <c r="J102" s="38"/>
      <c r="K102" s="38"/>
    </row>
    <row r="103" s="466" customFormat="true" ht="57.75" hidden="false" customHeight="true" outlineLevel="0" collapsed="false">
      <c r="A103" s="462"/>
      <c r="B103" s="468"/>
      <c r="C103" s="491" t="s">
        <v>340</v>
      </c>
      <c r="D103" s="491"/>
      <c r="E103" s="491"/>
      <c r="F103" s="491"/>
      <c r="G103" s="491"/>
      <c r="H103" s="491"/>
      <c r="I103" s="491"/>
      <c r="J103" s="38"/>
      <c r="K103" s="38"/>
    </row>
    <row r="104" s="466" customFormat="true" ht="95.25" hidden="false" customHeight="true" outlineLevel="0" collapsed="false">
      <c r="A104" s="462"/>
      <c r="B104" s="468"/>
      <c r="C104" s="502"/>
      <c r="D104" s="502"/>
      <c r="E104" s="503" t="s">
        <v>341</v>
      </c>
      <c r="F104" s="493" t="s">
        <v>342</v>
      </c>
      <c r="G104" s="493" t="s">
        <v>265</v>
      </c>
      <c r="H104" s="494" t="s">
        <v>321</v>
      </c>
      <c r="I104" s="494"/>
      <c r="J104" s="38"/>
      <c r="K104" s="38"/>
    </row>
    <row r="105" s="466" customFormat="true" ht="24" hidden="false" customHeight="true" outlineLevel="0" collapsed="false">
      <c r="A105" s="462"/>
      <c r="B105" s="463"/>
      <c r="C105" s="504" t="s">
        <v>328</v>
      </c>
      <c r="D105" s="504"/>
      <c r="E105" s="505" t="s">
        <v>343</v>
      </c>
      <c r="F105" s="471" t="s">
        <v>344</v>
      </c>
      <c r="G105" s="506" t="s">
        <v>274</v>
      </c>
      <c r="H105" s="497" t="s">
        <v>323</v>
      </c>
      <c r="I105" s="497"/>
      <c r="J105" s="468"/>
      <c r="K105" s="468"/>
    </row>
    <row r="106" s="466" customFormat="true" ht="24" hidden="false" customHeight="true" outlineLevel="0" collapsed="false">
      <c r="A106" s="219"/>
      <c r="B106" s="463"/>
      <c r="C106" s="507" t="s">
        <v>327</v>
      </c>
      <c r="D106" s="507"/>
      <c r="E106" s="505" t="s">
        <v>343</v>
      </c>
      <c r="F106" s="471" t="s">
        <v>344</v>
      </c>
      <c r="G106" s="506" t="s">
        <v>274</v>
      </c>
      <c r="H106" s="497" t="s">
        <v>323</v>
      </c>
      <c r="I106" s="497"/>
      <c r="J106" s="468"/>
      <c r="K106" s="468"/>
    </row>
    <row r="107" s="466" customFormat="true" ht="24" hidden="false" customHeight="true" outlineLevel="0" collapsed="false">
      <c r="A107" s="462"/>
      <c r="B107" s="463"/>
      <c r="C107" s="508" t="s">
        <v>329</v>
      </c>
      <c r="D107" s="508"/>
      <c r="E107" s="505" t="s">
        <v>343</v>
      </c>
      <c r="F107" s="471" t="s">
        <v>344</v>
      </c>
      <c r="G107" s="506" t="s">
        <v>274</v>
      </c>
      <c r="H107" s="497" t="s">
        <v>323</v>
      </c>
      <c r="I107" s="497"/>
      <c r="J107" s="468"/>
      <c r="K107" s="468"/>
    </row>
    <row r="108" s="466" customFormat="true" ht="24" hidden="false" customHeight="true" outlineLevel="0" collapsed="false">
      <c r="A108" s="462"/>
      <c r="B108" s="463"/>
      <c r="C108" s="508" t="s">
        <v>326</v>
      </c>
      <c r="D108" s="508"/>
      <c r="E108" s="505" t="s">
        <v>343</v>
      </c>
      <c r="F108" s="471" t="s">
        <v>344</v>
      </c>
      <c r="G108" s="506" t="s">
        <v>274</v>
      </c>
      <c r="H108" s="497" t="s">
        <v>323</v>
      </c>
      <c r="I108" s="497"/>
      <c r="J108" s="468"/>
      <c r="K108" s="468"/>
    </row>
    <row r="109" s="466" customFormat="true" ht="24" hidden="false" customHeight="true" outlineLevel="0" collapsed="false">
      <c r="A109" s="462"/>
      <c r="B109" s="463"/>
      <c r="C109" s="508" t="s">
        <v>184</v>
      </c>
      <c r="D109" s="508"/>
      <c r="E109" s="505" t="s">
        <v>343</v>
      </c>
      <c r="F109" s="471" t="s">
        <v>333</v>
      </c>
      <c r="G109" s="506" t="s">
        <v>274</v>
      </c>
      <c r="H109" s="497" t="s">
        <v>323</v>
      </c>
      <c r="I109" s="497"/>
      <c r="J109" s="468"/>
      <c r="K109" s="468"/>
    </row>
    <row r="110" s="466" customFormat="true" ht="24" hidden="false" customHeight="true" outlineLevel="0" collapsed="false">
      <c r="A110" s="219"/>
      <c r="B110" s="463"/>
      <c r="C110" s="507" t="s">
        <v>331</v>
      </c>
      <c r="D110" s="507"/>
      <c r="E110" s="505" t="s">
        <v>343</v>
      </c>
      <c r="F110" s="471" t="s">
        <v>344</v>
      </c>
      <c r="G110" s="506" t="s">
        <v>274</v>
      </c>
      <c r="H110" s="497" t="s">
        <v>323</v>
      </c>
      <c r="I110" s="497"/>
      <c r="J110" s="468"/>
      <c r="K110" s="468"/>
    </row>
    <row r="111" s="466" customFormat="true" ht="24" hidden="false" customHeight="true" outlineLevel="0" collapsed="false">
      <c r="A111" s="462"/>
      <c r="B111" s="463"/>
      <c r="C111" s="508" t="s">
        <v>325</v>
      </c>
      <c r="D111" s="508"/>
      <c r="E111" s="505" t="s">
        <v>343</v>
      </c>
      <c r="F111" s="471" t="s">
        <v>344</v>
      </c>
      <c r="G111" s="506" t="s">
        <v>274</v>
      </c>
      <c r="H111" s="497" t="s">
        <v>323</v>
      </c>
      <c r="I111" s="497"/>
      <c r="J111" s="468"/>
      <c r="K111" s="468"/>
    </row>
    <row r="112" s="466" customFormat="true" ht="24" hidden="false" customHeight="true" outlineLevel="0" collapsed="false">
      <c r="A112" s="462"/>
      <c r="B112" s="463"/>
      <c r="C112" s="508" t="s">
        <v>345</v>
      </c>
      <c r="D112" s="508"/>
      <c r="E112" s="505" t="s">
        <v>343</v>
      </c>
      <c r="F112" s="471" t="s">
        <v>344</v>
      </c>
      <c r="G112" s="506" t="s">
        <v>274</v>
      </c>
      <c r="H112" s="497" t="s">
        <v>323</v>
      </c>
      <c r="I112" s="497"/>
      <c r="J112" s="468"/>
      <c r="K112" s="468"/>
    </row>
    <row r="113" s="466" customFormat="true" ht="24" hidden="false" customHeight="true" outlineLevel="0" collapsed="false">
      <c r="A113" s="462"/>
      <c r="B113" s="463"/>
      <c r="C113" s="508" t="s">
        <v>324</v>
      </c>
      <c r="D113" s="508"/>
      <c r="E113" s="505" t="s">
        <v>343</v>
      </c>
      <c r="F113" s="471" t="s">
        <v>344</v>
      </c>
      <c r="G113" s="506" t="s">
        <v>274</v>
      </c>
      <c r="H113" s="497" t="s">
        <v>323</v>
      </c>
      <c r="I113" s="497"/>
      <c r="J113" s="468"/>
      <c r="K113" s="468"/>
    </row>
    <row r="114" s="466" customFormat="true" ht="24" hidden="false" customHeight="true" outlineLevel="0" collapsed="false">
      <c r="A114" s="219"/>
      <c r="B114" s="463"/>
      <c r="C114" s="508" t="s">
        <v>346</v>
      </c>
      <c r="D114" s="508"/>
      <c r="E114" s="505" t="s">
        <v>343</v>
      </c>
      <c r="F114" s="471" t="s">
        <v>333</v>
      </c>
      <c r="G114" s="506" t="s">
        <v>274</v>
      </c>
      <c r="H114" s="497" t="s">
        <v>323</v>
      </c>
      <c r="I114" s="497"/>
      <c r="J114" s="468"/>
      <c r="K114" s="468"/>
    </row>
    <row r="115" s="466" customFormat="true" ht="24" hidden="false" customHeight="true" outlineLevel="0" collapsed="false">
      <c r="A115" s="462"/>
      <c r="B115" s="463"/>
      <c r="C115" s="508" t="s">
        <v>330</v>
      </c>
      <c r="D115" s="508"/>
      <c r="E115" s="505" t="s">
        <v>343</v>
      </c>
      <c r="F115" s="471" t="s">
        <v>344</v>
      </c>
      <c r="G115" s="506" t="s">
        <v>274</v>
      </c>
      <c r="H115" s="497" t="s">
        <v>323</v>
      </c>
      <c r="I115" s="497"/>
      <c r="J115" s="468"/>
      <c r="K115" s="468"/>
    </row>
    <row r="116" s="466" customFormat="true" ht="24" hidden="false" customHeight="true" outlineLevel="0" collapsed="false">
      <c r="A116" s="462"/>
      <c r="B116" s="463"/>
      <c r="C116" s="509" t="s">
        <v>347</v>
      </c>
      <c r="D116" s="509"/>
      <c r="E116" s="505" t="s">
        <v>343</v>
      </c>
      <c r="F116" s="471" t="s">
        <v>333</v>
      </c>
      <c r="G116" s="506" t="s">
        <v>274</v>
      </c>
      <c r="H116" s="497" t="s">
        <v>323</v>
      </c>
      <c r="I116" s="497"/>
      <c r="J116" s="468"/>
      <c r="K116" s="468"/>
    </row>
    <row r="117" s="466" customFormat="true" ht="28.5" hidden="false" customHeight="true" outlineLevel="0" collapsed="false">
      <c r="A117" s="462"/>
      <c r="B117" s="463"/>
      <c r="C117" s="510" t="s">
        <v>348</v>
      </c>
      <c r="D117" s="510"/>
      <c r="E117" s="505" t="s">
        <v>343</v>
      </c>
      <c r="F117" s="471" t="s">
        <v>333</v>
      </c>
      <c r="G117" s="506" t="s">
        <v>274</v>
      </c>
      <c r="H117" s="497" t="s">
        <v>323</v>
      </c>
      <c r="I117" s="497"/>
      <c r="J117" s="468"/>
      <c r="K117" s="468"/>
    </row>
    <row r="118" s="466" customFormat="true" ht="42.75" hidden="false" customHeight="true" outlineLevel="0" collapsed="false">
      <c r="A118" s="462"/>
      <c r="B118" s="468"/>
      <c r="C118" s="468"/>
      <c r="D118" s="468"/>
      <c r="E118" s="468"/>
      <c r="F118" s="500" t="s">
        <v>349</v>
      </c>
      <c r="G118" s="500"/>
      <c r="H118" s="468"/>
      <c r="I118" s="468"/>
      <c r="J118" s="468"/>
      <c r="K118" s="468"/>
    </row>
    <row r="119" s="513" customFormat="true" ht="25.5" hidden="false" customHeight="true" outlineLevel="0" collapsed="false">
      <c r="A119" s="511"/>
      <c r="B119" s="511"/>
      <c r="C119" s="448" t="s">
        <v>350</v>
      </c>
      <c r="D119" s="512"/>
      <c r="E119" s="512"/>
      <c r="F119" s="511"/>
      <c r="G119" s="511"/>
      <c r="H119" s="511"/>
      <c r="I119" s="511"/>
      <c r="J119" s="511"/>
      <c r="K119" s="511"/>
    </row>
    <row r="120" s="466" customFormat="true" ht="28.5" hidden="false" customHeight="true" outlineLevel="0" collapsed="false">
      <c r="A120" s="468"/>
      <c r="B120" s="468"/>
      <c r="C120" s="457" t="s">
        <v>255</v>
      </c>
      <c r="D120" s="457"/>
      <c r="E120" s="457" t="s">
        <v>351</v>
      </c>
      <c r="F120" s="468"/>
      <c r="G120" s="468"/>
      <c r="H120" s="468"/>
      <c r="I120" s="468"/>
      <c r="J120" s="468"/>
      <c r="K120" s="468"/>
    </row>
    <row r="121" s="466" customFormat="true" ht="69.75" hidden="false" customHeight="true" outlineLevel="0" collapsed="false">
      <c r="A121" s="468"/>
      <c r="B121" s="468"/>
      <c r="C121" s="459" t="s">
        <v>352</v>
      </c>
      <c r="D121" s="459"/>
      <c r="E121" s="459"/>
      <c r="F121" s="468"/>
      <c r="G121" s="468"/>
      <c r="H121" s="468"/>
      <c r="I121" s="468"/>
      <c r="J121" s="468"/>
      <c r="K121" s="468"/>
    </row>
    <row r="122" s="466" customFormat="true" ht="198" hidden="false" customHeight="true" outlineLevel="0" collapsed="false">
      <c r="A122" s="468"/>
      <c r="B122" s="462"/>
      <c r="C122" s="514"/>
      <c r="D122" s="514"/>
      <c r="E122" s="461" t="s">
        <v>353</v>
      </c>
      <c r="F122" s="468"/>
      <c r="G122" s="468"/>
      <c r="H122" s="468"/>
      <c r="I122" s="468"/>
      <c r="J122" s="468"/>
      <c r="K122" s="468"/>
    </row>
    <row r="123" s="466" customFormat="true" ht="19.5" hidden="false" customHeight="true" outlineLevel="0" collapsed="false">
      <c r="A123" s="468"/>
      <c r="B123" s="463"/>
      <c r="C123" s="498" t="s">
        <v>268</v>
      </c>
      <c r="D123" s="498"/>
      <c r="E123" s="471" t="s">
        <v>333</v>
      </c>
      <c r="F123" s="468"/>
      <c r="G123" s="468"/>
      <c r="H123" s="468"/>
      <c r="I123" s="468"/>
      <c r="J123" s="468"/>
      <c r="K123" s="468"/>
    </row>
    <row r="124" s="466" customFormat="true" ht="22.5" hidden="false" customHeight="true" outlineLevel="0" collapsed="false">
      <c r="A124" s="468"/>
      <c r="B124" s="463"/>
      <c r="C124" s="498" t="s">
        <v>273</v>
      </c>
      <c r="D124" s="498"/>
      <c r="E124" s="471" t="s">
        <v>333</v>
      </c>
      <c r="F124" s="468"/>
      <c r="G124" s="468"/>
      <c r="H124" s="468"/>
      <c r="I124" s="468"/>
      <c r="J124" s="468"/>
      <c r="K124" s="468"/>
    </row>
    <row r="125" s="466" customFormat="true" ht="20.25" hidden="false" customHeight="true" outlineLevel="0" collapsed="false">
      <c r="A125" s="468"/>
      <c r="B125" s="463"/>
      <c r="C125" s="498" t="s">
        <v>275</v>
      </c>
      <c r="D125" s="498"/>
      <c r="E125" s="471" t="s">
        <v>333</v>
      </c>
      <c r="F125" s="468"/>
      <c r="G125" s="468"/>
      <c r="H125" s="468"/>
      <c r="I125" s="468"/>
      <c r="J125" s="468"/>
      <c r="K125" s="468"/>
    </row>
    <row r="126" s="466" customFormat="true" ht="22.5" hidden="false" customHeight="true" outlineLevel="0" collapsed="false">
      <c r="A126" s="468"/>
      <c r="B126" s="463"/>
      <c r="C126" s="498" t="s">
        <v>282</v>
      </c>
      <c r="D126" s="498"/>
      <c r="E126" s="471" t="s">
        <v>333</v>
      </c>
      <c r="F126" s="468"/>
      <c r="G126" s="468"/>
      <c r="H126" s="468"/>
      <c r="I126" s="468"/>
      <c r="J126" s="468"/>
      <c r="K126" s="468"/>
    </row>
    <row r="127" s="466" customFormat="true" ht="21.75" hidden="false" customHeight="true" outlineLevel="0" collapsed="false">
      <c r="A127" s="468"/>
      <c r="B127" s="463"/>
      <c r="C127" s="498" t="s">
        <v>288</v>
      </c>
      <c r="D127" s="498"/>
      <c r="E127" s="471" t="s">
        <v>333</v>
      </c>
      <c r="F127" s="468"/>
      <c r="G127" s="468"/>
      <c r="H127" s="468"/>
      <c r="I127" s="468"/>
      <c r="J127" s="468"/>
      <c r="K127" s="468"/>
    </row>
    <row r="128" s="466" customFormat="true" ht="18.75" hidden="false" customHeight="true" outlineLevel="0" collapsed="false">
      <c r="A128" s="468"/>
      <c r="B128" s="463"/>
      <c r="C128" s="498" t="s">
        <v>289</v>
      </c>
      <c r="D128" s="498"/>
      <c r="E128" s="471" t="s">
        <v>333</v>
      </c>
      <c r="F128" s="468"/>
      <c r="G128" s="468"/>
      <c r="H128" s="468"/>
      <c r="I128" s="468"/>
      <c r="J128" s="468"/>
      <c r="K128" s="468"/>
    </row>
    <row r="129" s="466" customFormat="true" ht="21" hidden="false" customHeight="true" outlineLevel="0" collapsed="false">
      <c r="A129" s="468"/>
      <c r="B129" s="463"/>
      <c r="C129" s="498" t="s">
        <v>297</v>
      </c>
      <c r="D129" s="498"/>
      <c r="E129" s="471" t="s">
        <v>333</v>
      </c>
      <c r="F129" s="468"/>
      <c r="G129" s="468"/>
      <c r="H129" s="468"/>
      <c r="I129" s="468"/>
      <c r="J129" s="468"/>
      <c r="K129" s="468"/>
    </row>
    <row r="130" s="466" customFormat="true" ht="24" hidden="false" customHeight="true" outlineLevel="0" collapsed="false">
      <c r="A130" s="468"/>
      <c r="B130" s="463"/>
      <c r="C130" s="498" t="s">
        <v>302</v>
      </c>
      <c r="D130" s="498"/>
      <c r="E130" s="471" t="s">
        <v>333</v>
      </c>
      <c r="F130" s="468"/>
      <c r="G130" s="468"/>
      <c r="H130" s="468"/>
      <c r="I130" s="468"/>
      <c r="J130" s="468"/>
      <c r="K130" s="468"/>
    </row>
    <row r="131" s="466" customFormat="true" ht="21.75" hidden="false" customHeight="true" outlineLevel="0" collapsed="false">
      <c r="A131" s="468"/>
      <c r="B131" s="463"/>
      <c r="C131" s="498" t="s">
        <v>48</v>
      </c>
      <c r="D131" s="499" t="s">
        <v>314</v>
      </c>
      <c r="E131" s="471"/>
      <c r="F131" s="468"/>
      <c r="G131" s="468"/>
      <c r="H131" s="468"/>
      <c r="I131" s="468"/>
      <c r="J131" s="468"/>
      <c r="K131" s="468"/>
    </row>
    <row r="132" s="466" customFormat="true" ht="28.5" hidden="false" customHeight="true" outlineLevel="0" collapsed="false">
      <c r="A132" s="468"/>
      <c r="B132" s="468"/>
      <c r="C132" s="468"/>
      <c r="D132" s="468"/>
      <c r="E132" s="468"/>
      <c r="F132" s="468"/>
      <c r="G132" s="468"/>
      <c r="H132" s="468"/>
      <c r="I132" s="468"/>
      <c r="J132" s="468"/>
      <c r="K132" s="468"/>
    </row>
    <row r="133" s="466" customFormat="true" ht="28.5" hidden="false" customHeight="true" outlineLevel="0" collapsed="false">
      <c r="A133" s="468"/>
      <c r="B133" s="468"/>
      <c r="C133" s="515" t="s">
        <v>216</v>
      </c>
      <c r="D133" s="515"/>
      <c r="E133" s="515"/>
      <c r="F133" s="515"/>
      <c r="G133" s="515"/>
      <c r="H133" s="515"/>
      <c r="I133" s="515"/>
      <c r="J133" s="468"/>
      <c r="K133" s="468"/>
    </row>
    <row r="134" s="466" customFormat="true" ht="76.5" hidden="false" customHeight="true" outlineLevel="0" collapsed="false">
      <c r="A134" s="468"/>
      <c r="B134" s="468"/>
      <c r="C134" s="516"/>
      <c r="D134" s="516"/>
      <c r="E134" s="516"/>
      <c r="F134" s="516"/>
      <c r="G134" s="516"/>
      <c r="H134" s="516"/>
      <c r="I134" s="516"/>
      <c r="J134" s="468"/>
      <c r="K134" s="468"/>
    </row>
    <row r="135" s="466" customFormat="true" ht="18" hidden="false" customHeight="true" outlineLevel="0" collapsed="false">
      <c r="A135" s="468"/>
      <c r="B135" s="468"/>
      <c r="C135" s="468"/>
      <c r="D135" s="468"/>
      <c r="E135" s="468"/>
      <c r="F135" s="468"/>
      <c r="G135" s="468"/>
      <c r="H135" s="468"/>
      <c r="I135" s="468"/>
      <c r="J135" s="468"/>
      <c r="K135" s="468"/>
    </row>
    <row r="136" s="468" customFormat="true" ht="15" hidden="true" customHeight="true" outlineLevel="0" collapsed="false">
      <c r="A136" s="473"/>
      <c r="B136" s="473"/>
      <c r="C136" s="517" t="s">
        <v>302</v>
      </c>
      <c r="D136" s="517"/>
      <c r="E136" s="518"/>
      <c r="F136" s="468" t="s">
        <v>268</v>
      </c>
      <c r="J136" s="468" t="s">
        <v>268</v>
      </c>
      <c r="L136" s="519"/>
      <c r="N136" s="473"/>
      <c r="O136" s="520" t="s">
        <v>268</v>
      </c>
      <c r="P136" s="520"/>
      <c r="R136" s="473"/>
      <c r="S136" s="520" t="s">
        <v>268</v>
      </c>
      <c r="T136" s="520"/>
      <c r="V136" s="473"/>
      <c r="W136" s="520" t="s">
        <v>268</v>
      </c>
      <c r="X136" s="520"/>
      <c r="Z136" s="473"/>
      <c r="AA136" s="520" t="s">
        <v>268</v>
      </c>
      <c r="AB136" s="520"/>
      <c r="AD136" s="473"/>
      <c r="AE136" s="520" t="s">
        <v>268</v>
      </c>
      <c r="AF136" s="520"/>
      <c r="AH136" s="473"/>
      <c r="AI136" s="520" t="s">
        <v>268</v>
      </c>
      <c r="AJ136" s="520"/>
      <c r="AL136" s="473"/>
      <c r="AM136" s="520" t="s">
        <v>268</v>
      </c>
      <c r="AN136" s="520"/>
      <c r="AP136" s="473"/>
      <c r="AQ136" s="520" t="s">
        <v>268</v>
      </c>
      <c r="AR136" s="520"/>
      <c r="AT136" s="473"/>
      <c r="AU136" s="520" t="s">
        <v>268</v>
      </c>
      <c r="AV136" s="520"/>
      <c r="AX136" s="473"/>
      <c r="AY136" s="520" t="s">
        <v>268</v>
      </c>
      <c r="AZ136" s="520"/>
      <c r="BB136" s="473"/>
      <c r="BC136" s="520" t="s">
        <v>268</v>
      </c>
      <c r="BD136" s="520"/>
      <c r="BF136" s="473"/>
      <c r="BG136" s="520" t="s">
        <v>268</v>
      </c>
      <c r="BH136" s="520"/>
      <c r="BJ136" s="473"/>
      <c r="BK136" s="520" t="s">
        <v>268</v>
      </c>
      <c r="BL136" s="520"/>
      <c r="BN136" s="473"/>
      <c r="BO136" s="520" t="s">
        <v>268</v>
      </c>
      <c r="BP136" s="520"/>
      <c r="BR136" s="473"/>
      <c r="BS136" s="520" t="s">
        <v>268</v>
      </c>
      <c r="BT136" s="520"/>
      <c r="BV136" s="473"/>
      <c r="BW136" s="520" t="s">
        <v>268</v>
      </c>
      <c r="BX136" s="520"/>
      <c r="BZ136" s="473"/>
      <c r="CA136" s="520" t="s">
        <v>268</v>
      </c>
      <c r="CB136" s="520"/>
      <c r="CD136" s="473"/>
      <c r="CE136" s="520" t="s">
        <v>268</v>
      </c>
      <c r="CF136" s="520"/>
      <c r="CH136" s="473"/>
      <c r="CI136" s="520" t="s">
        <v>268</v>
      </c>
      <c r="CJ136" s="520"/>
      <c r="CL136" s="473"/>
      <c r="CM136" s="520" t="s">
        <v>268</v>
      </c>
      <c r="CN136" s="520"/>
      <c r="CP136" s="473"/>
      <c r="CQ136" s="520" t="s">
        <v>268</v>
      </c>
      <c r="CR136" s="520"/>
      <c r="CT136" s="473"/>
      <c r="CU136" s="520" t="s">
        <v>268</v>
      </c>
      <c r="CV136" s="520"/>
      <c r="CX136" s="473"/>
      <c r="CY136" s="520" t="s">
        <v>268</v>
      </c>
      <c r="CZ136" s="520"/>
      <c r="DB136" s="473"/>
      <c r="DC136" s="520" t="s">
        <v>268</v>
      </c>
      <c r="DD136" s="520"/>
      <c r="DF136" s="473"/>
      <c r="DG136" s="520" t="s">
        <v>268</v>
      </c>
      <c r="DH136" s="520"/>
      <c r="DJ136" s="473"/>
      <c r="DK136" s="520" t="s">
        <v>268</v>
      </c>
      <c r="DL136" s="520"/>
      <c r="DN136" s="473"/>
      <c r="DO136" s="520" t="s">
        <v>268</v>
      </c>
      <c r="DP136" s="520"/>
      <c r="DR136" s="473"/>
      <c r="DS136" s="520" t="s">
        <v>268</v>
      </c>
      <c r="DT136" s="520"/>
      <c r="DV136" s="473"/>
      <c r="DW136" s="520" t="s">
        <v>268</v>
      </c>
      <c r="DX136" s="520"/>
      <c r="DZ136" s="473"/>
      <c r="EA136" s="520" t="s">
        <v>268</v>
      </c>
      <c r="EB136" s="520"/>
      <c r="ED136" s="473"/>
      <c r="EE136" s="520" t="s">
        <v>268</v>
      </c>
      <c r="EF136" s="520"/>
      <c r="EH136" s="473"/>
      <c r="EI136" s="520" t="s">
        <v>268</v>
      </c>
      <c r="EJ136" s="520"/>
      <c r="EL136" s="473"/>
      <c r="EM136" s="520" t="s">
        <v>268</v>
      </c>
      <c r="EN136" s="520"/>
      <c r="EP136" s="473"/>
      <c r="EQ136" s="520" t="s">
        <v>268</v>
      </c>
      <c r="ER136" s="520"/>
      <c r="ET136" s="473"/>
      <c r="EU136" s="520" t="s">
        <v>268</v>
      </c>
      <c r="EV136" s="520"/>
      <c r="EX136" s="473"/>
      <c r="EY136" s="520" t="s">
        <v>268</v>
      </c>
      <c r="EZ136" s="520"/>
      <c r="FB136" s="473"/>
      <c r="FC136" s="520" t="s">
        <v>268</v>
      </c>
      <c r="FD136" s="520"/>
      <c r="FF136" s="473"/>
      <c r="FG136" s="520" t="s">
        <v>268</v>
      </c>
      <c r="FH136" s="520"/>
      <c r="FJ136" s="473"/>
      <c r="FK136" s="520" t="s">
        <v>268</v>
      </c>
      <c r="FL136" s="520"/>
      <c r="FN136" s="473"/>
      <c r="FO136" s="520" t="s">
        <v>268</v>
      </c>
      <c r="FP136" s="520"/>
      <c r="FR136" s="473"/>
      <c r="FS136" s="520" t="s">
        <v>268</v>
      </c>
      <c r="FT136" s="520"/>
      <c r="FV136" s="473"/>
      <c r="FW136" s="520" t="s">
        <v>268</v>
      </c>
      <c r="FX136" s="520"/>
      <c r="FZ136" s="473"/>
      <c r="GA136" s="520" t="s">
        <v>268</v>
      </c>
      <c r="GB136" s="520"/>
      <c r="GD136" s="473"/>
      <c r="GE136" s="520" t="s">
        <v>268</v>
      </c>
      <c r="GF136" s="520"/>
      <c r="GH136" s="473"/>
      <c r="GI136" s="520" t="s">
        <v>268</v>
      </c>
      <c r="GJ136" s="520"/>
      <c r="GL136" s="473"/>
      <c r="GM136" s="520" t="s">
        <v>268</v>
      </c>
      <c r="GN136" s="520"/>
      <c r="GP136" s="473"/>
      <c r="GQ136" s="520" t="s">
        <v>268</v>
      </c>
      <c r="GR136" s="520"/>
      <c r="GT136" s="473"/>
      <c r="GU136" s="520" t="s">
        <v>268</v>
      </c>
      <c r="GV136" s="520"/>
      <c r="GX136" s="473"/>
      <c r="GY136" s="520" t="s">
        <v>268</v>
      </c>
      <c r="GZ136" s="520"/>
      <c r="HB136" s="473"/>
      <c r="HC136" s="520" t="s">
        <v>268</v>
      </c>
      <c r="HD136" s="520"/>
      <c r="HF136" s="473"/>
      <c r="HG136" s="520" t="s">
        <v>268</v>
      </c>
      <c r="HH136" s="520"/>
      <c r="HJ136" s="473"/>
      <c r="HK136" s="520" t="s">
        <v>268</v>
      </c>
      <c r="HL136" s="520"/>
      <c r="HN136" s="473"/>
      <c r="HO136" s="520" t="s">
        <v>268</v>
      </c>
      <c r="HP136" s="520"/>
      <c r="HR136" s="473"/>
      <c r="HS136" s="520" t="s">
        <v>268</v>
      </c>
      <c r="HT136" s="520"/>
      <c r="HV136" s="473"/>
      <c r="HW136" s="520" t="s">
        <v>268</v>
      </c>
      <c r="HX136" s="520"/>
      <c r="HZ136" s="473"/>
      <c r="IA136" s="520" t="s">
        <v>268</v>
      </c>
      <c r="IB136" s="520"/>
      <c r="ID136" s="473"/>
      <c r="IE136" s="520" t="s">
        <v>268</v>
      </c>
      <c r="IF136" s="520"/>
      <c r="IH136" s="473"/>
      <c r="II136" s="520" t="s">
        <v>268</v>
      </c>
      <c r="IJ136" s="520"/>
      <c r="IL136" s="473"/>
      <c r="IM136" s="520" t="s">
        <v>268</v>
      </c>
      <c r="IN136" s="520"/>
      <c r="IP136" s="473"/>
      <c r="IQ136" s="520" t="s">
        <v>268</v>
      </c>
      <c r="IR136" s="520"/>
      <c r="IT136" s="473"/>
      <c r="IU136" s="520" t="s">
        <v>268</v>
      </c>
      <c r="IV136" s="520"/>
      <c r="IX136" s="473"/>
      <c r="IY136" s="520" t="s">
        <v>268</v>
      </c>
      <c r="IZ136" s="520"/>
      <c r="JB136" s="473"/>
      <c r="JC136" s="520" t="s">
        <v>268</v>
      </c>
      <c r="JD136" s="520"/>
      <c r="JF136" s="473"/>
      <c r="JG136" s="520" t="s">
        <v>268</v>
      </c>
      <c r="JH136" s="520"/>
      <c r="JJ136" s="473"/>
      <c r="JK136" s="520" t="s">
        <v>268</v>
      </c>
      <c r="JL136" s="520"/>
      <c r="JN136" s="473"/>
      <c r="JO136" s="520" t="s">
        <v>268</v>
      </c>
      <c r="JP136" s="520"/>
      <c r="JR136" s="473"/>
      <c r="JS136" s="520" t="s">
        <v>268</v>
      </c>
      <c r="JT136" s="520"/>
      <c r="JV136" s="473"/>
      <c r="JW136" s="520" t="s">
        <v>268</v>
      </c>
      <c r="JX136" s="520"/>
      <c r="JZ136" s="473"/>
      <c r="KA136" s="520" t="s">
        <v>268</v>
      </c>
      <c r="KB136" s="520"/>
      <c r="KD136" s="473"/>
      <c r="KE136" s="520" t="s">
        <v>268</v>
      </c>
      <c r="KF136" s="520"/>
      <c r="KH136" s="473"/>
      <c r="KI136" s="520" t="s">
        <v>268</v>
      </c>
      <c r="KJ136" s="520"/>
      <c r="KL136" s="473"/>
      <c r="KM136" s="520" t="s">
        <v>268</v>
      </c>
      <c r="KN136" s="520"/>
      <c r="KP136" s="473"/>
      <c r="KQ136" s="520" t="s">
        <v>268</v>
      </c>
      <c r="KR136" s="520"/>
      <c r="KT136" s="473"/>
      <c r="KU136" s="520" t="s">
        <v>268</v>
      </c>
      <c r="KV136" s="520"/>
      <c r="KX136" s="473"/>
      <c r="KY136" s="520" t="s">
        <v>268</v>
      </c>
      <c r="KZ136" s="520"/>
      <c r="LB136" s="473"/>
      <c r="LC136" s="520" t="s">
        <v>268</v>
      </c>
      <c r="LD136" s="520"/>
      <c r="LF136" s="473"/>
      <c r="LG136" s="520" t="s">
        <v>268</v>
      </c>
      <c r="LH136" s="520"/>
      <c r="LJ136" s="473"/>
      <c r="LK136" s="520" t="s">
        <v>268</v>
      </c>
      <c r="LL136" s="520"/>
      <c r="LN136" s="473"/>
      <c r="LO136" s="520" t="s">
        <v>268</v>
      </c>
      <c r="LP136" s="520"/>
      <c r="LR136" s="473"/>
      <c r="LS136" s="520" t="s">
        <v>268</v>
      </c>
      <c r="LT136" s="520"/>
      <c r="LV136" s="473"/>
      <c r="LW136" s="520" t="s">
        <v>268</v>
      </c>
      <c r="LX136" s="520"/>
      <c r="LZ136" s="473"/>
      <c r="MA136" s="520" t="s">
        <v>268</v>
      </c>
      <c r="MB136" s="520"/>
      <c r="MD136" s="473"/>
      <c r="ME136" s="520" t="s">
        <v>268</v>
      </c>
      <c r="MF136" s="520"/>
      <c r="MH136" s="473"/>
      <c r="MI136" s="520" t="s">
        <v>268</v>
      </c>
      <c r="MJ136" s="520"/>
      <c r="ML136" s="473"/>
      <c r="MM136" s="520" t="s">
        <v>268</v>
      </c>
      <c r="MN136" s="520"/>
      <c r="MP136" s="473"/>
      <c r="MQ136" s="520" t="s">
        <v>268</v>
      </c>
      <c r="MR136" s="520"/>
      <c r="MT136" s="473"/>
      <c r="MU136" s="520" t="s">
        <v>268</v>
      </c>
      <c r="MV136" s="520"/>
      <c r="MX136" s="473"/>
      <c r="MY136" s="520" t="s">
        <v>268</v>
      </c>
      <c r="MZ136" s="520"/>
      <c r="NB136" s="473"/>
      <c r="NC136" s="520" t="s">
        <v>268</v>
      </c>
      <c r="ND136" s="520"/>
      <c r="NF136" s="473"/>
      <c r="NG136" s="520" t="s">
        <v>268</v>
      </c>
      <c r="NH136" s="520"/>
      <c r="NJ136" s="473"/>
      <c r="NK136" s="520" t="s">
        <v>268</v>
      </c>
      <c r="NL136" s="520"/>
      <c r="NN136" s="473"/>
      <c r="NO136" s="520" t="s">
        <v>268</v>
      </c>
      <c r="NP136" s="520"/>
      <c r="NR136" s="473"/>
      <c r="NS136" s="520" t="s">
        <v>268</v>
      </c>
      <c r="NT136" s="520"/>
      <c r="NV136" s="473"/>
      <c r="NW136" s="520" t="s">
        <v>268</v>
      </c>
      <c r="NX136" s="520"/>
      <c r="NZ136" s="473"/>
      <c r="OA136" s="520" t="s">
        <v>268</v>
      </c>
      <c r="OB136" s="520"/>
      <c r="OD136" s="473"/>
      <c r="OE136" s="520" t="s">
        <v>268</v>
      </c>
      <c r="OF136" s="520"/>
      <c r="OH136" s="473"/>
      <c r="OI136" s="520" t="s">
        <v>268</v>
      </c>
      <c r="OJ136" s="520"/>
      <c r="OL136" s="473"/>
      <c r="OM136" s="520" t="s">
        <v>268</v>
      </c>
      <c r="ON136" s="520"/>
      <c r="OP136" s="473"/>
      <c r="OQ136" s="520" t="s">
        <v>268</v>
      </c>
      <c r="OR136" s="520"/>
      <c r="OT136" s="473"/>
      <c r="OU136" s="520" t="s">
        <v>268</v>
      </c>
      <c r="OV136" s="520"/>
      <c r="OX136" s="473"/>
      <c r="OY136" s="520" t="s">
        <v>268</v>
      </c>
      <c r="OZ136" s="520"/>
      <c r="PB136" s="473"/>
      <c r="PC136" s="520" t="s">
        <v>268</v>
      </c>
      <c r="PD136" s="520"/>
      <c r="PF136" s="473"/>
      <c r="PG136" s="520" t="s">
        <v>268</v>
      </c>
      <c r="PH136" s="520"/>
      <c r="PJ136" s="473"/>
      <c r="PK136" s="520" t="s">
        <v>268</v>
      </c>
      <c r="PL136" s="520"/>
      <c r="PN136" s="473"/>
      <c r="PO136" s="520" t="s">
        <v>268</v>
      </c>
      <c r="PP136" s="520"/>
      <c r="PR136" s="473"/>
      <c r="PS136" s="520" t="s">
        <v>268</v>
      </c>
      <c r="PT136" s="520"/>
      <c r="PV136" s="473"/>
      <c r="PW136" s="520" t="s">
        <v>268</v>
      </c>
      <c r="PX136" s="520"/>
      <c r="PZ136" s="473"/>
      <c r="QA136" s="520" t="s">
        <v>268</v>
      </c>
      <c r="QB136" s="520"/>
      <c r="QD136" s="473"/>
      <c r="QE136" s="520" t="s">
        <v>268</v>
      </c>
      <c r="QF136" s="520"/>
      <c r="QH136" s="473"/>
      <c r="QI136" s="520" t="s">
        <v>268</v>
      </c>
      <c r="QJ136" s="520"/>
      <c r="QL136" s="473"/>
      <c r="QM136" s="520" t="s">
        <v>268</v>
      </c>
      <c r="QN136" s="520"/>
      <c r="QP136" s="473"/>
      <c r="QQ136" s="520" t="s">
        <v>268</v>
      </c>
      <c r="QR136" s="520"/>
      <c r="QT136" s="473"/>
      <c r="QU136" s="520" t="s">
        <v>268</v>
      </c>
      <c r="QV136" s="520"/>
      <c r="QX136" s="473"/>
      <c r="QY136" s="520" t="s">
        <v>268</v>
      </c>
      <c r="QZ136" s="520"/>
      <c r="RB136" s="473"/>
      <c r="RC136" s="520" t="s">
        <v>268</v>
      </c>
      <c r="RD136" s="520"/>
      <c r="RF136" s="473"/>
      <c r="RG136" s="520" t="s">
        <v>268</v>
      </c>
      <c r="RH136" s="520"/>
      <c r="RJ136" s="473"/>
      <c r="RK136" s="520" t="s">
        <v>268</v>
      </c>
      <c r="RL136" s="520"/>
      <c r="RN136" s="473"/>
      <c r="RO136" s="520" t="s">
        <v>268</v>
      </c>
      <c r="RP136" s="520"/>
      <c r="RR136" s="473"/>
      <c r="RS136" s="520" t="s">
        <v>268</v>
      </c>
      <c r="RT136" s="520"/>
      <c r="RV136" s="473"/>
      <c r="RW136" s="520" t="s">
        <v>268</v>
      </c>
      <c r="RX136" s="520"/>
      <c r="RZ136" s="473"/>
      <c r="SA136" s="520" t="s">
        <v>268</v>
      </c>
      <c r="SB136" s="520"/>
      <c r="SD136" s="473"/>
      <c r="SE136" s="520" t="s">
        <v>268</v>
      </c>
      <c r="SF136" s="520"/>
      <c r="SH136" s="473"/>
      <c r="SI136" s="520" t="s">
        <v>268</v>
      </c>
      <c r="SJ136" s="520"/>
      <c r="SL136" s="473"/>
      <c r="SM136" s="520" t="s">
        <v>268</v>
      </c>
      <c r="SN136" s="520"/>
      <c r="SP136" s="473"/>
      <c r="SQ136" s="520" t="s">
        <v>268</v>
      </c>
      <c r="SR136" s="520"/>
      <c r="ST136" s="473"/>
      <c r="SU136" s="520" t="s">
        <v>268</v>
      </c>
      <c r="SV136" s="520"/>
      <c r="SX136" s="473"/>
      <c r="SY136" s="520" t="s">
        <v>268</v>
      </c>
      <c r="SZ136" s="520"/>
      <c r="TB136" s="473"/>
      <c r="TC136" s="520" t="s">
        <v>268</v>
      </c>
      <c r="TD136" s="520"/>
      <c r="TF136" s="473"/>
      <c r="TG136" s="520" t="s">
        <v>268</v>
      </c>
      <c r="TH136" s="520"/>
      <c r="TJ136" s="473"/>
      <c r="TK136" s="520" t="s">
        <v>268</v>
      </c>
      <c r="TL136" s="520"/>
      <c r="TN136" s="473"/>
      <c r="TO136" s="520" t="s">
        <v>268</v>
      </c>
      <c r="TP136" s="520"/>
      <c r="TR136" s="473"/>
      <c r="TS136" s="520" t="s">
        <v>268</v>
      </c>
      <c r="TT136" s="520"/>
      <c r="TV136" s="473"/>
      <c r="TW136" s="520" t="s">
        <v>268</v>
      </c>
      <c r="TX136" s="520"/>
      <c r="TZ136" s="473"/>
      <c r="UA136" s="520" t="s">
        <v>268</v>
      </c>
      <c r="UB136" s="520"/>
      <c r="UD136" s="473"/>
      <c r="UE136" s="520" t="s">
        <v>268</v>
      </c>
      <c r="UF136" s="520"/>
      <c r="UH136" s="473"/>
      <c r="UI136" s="520" t="s">
        <v>268</v>
      </c>
      <c r="UJ136" s="520"/>
      <c r="UL136" s="473"/>
      <c r="UM136" s="520" t="s">
        <v>268</v>
      </c>
      <c r="UN136" s="520"/>
      <c r="UP136" s="473"/>
      <c r="UQ136" s="520" t="s">
        <v>268</v>
      </c>
      <c r="UR136" s="520"/>
      <c r="UT136" s="473"/>
      <c r="UU136" s="520" t="s">
        <v>268</v>
      </c>
      <c r="UV136" s="520"/>
      <c r="UX136" s="473"/>
      <c r="UY136" s="520" t="s">
        <v>268</v>
      </c>
      <c r="UZ136" s="520"/>
      <c r="VB136" s="473"/>
      <c r="VC136" s="520" t="s">
        <v>268</v>
      </c>
      <c r="VD136" s="520"/>
      <c r="VF136" s="473"/>
      <c r="VG136" s="520" t="s">
        <v>268</v>
      </c>
      <c r="VH136" s="520"/>
      <c r="VJ136" s="473"/>
      <c r="VK136" s="520" t="s">
        <v>268</v>
      </c>
      <c r="VL136" s="520"/>
      <c r="VN136" s="473"/>
      <c r="VO136" s="520" t="s">
        <v>268</v>
      </c>
      <c r="VP136" s="520"/>
      <c r="VR136" s="473"/>
      <c r="VS136" s="520" t="s">
        <v>268</v>
      </c>
      <c r="VT136" s="520"/>
      <c r="VV136" s="473"/>
      <c r="VW136" s="520" t="s">
        <v>268</v>
      </c>
      <c r="VX136" s="520"/>
      <c r="VZ136" s="473"/>
      <c r="WA136" s="520" t="s">
        <v>268</v>
      </c>
      <c r="WB136" s="520"/>
      <c r="WD136" s="473"/>
      <c r="WE136" s="520" t="s">
        <v>268</v>
      </c>
      <c r="WF136" s="520"/>
      <c r="WH136" s="473"/>
      <c r="WI136" s="520" t="s">
        <v>268</v>
      </c>
      <c r="WJ136" s="520"/>
      <c r="WL136" s="473"/>
      <c r="WM136" s="520" t="s">
        <v>268</v>
      </c>
      <c r="WN136" s="520"/>
      <c r="WP136" s="473"/>
      <c r="WQ136" s="520" t="s">
        <v>268</v>
      </c>
      <c r="WR136" s="520"/>
      <c r="WT136" s="473"/>
      <c r="WU136" s="520" t="s">
        <v>268</v>
      </c>
      <c r="WV136" s="520"/>
      <c r="WX136" s="473"/>
      <c r="WY136" s="520" t="s">
        <v>268</v>
      </c>
      <c r="WZ136" s="520"/>
      <c r="XB136" s="473"/>
      <c r="XC136" s="520" t="s">
        <v>268</v>
      </c>
      <c r="XD136" s="520"/>
      <c r="XF136" s="473"/>
      <c r="XG136" s="520" t="s">
        <v>268</v>
      </c>
      <c r="XH136" s="520"/>
      <c r="XJ136" s="473"/>
      <c r="XK136" s="520" t="s">
        <v>268</v>
      </c>
      <c r="XL136" s="520"/>
      <c r="XN136" s="473"/>
      <c r="XO136" s="520" t="s">
        <v>268</v>
      </c>
      <c r="XP136" s="520"/>
      <c r="XR136" s="473"/>
      <c r="XS136" s="520" t="s">
        <v>268</v>
      </c>
      <c r="XT136" s="520"/>
      <c r="XV136" s="473"/>
      <c r="XW136" s="520" t="s">
        <v>268</v>
      </c>
      <c r="XX136" s="520"/>
      <c r="XZ136" s="473"/>
      <c r="YA136" s="520" t="s">
        <v>268</v>
      </c>
      <c r="YB136" s="520"/>
      <c r="YD136" s="473"/>
      <c r="YE136" s="520" t="s">
        <v>268</v>
      </c>
      <c r="YF136" s="520"/>
      <c r="YH136" s="473"/>
      <c r="YI136" s="520" t="s">
        <v>268</v>
      </c>
      <c r="YJ136" s="520"/>
      <c r="YL136" s="473"/>
      <c r="YM136" s="520" t="s">
        <v>268</v>
      </c>
      <c r="YN136" s="520"/>
      <c r="YP136" s="473"/>
      <c r="YQ136" s="520" t="s">
        <v>268</v>
      </c>
      <c r="YR136" s="520"/>
      <c r="YT136" s="473"/>
      <c r="YU136" s="520" t="s">
        <v>268</v>
      </c>
      <c r="YV136" s="520"/>
      <c r="YX136" s="473"/>
      <c r="YY136" s="520" t="s">
        <v>268</v>
      </c>
      <c r="YZ136" s="520"/>
      <c r="ZB136" s="473"/>
      <c r="ZC136" s="520" t="s">
        <v>268</v>
      </c>
      <c r="ZD136" s="520"/>
      <c r="ZF136" s="473"/>
      <c r="ZG136" s="520" t="s">
        <v>268</v>
      </c>
      <c r="ZH136" s="520"/>
      <c r="ZJ136" s="473"/>
      <c r="ZK136" s="520" t="s">
        <v>268</v>
      </c>
      <c r="ZL136" s="520"/>
      <c r="ZN136" s="473"/>
      <c r="ZO136" s="520" t="s">
        <v>268</v>
      </c>
      <c r="ZP136" s="520"/>
      <c r="ZR136" s="473"/>
      <c r="ZS136" s="520" t="s">
        <v>268</v>
      </c>
      <c r="ZT136" s="520"/>
      <c r="ZV136" s="473"/>
      <c r="ZW136" s="520" t="s">
        <v>268</v>
      </c>
      <c r="ZX136" s="520"/>
      <c r="ZZ136" s="473"/>
      <c r="AAA136" s="520" t="s">
        <v>268</v>
      </c>
      <c r="AAB136" s="520"/>
      <c r="AAD136" s="473"/>
      <c r="AAE136" s="520" t="s">
        <v>268</v>
      </c>
      <c r="AAF136" s="520"/>
      <c r="AAH136" s="473"/>
      <c r="AAI136" s="520" t="s">
        <v>268</v>
      </c>
      <c r="AAJ136" s="520"/>
      <c r="AAL136" s="473"/>
      <c r="AAM136" s="520" t="s">
        <v>268</v>
      </c>
      <c r="AAN136" s="520"/>
      <c r="AAP136" s="473"/>
      <c r="AAQ136" s="520" t="s">
        <v>268</v>
      </c>
      <c r="AAR136" s="520"/>
      <c r="AAT136" s="473"/>
      <c r="AAU136" s="520" t="s">
        <v>268</v>
      </c>
      <c r="AAV136" s="520"/>
      <c r="AAX136" s="473"/>
      <c r="AAY136" s="520" t="s">
        <v>268</v>
      </c>
      <c r="AAZ136" s="520"/>
      <c r="ABB136" s="473"/>
      <c r="ABC136" s="520" t="s">
        <v>268</v>
      </c>
      <c r="ABD136" s="520"/>
      <c r="ABF136" s="473"/>
      <c r="ABG136" s="520" t="s">
        <v>268</v>
      </c>
      <c r="ABH136" s="520"/>
      <c r="ABJ136" s="473"/>
      <c r="ABK136" s="520" t="s">
        <v>268</v>
      </c>
      <c r="ABL136" s="520"/>
      <c r="ABN136" s="473"/>
      <c r="ABO136" s="520" t="s">
        <v>268</v>
      </c>
      <c r="ABP136" s="520"/>
      <c r="ABR136" s="473"/>
      <c r="ABS136" s="520" t="s">
        <v>268</v>
      </c>
      <c r="ABT136" s="520"/>
      <c r="ABV136" s="473"/>
      <c r="ABW136" s="520" t="s">
        <v>268</v>
      </c>
      <c r="ABX136" s="520"/>
      <c r="ABZ136" s="473"/>
      <c r="ACA136" s="520" t="s">
        <v>268</v>
      </c>
      <c r="ACB136" s="520"/>
      <c r="ACD136" s="473"/>
      <c r="ACE136" s="520" t="s">
        <v>268</v>
      </c>
      <c r="ACF136" s="520"/>
      <c r="ACH136" s="473"/>
      <c r="ACI136" s="520" t="s">
        <v>268</v>
      </c>
      <c r="ACJ136" s="520"/>
      <c r="ACL136" s="473"/>
      <c r="ACM136" s="520" t="s">
        <v>268</v>
      </c>
      <c r="ACN136" s="520"/>
      <c r="ACP136" s="473"/>
      <c r="ACQ136" s="520" t="s">
        <v>268</v>
      </c>
      <c r="ACR136" s="520"/>
      <c r="ACT136" s="473"/>
      <c r="ACU136" s="520" t="s">
        <v>268</v>
      </c>
      <c r="ACV136" s="520"/>
      <c r="ACX136" s="473"/>
      <c r="ACY136" s="520" t="s">
        <v>268</v>
      </c>
      <c r="ACZ136" s="520"/>
      <c r="ADB136" s="473"/>
      <c r="ADC136" s="520" t="s">
        <v>268</v>
      </c>
      <c r="ADD136" s="520"/>
      <c r="ADF136" s="473"/>
      <c r="ADG136" s="520" t="s">
        <v>268</v>
      </c>
      <c r="ADH136" s="520"/>
      <c r="ADJ136" s="473"/>
      <c r="ADK136" s="520" t="s">
        <v>268</v>
      </c>
      <c r="ADL136" s="520"/>
      <c r="ADN136" s="473"/>
      <c r="ADO136" s="520" t="s">
        <v>268</v>
      </c>
      <c r="ADP136" s="520"/>
      <c r="ADR136" s="473"/>
      <c r="ADS136" s="520" t="s">
        <v>268</v>
      </c>
      <c r="ADT136" s="520"/>
      <c r="ADV136" s="473"/>
      <c r="ADW136" s="520" t="s">
        <v>268</v>
      </c>
      <c r="ADX136" s="520"/>
      <c r="ADZ136" s="473"/>
      <c r="AEA136" s="520" t="s">
        <v>268</v>
      </c>
      <c r="AEB136" s="520"/>
      <c r="AED136" s="473"/>
      <c r="AEE136" s="520" t="s">
        <v>268</v>
      </c>
      <c r="AEF136" s="520"/>
      <c r="AEH136" s="473"/>
      <c r="AEI136" s="520" t="s">
        <v>268</v>
      </c>
      <c r="AEJ136" s="520"/>
      <c r="AEL136" s="473"/>
      <c r="AEM136" s="520" t="s">
        <v>268</v>
      </c>
      <c r="AEN136" s="520"/>
      <c r="AEP136" s="473"/>
      <c r="AEQ136" s="520" t="s">
        <v>268</v>
      </c>
      <c r="AER136" s="520"/>
      <c r="AET136" s="473"/>
      <c r="AEU136" s="520" t="s">
        <v>268</v>
      </c>
      <c r="AEV136" s="520"/>
      <c r="AEX136" s="473"/>
      <c r="AEY136" s="520" t="s">
        <v>268</v>
      </c>
      <c r="AEZ136" s="520"/>
      <c r="AFB136" s="473"/>
      <c r="AFC136" s="520" t="s">
        <v>268</v>
      </c>
      <c r="AFD136" s="520"/>
      <c r="AFF136" s="473"/>
      <c r="AFG136" s="520" t="s">
        <v>268</v>
      </c>
      <c r="AFH136" s="520"/>
      <c r="AFJ136" s="473"/>
      <c r="AFK136" s="520" t="s">
        <v>268</v>
      </c>
      <c r="AFL136" s="520"/>
      <c r="AFN136" s="473"/>
      <c r="AFO136" s="520" t="s">
        <v>268</v>
      </c>
      <c r="AFP136" s="520"/>
      <c r="AFR136" s="473"/>
      <c r="AFS136" s="520" t="s">
        <v>268</v>
      </c>
      <c r="AFT136" s="520"/>
      <c r="AFV136" s="473"/>
      <c r="AFW136" s="520" t="s">
        <v>268</v>
      </c>
      <c r="AFX136" s="520"/>
      <c r="AFZ136" s="473"/>
      <c r="AGA136" s="520" t="s">
        <v>268</v>
      </c>
      <c r="AGB136" s="520"/>
      <c r="AGD136" s="473"/>
      <c r="AGE136" s="520" t="s">
        <v>268</v>
      </c>
      <c r="AGF136" s="520"/>
      <c r="AGH136" s="473"/>
      <c r="AGI136" s="520" t="s">
        <v>268</v>
      </c>
      <c r="AGJ136" s="520"/>
      <c r="AGL136" s="473"/>
      <c r="AGM136" s="520" t="s">
        <v>268</v>
      </c>
      <c r="AGN136" s="520"/>
      <c r="AGP136" s="473"/>
      <c r="AGQ136" s="520" t="s">
        <v>268</v>
      </c>
      <c r="AGR136" s="520"/>
      <c r="AGT136" s="473"/>
      <c r="AGU136" s="520" t="s">
        <v>268</v>
      </c>
      <c r="AGV136" s="520"/>
      <c r="AGX136" s="473"/>
      <c r="AGY136" s="520" t="s">
        <v>268</v>
      </c>
      <c r="AGZ136" s="520"/>
      <c r="AHB136" s="473"/>
      <c r="AHC136" s="520" t="s">
        <v>268</v>
      </c>
      <c r="AHD136" s="520"/>
      <c r="AHF136" s="473"/>
      <c r="AHG136" s="520" t="s">
        <v>268</v>
      </c>
      <c r="AHH136" s="520"/>
      <c r="AHJ136" s="473"/>
      <c r="AHK136" s="520" t="s">
        <v>268</v>
      </c>
      <c r="AHL136" s="520"/>
      <c r="AHN136" s="473"/>
      <c r="AHO136" s="520" t="s">
        <v>268</v>
      </c>
      <c r="AHP136" s="520"/>
      <c r="AHR136" s="473"/>
      <c r="AHS136" s="520" t="s">
        <v>268</v>
      </c>
      <c r="AHT136" s="520"/>
      <c r="AHV136" s="473"/>
      <c r="AHW136" s="520" t="s">
        <v>268</v>
      </c>
      <c r="AHX136" s="520"/>
      <c r="AHZ136" s="473"/>
      <c r="AIA136" s="520" t="s">
        <v>268</v>
      </c>
      <c r="AIB136" s="520"/>
      <c r="AID136" s="473"/>
      <c r="AIE136" s="520" t="s">
        <v>268</v>
      </c>
      <c r="AIF136" s="520"/>
      <c r="AIH136" s="473"/>
      <c r="AII136" s="520" t="s">
        <v>268</v>
      </c>
      <c r="AIJ136" s="520"/>
      <c r="AIL136" s="473"/>
      <c r="AIM136" s="520" t="s">
        <v>268</v>
      </c>
      <c r="AIN136" s="520"/>
      <c r="AIP136" s="473"/>
      <c r="AIQ136" s="520" t="s">
        <v>268</v>
      </c>
      <c r="AIR136" s="520"/>
      <c r="AIT136" s="473"/>
      <c r="AIU136" s="520" t="s">
        <v>268</v>
      </c>
      <c r="AIV136" s="520"/>
      <c r="AIX136" s="473"/>
      <c r="AIY136" s="520" t="s">
        <v>268</v>
      </c>
      <c r="AIZ136" s="520"/>
      <c r="AJB136" s="473"/>
      <c r="AJC136" s="520" t="s">
        <v>268</v>
      </c>
      <c r="AJD136" s="520"/>
      <c r="AJF136" s="473"/>
      <c r="AJG136" s="520" t="s">
        <v>268</v>
      </c>
      <c r="AJH136" s="520"/>
      <c r="AJJ136" s="473"/>
      <c r="AJK136" s="520" t="s">
        <v>268</v>
      </c>
      <c r="AJL136" s="520"/>
      <c r="AJN136" s="473"/>
      <c r="AJO136" s="520" t="s">
        <v>268</v>
      </c>
      <c r="AJP136" s="520"/>
      <c r="AJR136" s="473"/>
      <c r="AJS136" s="520" t="s">
        <v>268</v>
      </c>
      <c r="AJT136" s="520"/>
      <c r="AJV136" s="473"/>
      <c r="AJW136" s="520" t="s">
        <v>268</v>
      </c>
      <c r="AJX136" s="520"/>
      <c r="AJZ136" s="473"/>
      <c r="AKA136" s="520" t="s">
        <v>268</v>
      </c>
      <c r="AKB136" s="520"/>
      <c r="AKD136" s="473"/>
      <c r="AKE136" s="520" t="s">
        <v>268</v>
      </c>
      <c r="AKF136" s="520"/>
      <c r="AKH136" s="473"/>
      <c r="AKI136" s="520" t="s">
        <v>268</v>
      </c>
      <c r="AKJ136" s="520"/>
      <c r="AKL136" s="473"/>
      <c r="AKM136" s="520" t="s">
        <v>268</v>
      </c>
      <c r="AKN136" s="520"/>
      <c r="AKP136" s="473"/>
      <c r="AKQ136" s="520" t="s">
        <v>268</v>
      </c>
      <c r="AKR136" s="520"/>
      <c r="AKT136" s="473"/>
      <c r="AKU136" s="520" t="s">
        <v>268</v>
      </c>
      <c r="AKV136" s="520"/>
      <c r="AKX136" s="473"/>
      <c r="AKY136" s="520" t="s">
        <v>268</v>
      </c>
      <c r="AKZ136" s="520"/>
      <c r="ALB136" s="473"/>
      <c r="ALC136" s="520" t="s">
        <v>268</v>
      </c>
      <c r="ALD136" s="520"/>
      <c r="ALF136" s="473"/>
      <c r="ALG136" s="520" t="s">
        <v>268</v>
      </c>
      <c r="ALH136" s="520"/>
      <c r="ALJ136" s="473"/>
      <c r="ALK136" s="520" t="s">
        <v>268</v>
      </c>
      <c r="ALL136" s="520"/>
      <c r="ALN136" s="473"/>
      <c r="ALO136" s="520" t="s">
        <v>268</v>
      </c>
      <c r="ALP136" s="520"/>
      <c r="ALR136" s="473"/>
      <c r="ALS136" s="520" t="s">
        <v>268</v>
      </c>
      <c r="ALT136" s="520"/>
      <c r="ALV136" s="473"/>
      <c r="ALW136" s="520" t="s">
        <v>268</v>
      </c>
      <c r="ALX136" s="520"/>
      <c r="ALZ136" s="473"/>
      <c r="AMA136" s="520" t="s">
        <v>268</v>
      </c>
      <c r="AMB136" s="520"/>
      <c r="AMD136" s="473"/>
      <c r="AME136" s="520" t="s">
        <v>268</v>
      </c>
      <c r="AMF136" s="520"/>
      <c r="AMH136" s="473"/>
      <c r="AMI136" s="520" t="s">
        <v>268</v>
      </c>
      <c r="AMJ136" s="520"/>
    </row>
    <row r="137" s="473" customFormat="true" ht="15" hidden="true" customHeight="true" outlineLevel="0" collapsed="false">
      <c r="C137" s="520" t="s">
        <v>354</v>
      </c>
      <c r="D137" s="520"/>
      <c r="E137" s="521"/>
      <c r="F137" s="468" t="s">
        <v>273</v>
      </c>
      <c r="G137" s="468"/>
      <c r="H137" s="468"/>
      <c r="I137" s="468"/>
      <c r="J137" s="468" t="s">
        <v>273</v>
      </c>
      <c r="K137" s="468"/>
      <c r="L137" s="519"/>
      <c r="M137" s="522"/>
      <c r="O137" s="520" t="s">
        <v>273</v>
      </c>
      <c r="P137" s="520"/>
      <c r="Q137" s="522"/>
      <c r="S137" s="520" t="s">
        <v>273</v>
      </c>
      <c r="T137" s="520"/>
      <c r="U137" s="522"/>
      <c r="W137" s="520" t="s">
        <v>273</v>
      </c>
      <c r="X137" s="520"/>
      <c r="Y137" s="522"/>
      <c r="AA137" s="520" t="s">
        <v>273</v>
      </c>
      <c r="AB137" s="520"/>
      <c r="AC137" s="522"/>
      <c r="AE137" s="520" t="s">
        <v>273</v>
      </c>
      <c r="AF137" s="520"/>
      <c r="AG137" s="522"/>
      <c r="AI137" s="520" t="s">
        <v>273</v>
      </c>
      <c r="AJ137" s="520"/>
      <c r="AK137" s="522"/>
      <c r="AM137" s="520" t="s">
        <v>273</v>
      </c>
      <c r="AN137" s="520"/>
      <c r="AO137" s="522"/>
      <c r="AQ137" s="520" t="s">
        <v>273</v>
      </c>
      <c r="AR137" s="520"/>
      <c r="AS137" s="522"/>
      <c r="AU137" s="520" t="s">
        <v>273</v>
      </c>
      <c r="AV137" s="520"/>
      <c r="AW137" s="522"/>
      <c r="AY137" s="520" t="s">
        <v>273</v>
      </c>
      <c r="AZ137" s="520"/>
      <c r="BA137" s="522"/>
      <c r="BC137" s="520" t="s">
        <v>273</v>
      </c>
      <c r="BD137" s="520"/>
      <c r="BE137" s="522"/>
      <c r="BG137" s="520" t="s">
        <v>273</v>
      </c>
      <c r="BH137" s="520"/>
      <c r="BI137" s="522"/>
      <c r="BK137" s="520" t="s">
        <v>273</v>
      </c>
      <c r="BL137" s="520"/>
      <c r="BM137" s="522"/>
      <c r="BO137" s="520" t="s">
        <v>273</v>
      </c>
      <c r="BP137" s="520"/>
      <c r="BQ137" s="522"/>
      <c r="BS137" s="520" t="s">
        <v>273</v>
      </c>
      <c r="BT137" s="520"/>
      <c r="BU137" s="522"/>
      <c r="BW137" s="520" t="s">
        <v>273</v>
      </c>
      <c r="BX137" s="520"/>
      <c r="BY137" s="522"/>
      <c r="CA137" s="520" t="s">
        <v>273</v>
      </c>
      <c r="CB137" s="520"/>
      <c r="CC137" s="522"/>
      <c r="CE137" s="520" t="s">
        <v>273</v>
      </c>
      <c r="CF137" s="520"/>
      <c r="CG137" s="522"/>
      <c r="CI137" s="520" t="s">
        <v>273</v>
      </c>
      <c r="CJ137" s="520"/>
      <c r="CK137" s="522"/>
      <c r="CM137" s="520" t="s">
        <v>273</v>
      </c>
      <c r="CN137" s="520"/>
      <c r="CO137" s="522"/>
      <c r="CQ137" s="520" t="s">
        <v>273</v>
      </c>
      <c r="CR137" s="520"/>
      <c r="CS137" s="522"/>
      <c r="CU137" s="520" t="s">
        <v>273</v>
      </c>
      <c r="CV137" s="520"/>
      <c r="CW137" s="522"/>
      <c r="CY137" s="520" t="s">
        <v>273</v>
      </c>
      <c r="CZ137" s="520"/>
      <c r="DA137" s="522"/>
      <c r="DC137" s="520" t="s">
        <v>273</v>
      </c>
      <c r="DD137" s="520"/>
      <c r="DE137" s="522"/>
      <c r="DG137" s="520" t="s">
        <v>273</v>
      </c>
      <c r="DH137" s="520"/>
      <c r="DI137" s="522"/>
      <c r="DK137" s="520" t="s">
        <v>273</v>
      </c>
      <c r="DL137" s="520"/>
      <c r="DM137" s="522"/>
      <c r="DO137" s="520" t="s">
        <v>273</v>
      </c>
      <c r="DP137" s="520"/>
      <c r="DQ137" s="522"/>
      <c r="DS137" s="520" t="s">
        <v>273</v>
      </c>
      <c r="DT137" s="520"/>
      <c r="DU137" s="522"/>
      <c r="DW137" s="520" t="s">
        <v>273</v>
      </c>
      <c r="DX137" s="520"/>
      <c r="DY137" s="522"/>
      <c r="EA137" s="520" t="s">
        <v>273</v>
      </c>
      <c r="EB137" s="520"/>
      <c r="EC137" s="522"/>
      <c r="EE137" s="520" t="s">
        <v>273</v>
      </c>
      <c r="EF137" s="520"/>
      <c r="EG137" s="522"/>
      <c r="EI137" s="520" t="s">
        <v>273</v>
      </c>
      <c r="EJ137" s="520"/>
      <c r="EK137" s="522"/>
      <c r="EM137" s="520" t="s">
        <v>273</v>
      </c>
      <c r="EN137" s="520"/>
      <c r="EO137" s="522"/>
      <c r="EQ137" s="520" t="s">
        <v>273</v>
      </c>
      <c r="ER137" s="520"/>
      <c r="ES137" s="522"/>
      <c r="EU137" s="520" t="s">
        <v>273</v>
      </c>
      <c r="EV137" s="520"/>
      <c r="EW137" s="522"/>
      <c r="EY137" s="520" t="s">
        <v>273</v>
      </c>
      <c r="EZ137" s="520"/>
      <c r="FA137" s="522"/>
      <c r="FC137" s="520" t="s">
        <v>273</v>
      </c>
      <c r="FD137" s="520"/>
      <c r="FE137" s="522"/>
      <c r="FG137" s="520" t="s">
        <v>273</v>
      </c>
      <c r="FH137" s="520"/>
      <c r="FI137" s="522"/>
      <c r="FK137" s="520" t="s">
        <v>273</v>
      </c>
      <c r="FL137" s="520"/>
      <c r="FM137" s="522"/>
      <c r="FO137" s="520" t="s">
        <v>273</v>
      </c>
      <c r="FP137" s="520"/>
      <c r="FQ137" s="522"/>
      <c r="FS137" s="520" t="s">
        <v>273</v>
      </c>
      <c r="FT137" s="520"/>
      <c r="FU137" s="522"/>
      <c r="FW137" s="520" t="s">
        <v>273</v>
      </c>
      <c r="FX137" s="520"/>
      <c r="FY137" s="522"/>
      <c r="GA137" s="520" t="s">
        <v>273</v>
      </c>
      <c r="GB137" s="520"/>
      <c r="GC137" s="522"/>
      <c r="GE137" s="520" t="s">
        <v>273</v>
      </c>
      <c r="GF137" s="520"/>
      <c r="GG137" s="522"/>
      <c r="GI137" s="520" t="s">
        <v>273</v>
      </c>
      <c r="GJ137" s="520"/>
      <c r="GK137" s="522"/>
      <c r="GM137" s="520" t="s">
        <v>273</v>
      </c>
      <c r="GN137" s="520"/>
      <c r="GO137" s="522"/>
      <c r="GQ137" s="520" t="s">
        <v>273</v>
      </c>
      <c r="GR137" s="520"/>
      <c r="GS137" s="522"/>
      <c r="GU137" s="520" t="s">
        <v>273</v>
      </c>
      <c r="GV137" s="520"/>
      <c r="GW137" s="522"/>
      <c r="GY137" s="520" t="s">
        <v>273</v>
      </c>
      <c r="GZ137" s="520"/>
      <c r="HA137" s="522"/>
      <c r="HC137" s="520" t="s">
        <v>273</v>
      </c>
      <c r="HD137" s="520"/>
      <c r="HE137" s="522"/>
      <c r="HG137" s="520" t="s">
        <v>273</v>
      </c>
      <c r="HH137" s="520"/>
      <c r="HI137" s="522"/>
      <c r="HK137" s="520" t="s">
        <v>273</v>
      </c>
      <c r="HL137" s="520"/>
      <c r="HM137" s="522"/>
      <c r="HO137" s="520" t="s">
        <v>273</v>
      </c>
      <c r="HP137" s="520"/>
      <c r="HQ137" s="522"/>
      <c r="HS137" s="520" t="s">
        <v>273</v>
      </c>
      <c r="HT137" s="520"/>
      <c r="HU137" s="522"/>
      <c r="HW137" s="520" t="s">
        <v>273</v>
      </c>
      <c r="HX137" s="520"/>
      <c r="HY137" s="522"/>
      <c r="IA137" s="520" t="s">
        <v>273</v>
      </c>
      <c r="IB137" s="520"/>
      <c r="IC137" s="522"/>
      <c r="IE137" s="520" t="s">
        <v>273</v>
      </c>
      <c r="IF137" s="520"/>
      <c r="IG137" s="522"/>
      <c r="II137" s="520" t="s">
        <v>273</v>
      </c>
      <c r="IJ137" s="520"/>
      <c r="IK137" s="522"/>
      <c r="IM137" s="520" t="s">
        <v>273</v>
      </c>
      <c r="IN137" s="520"/>
      <c r="IO137" s="522"/>
      <c r="IQ137" s="520" t="s">
        <v>273</v>
      </c>
      <c r="IR137" s="520"/>
      <c r="IS137" s="522"/>
      <c r="IU137" s="520" t="s">
        <v>273</v>
      </c>
      <c r="IV137" s="520"/>
      <c r="IW137" s="522"/>
      <c r="IY137" s="520" t="s">
        <v>273</v>
      </c>
      <c r="IZ137" s="520"/>
      <c r="JA137" s="522"/>
      <c r="JC137" s="520" t="s">
        <v>273</v>
      </c>
      <c r="JD137" s="520"/>
      <c r="JE137" s="522"/>
      <c r="JG137" s="520" t="s">
        <v>273</v>
      </c>
      <c r="JH137" s="520"/>
      <c r="JI137" s="522"/>
      <c r="JK137" s="520" t="s">
        <v>273</v>
      </c>
      <c r="JL137" s="520"/>
      <c r="JM137" s="522"/>
      <c r="JO137" s="520" t="s">
        <v>273</v>
      </c>
      <c r="JP137" s="520"/>
      <c r="JQ137" s="522"/>
      <c r="JS137" s="520" t="s">
        <v>273</v>
      </c>
      <c r="JT137" s="520"/>
      <c r="JU137" s="522"/>
      <c r="JW137" s="520" t="s">
        <v>273</v>
      </c>
      <c r="JX137" s="520"/>
      <c r="JY137" s="522"/>
      <c r="KA137" s="520" t="s">
        <v>273</v>
      </c>
      <c r="KB137" s="520"/>
      <c r="KC137" s="522"/>
      <c r="KE137" s="520" t="s">
        <v>273</v>
      </c>
      <c r="KF137" s="520"/>
      <c r="KG137" s="522"/>
      <c r="KI137" s="520" t="s">
        <v>273</v>
      </c>
      <c r="KJ137" s="520"/>
      <c r="KK137" s="522"/>
      <c r="KM137" s="520" t="s">
        <v>273</v>
      </c>
      <c r="KN137" s="520"/>
      <c r="KO137" s="522"/>
      <c r="KQ137" s="520" t="s">
        <v>273</v>
      </c>
      <c r="KR137" s="520"/>
      <c r="KS137" s="522"/>
      <c r="KU137" s="520" t="s">
        <v>273</v>
      </c>
      <c r="KV137" s="520"/>
      <c r="KW137" s="522"/>
      <c r="KY137" s="520" t="s">
        <v>273</v>
      </c>
      <c r="KZ137" s="520"/>
      <c r="LA137" s="522"/>
      <c r="LC137" s="520" t="s">
        <v>273</v>
      </c>
      <c r="LD137" s="520"/>
      <c r="LE137" s="522"/>
      <c r="LG137" s="520" t="s">
        <v>273</v>
      </c>
      <c r="LH137" s="520"/>
      <c r="LI137" s="522"/>
      <c r="LK137" s="520" t="s">
        <v>273</v>
      </c>
      <c r="LL137" s="520"/>
      <c r="LM137" s="522"/>
      <c r="LO137" s="520" t="s">
        <v>273</v>
      </c>
      <c r="LP137" s="520"/>
      <c r="LQ137" s="522"/>
      <c r="LS137" s="520" t="s">
        <v>273</v>
      </c>
      <c r="LT137" s="520"/>
      <c r="LU137" s="522"/>
      <c r="LW137" s="520" t="s">
        <v>273</v>
      </c>
      <c r="LX137" s="520"/>
      <c r="LY137" s="522"/>
      <c r="MA137" s="520" t="s">
        <v>273</v>
      </c>
      <c r="MB137" s="520"/>
      <c r="MC137" s="522"/>
      <c r="ME137" s="520" t="s">
        <v>273</v>
      </c>
      <c r="MF137" s="520"/>
      <c r="MG137" s="522"/>
      <c r="MI137" s="520" t="s">
        <v>273</v>
      </c>
      <c r="MJ137" s="520"/>
      <c r="MK137" s="522"/>
      <c r="MM137" s="520" t="s">
        <v>273</v>
      </c>
      <c r="MN137" s="520"/>
      <c r="MO137" s="522"/>
      <c r="MQ137" s="520" t="s">
        <v>273</v>
      </c>
      <c r="MR137" s="520"/>
      <c r="MS137" s="522"/>
      <c r="MU137" s="520" t="s">
        <v>273</v>
      </c>
      <c r="MV137" s="520"/>
      <c r="MW137" s="522"/>
      <c r="MY137" s="520" t="s">
        <v>273</v>
      </c>
      <c r="MZ137" s="520"/>
      <c r="NA137" s="522"/>
      <c r="NC137" s="520" t="s">
        <v>273</v>
      </c>
      <c r="ND137" s="520"/>
      <c r="NE137" s="522"/>
      <c r="NG137" s="520" t="s">
        <v>273</v>
      </c>
      <c r="NH137" s="520"/>
      <c r="NI137" s="522"/>
      <c r="NK137" s="520" t="s">
        <v>273</v>
      </c>
      <c r="NL137" s="520"/>
      <c r="NM137" s="522"/>
      <c r="NO137" s="520" t="s">
        <v>273</v>
      </c>
      <c r="NP137" s="520"/>
      <c r="NQ137" s="522"/>
      <c r="NS137" s="520" t="s">
        <v>273</v>
      </c>
      <c r="NT137" s="520"/>
      <c r="NU137" s="522"/>
      <c r="NW137" s="520" t="s">
        <v>273</v>
      </c>
      <c r="NX137" s="520"/>
      <c r="NY137" s="522"/>
      <c r="OA137" s="520" t="s">
        <v>273</v>
      </c>
      <c r="OB137" s="520"/>
      <c r="OC137" s="522"/>
      <c r="OE137" s="520" t="s">
        <v>273</v>
      </c>
      <c r="OF137" s="520"/>
      <c r="OG137" s="522"/>
      <c r="OI137" s="520" t="s">
        <v>273</v>
      </c>
      <c r="OJ137" s="520"/>
      <c r="OK137" s="522"/>
      <c r="OM137" s="520" t="s">
        <v>273</v>
      </c>
      <c r="ON137" s="520"/>
      <c r="OO137" s="522"/>
      <c r="OQ137" s="520" t="s">
        <v>273</v>
      </c>
      <c r="OR137" s="520"/>
      <c r="OS137" s="522"/>
      <c r="OU137" s="520" t="s">
        <v>273</v>
      </c>
      <c r="OV137" s="520"/>
      <c r="OW137" s="522"/>
      <c r="OY137" s="520" t="s">
        <v>273</v>
      </c>
      <c r="OZ137" s="520"/>
      <c r="PA137" s="522"/>
      <c r="PC137" s="520" t="s">
        <v>273</v>
      </c>
      <c r="PD137" s="520"/>
      <c r="PE137" s="522"/>
      <c r="PG137" s="520" t="s">
        <v>273</v>
      </c>
      <c r="PH137" s="520"/>
      <c r="PI137" s="522"/>
      <c r="PK137" s="520" t="s">
        <v>273</v>
      </c>
      <c r="PL137" s="520"/>
      <c r="PM137" s="522"/>
      <c r="PO137" s="520" t="s">
        <v>273</v>
      </c>
      <c r="PP137" s="520"/>
      <c r="PQ137" s="522"/>
      <c r="PS137" s="520" t="s">
        <v>273</v>
      </c>
      <c r="PT137" s="520"/>
      <c r="PU137" s="522"/>
      <c r="PW137" s="520" t="s">
        <v>273</v>
      </c>
      <c r="PX137" s="520"/>
      <c r="PY137" s="522"/>
      <c r="QA137" s="520" t="s">
        <v>273</v>
      </c>
      <c r="QB137" s="520"/>
      <c r="QC137" s="522"/>
      <c r="QE137" s="520" t="s">
        <v>273</v>
      </c>
      <c r="QF137" s="520"/>
      <c r="QG137" s="522"/>
      <c r="QI137" s="520" t="s">
        <v>273</v>
      </c>
      <c r="QJ137" s="520"/>
      <c r="QK137" s="522"/>
      <c r="QM137" s="520" t="s">
        <v>273</v>
      </c>
      <c r="QN137" s="520"/>
      <c r="QO137" s="522"/>
      <c r="QQ137" s="520" t="s">
        <v>273</v>
      </c>
      <c r="QR137" s="520"/>
      <c r="QS137" s="522"/>
      <c r="QU137" s="520" t="s">
        <v>273</v>
      </c>
      <c r="QV137" s="520"/>
      <c r="QW137" s="522"/>
      <c r="QY137" s="520" t="s">
        <v>273</v>
      </c>
      <c r="QZ137" s="520"/>
      <c r="RA137" s="522"/>
      <c r="RC137" s="520" t="s">
        <v>273</v>
      </c>
      <c r="RD137" s="520"/>
      <c r="RE137" s="522"/>
      <c r="RG137" s="520" t="s">
        <v>273</v>
      </c>
      <c r="RH137" s="520"/>
      <c r="RI137" s="522"/>
      <c r="RK137" s="520" t="s">
        <v>273</v>
      </c>
      <c r="RL137" s="520"/>
      <c r="RM137" s="522"/>
      <c r="RO137" s="520" t="s">
        <v>273</v>
      </c>
      <c r="RP137" s="520"/>
      <c r="RQ137" s="522"/>
      <c r="RS137" s="520" t="s">
        <v>273</v>
      </c>
      <c r="RT137" s="520"/>
      <c r="RU137" s="522"/>
      <c r="RW137" s="520" t="s">
        <v>273</v>
      </c>
      <c r="RX137" s="520"/>
      <c r="RY137" s="522"/>
      <c r="SA137" s="520" t="s">
        <v>273</v>
      </c>
      <c r="SB137" s="520"/>
      <c r="SC137" s="522"/>
      <c r="SE137" s="520" t="s">
        <v>273</v>
      </c>
      <c r="SF137" s="520"/>
      <c r="SG137" s="522"/>
      <c r="SI137" s="520" t="s">
        <v>273</v>
      </c>
      <c r="SJ137" s="520"/>
      <c r="SK137" s="522"/>
      <c r="SM137" s="520" t="s">
        <v>273</v>
      </c>
      <c r="SN137" s="520"/>
      <c r="SO137" s="522"/>
      <c r="SQ137" s="520" t="s">
        <v>273</v>
      </c>
      <c r="SR137" s="520"/>
      <c r="SS137" s="522"/>
      <c r="SU137" s="520" t="s">
        <v>273</v>
      </c>
      <c r="SV137" s="520"/>
      <c r="SW137" s="522"/>
      <c r="SY137" s="520" t="s">
        <v>273</v>
      </c>
      <c r="SZ137" s="520"/>
      <c r="TA137" s="522"/>
      <c r="TC137" s="520" t="s">
        <v>273</v>
      </c>
      <c r="TD137" s="520"/>
      <c r="TE137" s="522"/>
      <c r="TG137" s="520" t="s">
        <v>273</v>
      </c>
      <c r="TH137" s="520"/>
      <c r="TI137" s="522"/>
      <c r="TK137" s="520" t="s">
        <v>273</v>
      </c>
      <c r="TL137" s="520"/>
      <c r="TM137" s="522"/>
      <c r="TO137" s="520" t="s">
        <v>273</v>
      </c>
      <c r="TP137" s="520"/>
      <c r="TQ137" s="522"/>
      <c r="TS137" s="520" t="s">
        <v>273</v>
      </c>
      <c r="TT137" s="520"/>
      <c r="TU137" s="522"/>
      <c r="TW137" s="520" t="s">
        <v>273</v>
      </c>
      <c r="TX137" s="520"/>
      <c r="TY137" s="522"/>
      <c r="UA137" s="520" t="s">
        <v>273</v>
      </c>
      <c r="UB137" s="520"/>
      <c r="UC137" s="522"/>
      <c r="UE137" s="520" t="s">
        <v>273</v>
      </c>
      <c r="UF137" s="520"/>
      <c r="UG137" s="522"/>
      <c r="UI137" s="520" t="s">
        <v>273</v>
      </c>
      <c r="UJ137" s="520"/>
      <c r="UK137" s="522"/>
      <c r="UM137" s="520" t="s">
        <v>273</v>
      </c>
      <c r="UN137" s="520"/>
      <c r="UO137" s="522"/>
      <c r="UQ137" s="520" t="s">
        <v>273</v>
      </c>
      <c r="UR137" s="520"/>
      <c r="US137" s="522"/>
      <c r="UU137" s="520" t="s">
        <v>273</v>
      </c>
      <c r="UV137" s="520"/>
      <c r="UW137" s="522"/>
      <c r="UY137" s="520" t="s">
        <v>273</v>
      </c>
      <c r="UZ137" s="520"/>
      <c r="VA137" s="522"/>
      <c r="VC137" s="520" t="s">
        <v>273</v>
      </c>
      <c r="VD137" s="520"/>
      <c r="VE137" s="522"/>
      <c r="VG137" s="520" t="s">
        <v>273</v>
      </c>
      <c r="VH137" s="520"/>
      <c r="VI137" s="522"/>
      <c r="VK137" s="520" t="s">
        <v>273</v>
      </c>
      <c r="VL137" s="520"/>
      <c r="VM137" s="522"/>
      <c r="VO137" s="520" t="s">
        <v>273</v>
      </c>
      <c r="VP137" s="520"/>
      <c r="VQ137" s="522"/>
      <c r="VS137" s="520" t="s">
        <v>273</v>
      </c>
      <c r="VT137" s="520"/>
      <c r="VU137" s="522"/>
      <c r="VW137" s="520" t="s">
        <v>273</v>
      </c>
      <c r="VX137" s="520"/>
      <c r="VY137" s="522"/>
      <c r="WA137" s="520" t="s">
        <v>273</v>
      </c>
      <c r="WB137" s="520"/>
      <c r="WC137" s="522"/>
      <c r="WE137" s="520" t="s">
        <v>273</v>
      </c>
      <c r="WF137" s="520"/>
      <c r="WG137" s="522"/>
      <c r="WI137" s="520" t="s">
        <v>273</v>
      </c>
      <c r="WJ137" s="520"/>
      <c r="WK137" s="522"/>
      <c r="WM137" s="520" t="s">
        <v>273</v>
      </c>
      <c r="WN137" s="520"/>
      <c r="WO137" s="522"/>
      <c r="WQ137" s="520" t="s">
        <v>273</v>
      </c>
      <c r="WR137" s="520"/>
      <c r="WS137" s="522"/>
      <c r="WU137" s="520" t="s">
        <v>273</v>
      </c>
      <c r="WV137" s="520"/>
      <c r="WW137" s="522"/>
      <c r="WY137" s="520" t="s">
        <v>273</v>
      </c>
      <c r="WZ137" s="520"/>
      <c r="XA137" s="522"/>
      <c r="XC137" s="520" t="s">
        <v>273</v>
      </c>
      <c r="XD137" s="520"/>
      <c r="XE137" s="522"/>
      <c r="XG137" s="520" t="s">
        <v>273</v>
      </c>
      <c r="XH137" s="520"/>
      <c r="XI137" s="522"/>
      <c r="XK137" s="520" t="s">
        <v>273</v>
      </c>
      <c r="XL137" s="520"/>
      <c r="XM137" s="522"/>
      <c r="XO137" s="520" t="s">
        <v>273</v>
      </c>
      <c r="XP137" s="520"/>
      <c r="XQ137" s="522"/>
      <c r="XS137" s="520" t="s">
        <v>273</v>
      </c>
      <c r="XT137" s="520"/>
      <c r="XU137" s="522"/>
      <c r="XW137" s="520" t="s">
        <v>273</v>
      </c>
      <c r="XX137" s="520"/>
      <c r="XY137" s="522"/>
      <c r="YA137" s="520" t="s">
        <v>273</v>
      </c>
      <c r="YB137" s="520"/>
      <c r="YC137" s="522"/>
      <c r="YE137" s="520" t="s">
        <v>273</v>
      </c>
      <c r="YF137" s="520"/>
      <c r="YG137" s="522"/>
      <c r="YI137" s="520" t="s">
        <v>273</v>
      </c>
      <c r="YJ137" s="520"/>
      <c r="YK137" s="522"/>
      <c r="YM137" s="520" t="s">
        <v>273</v>
      </c>
      <c r="YN137" s="520"/>
      <c r="YO137" s="522"/>
      <c r="YQ137" s="520" t="s">
        <v>273</v>
      </c>
      <c r="YR137" s="520"/>
      <c r="YS137" s="522"/>
      <c r="YU137" s="520" t="s">
        <v>273</v>
      </c>
      <c r="YV137" s="520"/>
      <c r="YW137" s="522"/>
      <c r="YY137" s="520" t="s">
        <v>273</v>
      </c>
      <c r="YZ137" s="520"/>
      <c r="ZA137" s="522"/>
      <c r="ZC137" s="520" t="s">
        <v>273</v>
      </c>
      <c r="ZD137" s="520"/>
      <c r="ZE137" s="522"/>
      <c r="ZG137" s="520" t="s">
        <v>273</v>
      </c>
      <c r="ZH137" s="520"/>
      <c r="ZI137" s="522"/>
      <c r="ZK137" s="520" t="s">
        <v>273</v>
      </c>
      <c r="ZL137" s="520"/>
      <c r="ZM137" s="522"/>
      <c r="ZO137" s="520" t="s">
        <v>273</v>
      </c>
      <c r="ZP137" s="520"/>
      <c r="ZQ137" s="522"/>
      <c r="ZS137" s="520" t="s">
        <v>273</v>
      </c>
      <c r="ZT137" s="520"/>
      <c r="ZU137" s="522"/>
      <c r="ZW137" s="520" t="s">
        <v>273</v>
      </c>
      <c r="ZX137" s="520"/>
      <c r="ZY137" s="522"/>
      <c r="AAA137" s="520" t="s">
        <v>273</v>
      </c>
      <c r="AAB137" s="520"/>
      <c r="AAC137" s="522"/>
      <c r="AAE137" s="520" t="s">
        <v>273</v>
      </c>
      <c r="AAF137" s="520"/>
      <c r="AAG137" s="522"/>
      <c r="AAI137" s="520" t="s">
        <v>273</v>
      </c>
      <c r="AAJ137" s="520"/>
      <c r="AAK137" s="522"/>
      <c r="AAM137" s="520" t="s">
        <v>273</v>
      </c>
      <c r="AAN137" s="520"/>
      <c r="AAO137" s="522"/>
      <c r="AAQ137" s="520" t="s">
        <v>273</v>
      </c>
      <c r="AAR137" s="520"/>
      <c r="AAS137" s="522"/>
      <c r="AAU137" s="520" t="s">
        <v>273</v>
      </c>
      <c r="AAV137" s="520"/>
      <c r="AAW137" s="522"/>
      <c r="AAY137" s="520" t="s">
        <v>273</v>
      </c>
      <c r="AAZ137" s="520"/>
      <c r="ABA137" s="522"/>
      <c r="ABC137" s="520" t="s">
        <v>273</v>
      </c>
      <c r="ABD137" s="520"/>
      <c r="ABE137" s="522"/>
      <c r="ABG137" s="520" t="s">
        <v>273</v>
      </c>
      <c r="ABH137" s="520"/>
      <c r="ABI137" s="522"/>
      <c r="ABK137" s="520" t="s">
        <v>273</v>
      </c>
      <c r="ABL137" s="520"/>
      <c r="ABM137" s="522"/>
      <c r="ABO137" s="520" t="s">
        <v>273</v>
      </c>
      <c r="ABP137" s="520"/>
      <c r="ABQ137" s="522"/>
      <c r="ABS137" s="520" t="s">
        <v>273</v>
      </c>
      <c r="ABT137" s="520"/>
      <c r="ABU137" s="522"/>
      <c r="ABW137" s="520" t="s">
        <v>273</v>
      </c>
      <c r="ABX137" s="520"/>
      <c r="ABY137" s="522"/>
      <c r="ACA137" s="520" t="s">
        <v>273</v>
      </c>
      <c r="ACB137" s="520"/>
      <c r="ACC137" s="522"/>
      <c r="ACE137" s="520" t="s">
        <v>273</v>
      </c>
      <c r="ACF137" s="520"/>
      <c r="ACG137" s="522"/>
      <c r="ACI137" s="520" t="s">
        <v>273</v>
      </c>
      <c r="ACJ137" s="520"/>
      <c r="ACK137" s="522"/>
      <c r="ACM137" s="520" t="s">
        <v>273</v>
      </c>
      <c r="ACN137" s="520"/>
      <c r="ACO137" s="522"/>
      <c r="ACQ137" s="520" t="s">
        <v>273</v>
      </c>
      <c r="ACR137" s="520"/>
      <c r="ACS137" s="522"/>
      <c r="ACU137" s="520" t="s">
        <v>273</v>
      </c>
      <c r="ACV137" s="520"/>
      <c r="ACW137" s="522"/>
      <c r="ACY137" s="520" t="s">
        <v>273</v>
      </c>
      <c r="ACZ137" s="520"/>
      <c r="ADA137" s="522"/>
      <c r="ADC137" s="520" t="s">
        <v>273</v>
      </c>
      <c r="ADD137" s="520"/>
      <c r="ADE137" s="522"/>
      <c r="ADG137" s="520" t="s">
        <v>273</v>
      </c>
      <c r="ADH137" s="520"/>
      <c r="ADI137" s="522"/>
      <c r="ADK137" s="520" t="s">
        <v>273</v>
      </c>
      <c r="ADL137" s="520"/>
      <c r="ADM137" s="522"/>
      <c r="ADO137" s="520" t="s">
        <v>273</v>
      </c>
      <c r="ADP137" s="520"/>
      <c r="ADQ137" s="522"/>
      <c r="ADS137" s="520" t="s">
        <v>273</v>
      </c>
      <c r="ADT137" s="520"/>
      <c r="ADU137" s="522"/>
      <c r="ADW137" s="520" t="s">
        <v>273</v>
      </c>
      <c r="ADX137" s="520"/>
      <c r="ADY137" s="522"/>
      <c r="AEA137" s="520" t="s">
        <v>273</v>
      </c>
      <c r="AEB137" s="520"/>
      <c r="AEC137" s="522"/>
      <c r="AEE137" s="520" t="s">
        <v>273</v>
      </c>
      <c r="AEF137" s="520"/>
      <c r="AEG137" s="522"/>
      <c r="AEI137" s="520" t="s">
        <v>273</v>
      </c>
      <c r="AEJ137" s="520"/>
      <c r="AEK137" s="522"/>
      <c r="AEM137" s="520" t="s">
        <v>273</v>
      </c>
      <c r="AEN137" s="520"/>
      <c r="AEO137" s="522"/>
      <c r="AEQ137" s="520" t="s">
        <v>273</v>
      </c>
      <c r="AER137" s="520"/>
      <c r="AES137" s="522"/>
      <c r="AEU137" s="520" t="s">
        <v>273</v>
      </c>
      <c r="AEV137" s="520"/>
      <c r="AEW137" s="522"/>
      <c r="AEY137" s="520" t="s">
        <v>273</v>
      </c>
      <c r="AEZ137" s="520"/>
      <c r="AFA137" s="522"/>
      <c r="AFC137" s="520" t="s">
        <v>273</v>
      </c>
      <c r="AFD137" s="520"/>
      <c r="AFE137" s="522"/>
      <c r="AFG137" s="520" t="s">
        <v>273</v>
      </c>
      <c r="AFH137" s="520"/>
      <c r="AFI137" s="522"/>
      <c r="AFK137" s="520" t="s">
        <v>273</v>
      </c>
      <c r="AFL137" s="520"/>
      <c r="AFM137" s="522"/>
      <c r="AFO137" s="520" t="s">
        <v>273</v>
      </c>
      <c r="AFP137" s="520"/>
      <c r="AFQ137" s="522"/>
      <c r="AFS137" s="520" t="s">
        <v>273</v>
      </c>
      <c r="AFT137" s="520"/>
      <c r="AFU137" s="522"/>
      <c r="AFW137" s="520" t="s">
        <v>273</v>
      </c>
      <c r="AFX137" s="520"/>
      <c r="AFY137" s="522"/>
      <c r="AGA137" s="520" t="s">
        <v>273</v>
      </c>
      <c r="AGB137" s="520"/>
      <c r="AGC137" s="522"/>
      <c r="AGE137" s="520" t="s">
        <v>273</v>
      </c>
      <c r="AGF137" s="520"/>
      <c r="AGG137" s="522"/>
      <c r="AGI137" s="520" t="s">
        <v>273</v>
      </c>
      <c r="AGJ137" s="520"/>
      <c r="AGK137" s="522"/>
      <c r="AGM137" s="520" t="s">
        <v>273</v>
      </c>
      <c r="AGN137" s="520"/>
      <c r="AGO137" s="522"/>
      <c r="AGQ137" s="520" t="s">
        <v>273</v>
      </c>
      <c r="AGR137" s="520"/>
      <c r="AGS137" s="522"/>
      <c r="AGU137" s="520" t="s">
        <v>273</v>
      </c>
      <c r="AGV137" s="520"/>
      <c r="AGW137" s="522"/>
      <c r="AGY137" s="520" t="s">
        <v>273</v>
      </c>
      <c r="AGZ137" s="520"/>
      <c r="AHA137" s="522"/>
      <c r="AHC137" s="520" t="s">
        <v>273</v>
      </c>
      <c r="AHD137" s="520"/>
      <c r="AHE137" s="522"/>
      <c r="AHG137" s="520" t="s">
        <v>273</v>
      </c>
      <c r="AHH137" s="520"/>
      <c r="AHI137" s="522"/>
      <c r="AHK137" s="520" t="s">
        <v>273</v>
      </c>
      <c r="AHL137" s="520"/>
      <c r="AHM137" s="522"/>
      <c r="AHO137" s="520" t="s">
        <v>273</v>
      </c>
      <c r="AHP137" s="520"/>
      <c r="AHQ137" s="522"/>
      <c r="AHS137" s="520" t="s">
        <v>273</v>
      </c>
      <c r="AHT137" s="520"/>
      <c r="AHU137" s="522"/>
      <c r="AHW137" s="520" t="s">
        <v>273</v>
      </c>
      <c r="AHX137" s="520"/>
      <c r="AHY137" s="522"/>
      <c r="AIA137" s="520" t="s">
        <v>273</v>
      </c>
      <c r="AIB137" s="520"/>
      <c r="AIC137" s="522"/>
      <c r="AIE137" s="520" t="s">
        <v>273</v>
      </c>
      <c r="AIF137" s="520"/>
      <c r="AIG137" s="522"/>
      <c r="AII137" s="520" t="s">
        <v>273</v>
      </c>
      <c r="AIJ137" s="520"/>
      <c r="AIK137" s="522"/>
      <c r="AIM137" s="520" t="s">
        <v>273</v>
      </c>
      <c r="AIN137" s="520"/>
      <c r="AIO137" s="522"/>
      <c r="AIQ137" s="520" t="s">
        <v>273</v>
      </c>
      <c r="AIR137" s="520"/>
      <c r="AIS137" s="522"/>
      <c r="AIU137" s="520" t="s">
        <v>273</v>
      </c>
      <c r="AIV137" s="520"/>
      <c r="AIW137" s="522"/>
      <c r="AIY137" s="520" t="s">
        <v>273</v>
      </c>
      <c r="AIZ137" s="520"/>
      <c r="AJA137" s="522"/>
      <c r="AJC137" s="520" t="s">
        <v>273</v>
      </c>
      <c r="AJD137" s="520"/>
      <c r="AJE137" s="522"/>
      <c r="AJG137" s="520" t="s">
        <v>273</v>
      </c>
      <c r="AJH137" s="520"/>
      <c r="AJI137" s="522"/>
      <c r="AJK137" s="520" t="s">
        <v>273</v>
      </c>
      <c r="AJL137" s="520"/>
      <c r="AJM137" s="522"/>
      <c r="AJO137" s="520" t="s">
        <v>273</v>
      </c>
      <c r="AJP137" s="520"/>
      <c r="AJQ137" s="522"/>
      <c r="AJS137" s="520" t="s">
        <v>273</v>
      </c>
      <c r="AJT137" s="520"/>
      <c r="AJU137" s="522"/>
      <c r="AJW137" s="520" t="s">
        <v>273</v>
      </c>
      <c r="AJX137" s="520"/>
      <c r="AJY137" s="522"/>
      <c r="AKA137" s="520" t="s">
        <v>273</v>
      </c>
      <c r="AKB137" s="520"/>
      <c r="AKC137" s="522"/>
      <c r="AKE137" s="520" t="s">
        <v>273</v>
      </c>
      <c r="AKF137" s="520"/>
      <c r="AKG137" s="522"/>
      <c r="AKI137" s="520" t="s">
        <v>273</v>
      </c>
      <c r="AKJ137" s="520"/>
      <c r="AKK137" s="522"/>
      <c r="AKM137" s="520" t="s">
        <v>273</v>
      </c>
      <c r="AKN137" s="520"/>
      <c r="AKO137" s="522"/>
      <c r="AKQ137" s="520" t="s">
        <v>273</v>
      </c>
      <c r="AKR137" s="520"/>
      <c r="AKS137" s="522"/>
      <c r="AKU137" s="520" t="s">
        <v>273</v>
      </c>
      <c r="AKV137" s="520"/>
      <c r="AKW137" s="522"/>
      <c r="AKY137" s="520" t="s">
        <v>273</v>
      </c>
      <c r="AKZ137" s="520"/>
      <c r="ALA137" s="522"/>
      <c r="ALC137" s="520" t="s">
        <v>273</v>
      </c>
      <c r="ALD137" s="520"/>
      <c r="ALE137" s="522"/>
      <c r="ALG137" s="520" t="s">
        <v>273</v>
      </c>
      <c r="ALH137" s="520"/>
      <c r="ALI137" s="522"/>
      <c r="ALK137" s="520" t="s">
        <v>273</v>
      </c>
      <c r="ALL137" s="520"/>
      <c r="ALM137" s="522"/>
      <c r="ALO137" s="520" t="s">
        <v>273</v>
      </c>
      <c r="ALP137" s="520"/>
      <c r="ALQ137" s="522"/>
      <c r="ALS137" s="520" t="s">
        <v>273</v>
      </c>
      <c r="ALT137" s="520"/>
      <c r="ALU137" s="522"/>
      <c r="ALW137" s="520" t="s">
        <v>273</v>
      </c>
      <c r="ALX137" s="520"/>
      <c r="ALY137" s="522"/>
      <c r="AMA137" s="520" t="s">
        <v>273</v>
      </c>
      <c r="AMB137" s="520"/>
      <c r="AMC137" s="522"/>
      <c r="AME137" s="520" t="s">
        <v>273</v>
      </c>
      <c r="AMF137" s="520"/>
      <c r="AMG137" s="522"/>
      <c r="AMI137" s="520" t="s">
        <v>273</v>
      </c>
      <c r="AMJ137" s="520"/>
    </row>
    <row r="138" s="468" customFormat="true" ht="15" hidden="true" customHeight="true" outlineLevel="0" collapsed="false">
      <c r="A138" s="473"/>
      <c r="F138" s="468" t="s">
        <v>275</v>
      </c>
      <c r="J138" s="468" t="s">
        <v>275</v>
      </c>
      <c r="L138" s="519"/>
      <c r="N138" s="473"/>
      <c r="O138" s="520" t="s">
        <v>275</v>
      </c>
      <c r="P138" s="520"/>
      <c r="R138" s="473"/>
      <c r="S138" s="520" t="s">
        <v>275</v>
      </c>
      <c r="T138" s="520"/>
      <c r="V138" s="473"/>
      <c r="W138" s="520" t="s">
        <v>275</v>
      </c>
      <c r="X138" s="520"/>
      <c r="Z138" s="473"/>
      <c r="AA138" s="520" t="s">
        <v>275</v>
      </c>
      <c r="AB138" s="520"/>
      <c r="AD138" s="473"/>
      <c r="AE138" s="520" t="s">
        <v>275</v>
      </c>
      <c r="AF138" s="520"/>
      <c r="AH138" s="473"/>
      <c r="AI138" s="520" t="s">
        <v>275</v>
      </c>
      <c r="AJ138" s="520"/>
      <c r="AL138" s="473"/>
      <c r="AM138" s="520" t="s">
        <v>275</v>
      </c>
      <c r="AN138" s="520"/>
      <c r="AP138" s="473"/>
      <c r="AQ138" s="520" t="s">
        <v>275</v>
      </c>
      <c r="AR138" s="520"/>
      <c r="AT138" s="473"/>
      <c r="AU138" s="520" t="s">
        <v>275</v>
      </c>
      <c r="AV138" s="520"/>
      <c r="AX138" s="473"/>
      <c r="AY138" s="520" t="s">
        <v>275</v>
      </c>
      <c r="AZ138" s="520"/>
      <c r="BB138" s="473"/>
      <c r="BC138" s="520" t="s">
        <v>275</v>
      </c>
      <c r="BD138" s="520"/>
      <c r="BF138" s="473"/>
      <c r="BG138" s="520" t="s">
        <v>275</v>
      </c>
      <c r="BH138" s="520"/>
      <c r="BJ138" s="473"/>
      <c r="BK138" s="520" t="s">
        <v>275</v>
      </c>
      <c r="BL138" s="520"/>
      <c r="BN138" s="473"/>
      <c r="BO138" s="520" t="s">
        <v>275</v>
      </c>
      <c r="BP138" s="520"/>
      <c r="BR138" s="473"/>
      <c r="BS138" s="520" t="s">
        <v>275</v>
      </c>
      <c r="BT138" s="520"/>
      <c r="BV138" s="473"/>
      <c r="BW138" s="520" t="s">
        <v>275</v>
      </c>
      <c r="BX138" s="520"/>
      <c r="BZ138" s="473"/>
      <c r="CA138" s="520" t="s">
        <v>275</v>
      </c>
      <c r="CB138" s="520"/>
      <c r="CD138" s="473"/>
      <c r="CE138" s="520" t="s">
        <v>275</v>
      </c>
      <c r="CF138" s="520"/>
      <c r="CH138" s="473"/>
      <c r="CI138" s="520" t="s">
        <v>275</v>
      </c>
      <c r="CJ138" s="520"/>
      <c r="CL138" s="473"/>
      <c r="CM138" s="520" t="s">
        <v>275</v>
      </c>
      <c r="CN138" s="520"/>
      <c r="CP138" s="473"/>
      <c r="CQ138" s="520" t="s">
        <v>275</v>
      </c>
      <c r="CR138" s="520"/>
      <c r="CT138" s="473"/>
      <c r="CU138" s="520" t="s">
        <v>275</v>
      </c>
      <c r="CV138" s="520"/>
      <c r="CX138" s="473"/>
      <c r="CY138" s="520" t="s">
        <v>275</v>
      </c>
      <c r="CZ138" s="520"/>
      <c r="DB138" s="473"/>
      <c r="DC138" s="520" t="s">
        <v>275</v>
      </c>
      <c r="DD138" s="520"/>
      <c r="DF138" s="473"/>
      <c r="DG138" s="520" t="s">
        <v>275</v>
      </c>
      <c r="DH138" s="520"/>
      <c r="DJ138" s="473"/>
      <c r="DK138" s="520" t="s">
        <v>275</v>
      </c>
      <c r="DL138" s="520"/>
      <c r="DN138" s="473"/>
      <c r="DO138" s="520" t="s">
        <v>275</v>
      </c>
      <c r="DP138" s="520"/>
      <c r="DR138" s="473"/>
      <c r="DS138" s="520" t="s">
        <v>275</v>
      </c>
      <c r="DT138" s="520"/>
      <c r="DV138" s="473"/>
      <c r="DW138" s="520" t="s">
        <v>275</v>
      </c>
      <c r="DX138" s="520"/>
      <c r="DZ138" s="473"/>
      <c r="EA138" s="520" t="s">
        <v>275</v>
      </c>
      <c r="EB138" s="520"/>
      <c r="ED138" s="473"/>
      <c r="EE138" s="520" t="s">
        <v>275</v>
      </c>
      <c r="EF138" s="520"/>
      <c r="EH138" s="473"/>
      <c r="EI138" s="520" t="s">
        <v>275</v>
      </c>
      <c r="EJ138" s="520"/>
      <c r="EL138" s="473"/>
      <c r="EM138" s="520" t="s">
        <v>275</v>
      </c>
      <c r="EN138" s="520"/>
      <c r="EP138" s="473"/>
      <c r="EQ138" s="520" t="s">
        <v>275</v>
      </c>
      <c r="ER138" s="520"/>
      <c r="ET138" s="473"/>
      <c r="EU138" s="520" t="s">
        <v>275</v>
      </c>
      <c r="EV138" s="520"/>
      <c r="EX138" s="473"/>
      <c r="EY138" s="520" t="s">
        <v>275</v>
      </c>
      <c r="EZ138" s="520"/>
      <c r="FB138" s="473"/>
      <c r="FC138" s="520" t="s">
        <v>275</v>
      </c>
      <c r="FD138" s="520"/>
      <c r="FF138" s="473"/>
      <c r="FG138" s="520" t="s">
        <v>275</v>
      </c>
      <c r="FH138" s="520"/>
      <c r="FJ138" s="473"/>
      <c r="FK138" s="520" t="s">
        <v>275</v>
      </c>
      <c r="FL138" s="520"/>
      <c r="FN138" s="473"/>
      <c r="FO138" s="520" t="s">
        <v>275</v>
      </c>
      <c r="FP138" s="520"/>
      <c r="FR138" s="473"/>
      <c r="FS138" s="520" t="s">
        <v>275</v>
      </c>
      <c r="FT138" s="520"/>
      <c r="FV138" s="473"/>
      <c r="FW138" s="520" t="s">
        <v>275</v>
      </c>
      <c r="FX138" s="520"/>
      <c r="FZ138" s="473"/>
      <c r="GA138" s="520" t="s">
        <v>275</v>
      </c>
      <c r="GB138" s="520"/>
      <c r="GD138" s="473"/>
      <c r="GE138" s="520" t="s">
        <v>275</v>
      </c>
      <c r="GF138" s="520"/>
      <c r="GH138" s="473"/>
      <c r="GI138" s="520" t="s">
        <v>275</v>
      </c>
      <c r="GJ138" s="520"/>
      <c r="GL138" s="473"/>
      <c r="GM138" s="520" t="s">
        <v>275</v>
      </c>
      <c r="GN138" s="520"/>
      <c r="GP138" s="473"/>
      <c r="GQ138" s="520" t="s">
        <v>275</v>
      </c>
      <c r="GR138" s="520"/>
      <c r="GT138" s="473"/>
      <c r="GU138" s="520" t="s">
        <v>275</v>
      </c>
      <c r="GV138" s="520"/>
      <c r="GX138" s="473"/>
      <c r="GY138" s="520" t="s">
        <v>275</v>
      </c>
      <c r="GZ138" s="520"/>
      <c r="HB138" s="473"/>
      <c r="HC138" s="520" t="s">
        <v>275</v>
      </c>
      <c r="HD138" s="520"/>
      <c r="HF138" s="473"/>
      <c r="HG138" s="520" t="s">
        <v>275</v>
      </c>
      <c r="HH138" s="520"/>
      <c r="HJ138" s="473"/>
      <c r="HK138" s="520" t="s">
        <v>275</v>
      </c>
      <c r="HL138" s="520"/>
      <c r="HN138" s="473"/>
      <c r="HO138" s="520" t="s">
        <v>275</v>
      </c>
      <c r="HP138" s="520"/>
      <c r="HR138" s="473"/>
      <c r="HS138" s="520" t="s">
        <v>275</v>
      </c>
      <c r="HT138" s="520"/>
      <c r="HV138" s="473"/>
      <c r="HW138" s="520" t="s">
        <v>275</v>
      </c>
      <c r="HX138" s="520"/>
      <c r="HZ138" s="473"/>
      <c r="IA138" s="520" t="s">
        <v>275</v>
      </c>
      <c r="IB138" s="520"/>
      <c r="ID138" s="473"/>
      <c r="IE138" s="520" t="s">
        <v>275</v>
      </c>
      <c r="IF138" s="520"/>
      <c r="IH138" s="473"/>
      <c r="II138" s="520" t="s">
        <v>275</v>
      </c>
      <c r="IJ138" s="520"/>
      <c r="IL138" s="473"/>
      <c r="IM138" s="520" t="s">
        <v>275</v>
      </c>
      <c r="IN138" s="520"/>
      <c r="IP138" s="473"/>
      <c r="IQ138" s="520" t="s">
        <v>275</v>
      </c>
      <c r="IR138" s="520"/>
      <c r="IT138" s="473"/>
      <c r="IU138" s="520" t="s">
        <v>275</v>
      </c>
      <c r="IV138" s="520"/>
      <c r="IX138" s="473"/>
      <c r="IY138" s="520" t="s">
        <v>275</v>
      </c>
      <c r="IZ138" s="520"/>
      <c r="JB138" s="473"/>
      <c r="JC138" s="520" t="s">
        <v>275</v>
      </c>
      <c r="JD138" s="520"/>
      <c r="JF138" s="473"/>
      <c r="JG138" s="520" t="s">
        <v>275</v>
      </c>
      <c r="JH138" s="520"/>
      <c r="JJ138" s="473"/>
      <c r="JK138" s="520" t="s">
        <v>275</v>
      </c>
      <c r="JL138" s="520"/>
      <c r="JN138" s="473"/>
      <c r="JO138" s="520" t="s">
        <v>275</v>
      </c>
      <c r="JP138" s="520"/>
      <c r="JR138" s="473"/>
      <c r="JS138" s="520" t="s">
        <v>275</v>
      </c>
      <c r="JT138" s="520"/>
      <c r="JV138" s="473"/>
      <c r="JW138" s="520" t="s">
        <v>275</v>
      </c>
      <c r="JX138" s="520"/>
      <c r="JZ138" s="473"/>
      <c r="KA138" s="520" t="s">
        <v>275</v>
      </c>
      <c r="KB138" s="520"/>
      <c r="KD138" s="473"/>
      <c r="KE138" s="520" t="s">
        <v>275</v>
      </c>
      <c r="KF138" s="520"/>
      <c r="KH138" s="473"/>
      <c r="KI138" s="520" t="s">
        <v>275</v>
      </c>
      <c r="KJ138" s="520"/>
      <c r="KL138" s="473"/>
      <c r="KM138" s="520" t="s">
        <v>275</v>
      </c>
      <c r="KN138" s="520"/>
      <c r="KP138" s="473"/>
      <c r="KQ138" s="520" t="s">
        <v>275</v>
      </c>
      <c r="KR138" s="520"/>
      <c r="KT138" s="473"/>
      <c r="KU138" s="520" t="s">
        <v>275</v>
      </c>
      <c r="KV138" s="520"/>
      <c r="KX138" s="473"/>
      <c r="KY138" s="520" t="s">
        <v>275</v>
      </c>
      <c r="KZ138" s="520"/>
      <c r="LB138" s="473"/>
      <c r="LC138" s="520" t="s">
        <v>275</v>
      </c>
      <c r="LD138" s="520"/>
      <c r="LF138" s="473"/>
      <c r="LG138" s="520" t="s">
        <v>275</v>
      </c>
      <c r="LH138" s="520"/>
      <c r="LJ138" s="473"/>
      <c r="LK138" s="520" t="s">
        <v>275</v>
      </c>
      <c r="LL138" s="520"/>
      <c r="LN138" s="473"/>
      <c r="LO138" s="520" t="s">
        <v>275</v>
      </c>
      <c r="LP138" s="520"/>
      <c r="LR138" s="473"/>
      <c r="LS138" s="520" t="s">
        <v>275</v>
      </c>
      <c r="LT138" s="520"/>
      <c r="LV138" s="473"/>
      <c r="LW138" s="520" t="s">
        <v>275</v>
      </c>
      <c r="LX138" s="520"/>
      <c r="LZ138" s="473"/>
      <c r="MA138" s="520" t="s">
        <v>275</v>
      </c>
      <c r="MB138" s="520"/>
      <c r="MD138" s="473"/>
      <c r="ME138" s="520" t="s">
        <v>275</v>
      </c>
      <c r="MF138" s="520"/>
      <c r="MH138" s="473"/>
      <c r="MI138" s="520" t="s">
        <v>275</v>
      </c>
      <c r="MJ138" s="520"/>
      <c r="ML138" s="473"/>
      <c r="MM138" s="520" t="s">
        <v>275</v>
      </c>
      <c r="MN138" s="520"/>
      <c r="MP138" s="473"/>
      <c r="MQ138" s="520" t="s">
        <v>275</v>
      </c>
      <c r="MR138" s="520"/>
      <c r="MT138" s="473"/>
      <c r="MU138" s="520" t="s">
        <v>275</v>
      </c>
      <c r="MV138" s="520"/>
      <c r="MX138" s="473"/>
      <c r="MY138" s="520" t="s">
        <v>275</v>
      </c>
      <c r="MZ138" s="520"/>
      <c r="NB138" s="473"/>
      <c r="NC138" s="520" t="s">
        <v>275</v>
      </c>
      <c r="ND138" s="520"/>
      <c r="NF138" s="473"/>
      <c r="NG138" s="520" t="s">
        <v>275</v>
      </c>
      <c r="NH138" s="520"/>
      <c r="NJ138" s="473"/>
      <c r="NK138" s="520" t="s">
        <v>275</v>
      </c>
      <c r="NL138" s="520"/>
      <c r="NN138" s="473"/>
      <c r="NO138" s="520" t="s">
        <v>275</v>
      </c>
      <c r="NP138" s="520"/>
      <c r="NR138" s="473"/>
      <c r="NS138" s="520" t="s">
        <v>275</v>
      </c>
      <c r="NT138" s="520"/>
      <c r="NV138" s="473"/>
      <c r="NW138" s="520" t="s">
        <v>275</v>
      </c>
      <c r="NX138" s="520"/>
      <c r="NZ138" s="473"/>
      <c r="OA138" s="520" t="s">
        <v>275</v>
      </c>
      <c r="OB138" s="520"/>
      <c r="OD138" s="473"/>
      <c r="OE138" s="520" t="s">
        <v>275</v>
      </c>
      <c r="OF138" s="520"/>
      <c r="OH138" s="473"/>
      <c r="OI138" s="520" t="s">
        <v>275</v>
      </c>
      <c r="OJ138" s="520"/>
      <c r="OL138" s="473"/>
      <c r="OM138" s="520" t="s">
        <v>275</v>
      </c>
      <c r="ON138" s="520"/>
      <c r="OP138" s="473"/>
      <c r="OQ138" s="520" t="s">
        <v>275</v>
      </c>
      <c r="OR138" s="520"/>
      <c r="OT138" s="473"/>
      <c r="OU138" s="520" t="s">
        <v>275</v>
      </c>
      <c r="OV138" s="520"/>
      <c r="OX138" s="473"/>
      <c r="OY138" s="520" t="s">
        <v>275</v>
      </c>
      <c r="OZ138" s="520"/>
      <c r="PB138" s="473"/>
      <c r="PC138" s="520" t="s">
        <v>275</v>
      </c>
      <c r="PD138" s="520"/>
      <c r="PF138" s="473"/>
      <c r="PG138" s="520" t="s">
        <v>275</v>
      </c>
      <c r="PH138" s="520"/>
      <c r="PJ138" s="473"/>
      <c r="PK138" s="520" t="s">
        <v>275</v>
      </c>
      <c r="PL138" s="520"/>
      <c r="PN138" s="473"/>
      <c r="PO138" s="520" t="s">
        <v>275</v>
      </c>
      <c r="PP138" s="520"/>
      <c r="PR138" s="473"/>
      <c r="PS138" s="520" t="s">
        <v>275</v>
      </c>
      <c r="PT138" s="520"/>
      <c r="PV138" s="473"/>
      <c r="PW138" s="520" t="s">
        <v>275</v>
      </c>
      <c r="PX138" s="520"/>
      <c r="PZ138" s="473"/>
      <c r="QA138" s="520" t="s">
        <v>275</v>
      </c>
      <c r="QB138" s="520"/>
      <c r="QD138" s="473"/>
      <c r="QE138" s="520" t="s">
        <v>275</v>
      </c>
      <c r="QF138" s="520"/>
      <c r="QH138" s="473"/>
      <c r="QI138" s="520" t="s">
        <v>275</v>
      </c>
      <c r="QJ138" s="520"/>
      <c r="QL138" s="473"/>
      <c r="QM138" s="520" t="s">
        <v>275</v>
      </c>
      <c r="QN138" s="520"/>
      <c r="QP138" s="473"/>
      <c r="QQ138" s="520" t="s">
        <v>275</v>
      </c>
      <c r="QR138" s="520"/>
      <c r="QT138" s="473"/>
      <c r="QU138" s="520" t="s">
        <v>275</v>
      </c>
      <c r="QV138" s="520"/>
      <c r="QX138" s="473"/>
      <c r="QY138" s="520" t="s">
        <v>275</v>
      </c>
      <c r="QZ138" s="520"/>
      <c r="RB138" s="473"/>
      <c r="RC138" s="520" t="s">
        <v>275</v>
      </c>
      <c r="RD138" s="520"/>
      <c r="RF138" s="473"/>
      <c r="RG138" s="520" t="s">
        <v>275</v>
      </c>
      <c r="RH138" s="520"/>
      <c r="RJ138" s="473"/>
      <c r="RK138" s="520" t="s">
        <v>275</v>
      </c>
      <c r="RL138" s="520"/>
      <c r="RN138" s="473"/>
      <c r="RO138" s="520" t="s">
        <v>275</v>
      </c>
      <c r="RP138" s="520"/>
      <c r="RR138" s="473"/>
      <c r="RS138" s="520" t="s">
        <v>275</v>
      </c>
      <c r="RT138" s="520"/>
      <c r="RV138" s="473"/>
      <c r="RW138" s="520" t="s">
        <v>275</v>
      </c>
      <c r="RX138" s="520"/>
      <c r="RZ138" s="473"/>
      <c r="SA138" s="520" t="s">
        <v>275</v>
      </c>
      <c r="SB138" s="520"/>
      <c r="SD138" s="473"/>
      <c r="SE138" s="520" t="s">
        <v>275</v>
      </c>
      <c r="SF138" s="520"/>
      <c r="SH138" s="473"/>
      <c r="SI138" s="520" t="s">
        <v>275</v>
      </c>
      <c r="SJ138" s="520"/>
      <c r="SL138" s="473"/>
      <c r="SM138" s="520" t="s">
        <v>275</v>
      </c>
      <c r="SN138" s="520"/>
      <c r="SP138" s="473"/>
      <c r="SQ138" s="520" t="s">
        <v>275</v>
      </c>
      <c r="SR138" s="520"/>
      <c r="ST138" s="473"/>
      <c r="SU138" s="520" t="s">
        <v>275</v>
      </c>
      <c r="SV138" s="520"/>
      <c r="SX138" s="473"/>
      <c r="SY138" s="520" t="s">
        <v>275</v>
      </c>
      <c r="SZ138" s="520"/>
      <c r="TB138" s="473"/>
      <c r="TC138" s="520" t="s">
        <v>275</v>
      </c>
      <c r="TD138" s="520"/>
      <c r="TF138" s="473"/>
      <c r="TG138" s="520" t="s">
        <v>275</v>
      </c>
      <c r="TH138" s="520"/>
      <c r="TJ138" s="473"/>
      <c r="TK138" s="520" t="s">
        <v>275</v>
      </c>
      <c r="TL138" s="520"/>
      <c r="TN138" s="473"/>
      <c r="TO138" s="520" t="s">
        <v>275</v>
      </c>
      <c r="TP138" s="520"/>
      <c r="TR138" s="473"/>
      <c r="TS138" s="520" t="s">
        <v>275</v>
      </c>
      <c r="TT138" s="520"/>
      <c r="TV138" s="473"/>
      <c r="TW138" s="520" t="s">
        <v>275</v>
      </c>
      <c r="TX138" s="520"/>
      <c r="TZ138" s="473"/>
      <c r="UA138" s="520" t="s">
        <v>275</v>
      </c>
      <c r="UB138" s="520"/>
      <c r="UD138" s="473"/>
      <c r="UE138" s="520" t="s">
        <v>275</v>
      </c>
      <c r="UF138" s="520"/>
      <c r="UH138" s="473"/>
      <c r="UI138" s="520" t="s">
        <v>275</v>
      </c>
      <c r="UJ138" s="520"/>
      <c r="UL138" s="473"/>
      <c r="UM138" s="520" t="s">
        <v>275</v>
      </c>
      <c r="UN138" s="520"/>
      <c r="UP138" s="473"/>
      <c r="UQ138" s="520" t="s">
        <v>275</v>
      </c>
      <c r="UR138" s="520"/>
      <c r="UT138" s="473"/>
      <c r="UU138" s="520" t="s">
        <v>275</v>
      </c>
      <c r="UV138" s="520"/>
      <c r="UX138" s="473"/>
      <c r="UY138" s="520" t="s">
        <v>275</v>
      </c>
      <c r="UZ138" s="520"/>
      <c r="VB138" s="473"/>
      <c r="VC138" s="520" t="s">
        <v>275</v>
      </c>
      <c r="VD138" s="520"/>
      <c r="VF138" s="473"/>
      <c r="VG138" s="520" t="s">
        <v>275</v>
      </c>
      <c r="VH138" s="520"/>
      <c r="VJ138" s="473"/>
      <c r="VK138" s="520" t="s">
        <v>275</v>
      </c>
      <c r="VL138" s="520"/>
      <c r="VN138" s="473"/>
      <c r="VO138" s="520" t="s">
        <v>275</v>
      </c>
      <c r="VP138" s="520"/>
      <c r="VR138" s="473"/>
      <c r="VS138" s="520" t="s">
        <v>275</v>
      </c>
      <c r="VT138" s="520"/>
      <c r="VV138" s="473"/>
      <c r="VW138" s="520" t="s">
        <v>275</v>
      </c>
      <c r="VX138" s="520"/>
      <c r="VZ138" s="473"/>
      <c r="WA138" s="520" t="s">
        <v>275</v>
      </c>
      <c r="WB138" s="520"/>
      <c r="WD138" s="473"/>
      <c r="WE138" s="520" t="s">
        <v>275</v>
      </c>
      <c r="WF138" s="520"/>
      <c r="WH138" s="473"/>
      <c r="WI138" s="520" t="s">
        <v>275</v>
      </c>
      <c r="WJ138" s="520"/>
      <c r="WL138" s="473"/>
      <c r="WM138" s="520" t="s">
        <v>275</v>
      </c>
      <c r="WN138" s="520"/>
      <c r="WP138" s="473"/>
      <c r="WQ138" s="520" t="s">
        <v>275</v>
      </c>
      <c r="WR138" s="520"/>
      <c r="WT138" s="473"/>
      <c r="WU138" s="520" t="s">
        <v>275</v>
      </c>
      <c r="WV138" s="520"/>
      <c r="WX138" s="473"/>
      <c r="WY138" s="520" t="s">
        <v>275</v>
      </c>
      <c r="WZ138" s="520"/>
      <c r="XB138" s="473"/>
      <c r="XC138" s="520" t="s">
        <v>275</v>
      </c>
      <c r="XD138" s="520"/>
      <c r="XF138" s="473"/>
      <c r="XG138" s="520" t="s">
        <v>275</v>
      </c>
      <c r="XH138" s="520"/>
      <c r="XJ138" s="473"/>
      <c r="XK138" s="520" t="s">
        <v>275</v>
      </c>
      <c r="XL138" s="520"/>
      <c r="XN138" s="473"/>
      <c r="XO138" s="520" t="s">
        <v>275</v>
      </c>
      <c r="XP138" s="520"/>
      <c r="XR138" s="473"/>
      <c r="XS138" s="520" t="s">
        <v>275</v>
      </c>
      <c r="XT138" s="520"/>
      <c r="XV138" s="473"/>
      <c r="XW138" s="520" t="s">
        <v>275</v>
      </c>
      <c r="XX138" s="520"/>
      <c r="XZ138" s="473"/>
      <c r="YA138" s="520" t="s">
        <v>275</v>
      </c>
      <c r="YB138" s="520"/>
      <c r="YD138" s="473"/>
      <c r="YE138" s="520" t="s">
        <v>275</v>
      </c>
      <c r="YF138" s="520"/>
      <c r="YH138" s="473"/>
      <c r="YI138" s="520" t="s">
        <v>275</v>
      </c>
      <c r="YJ138" s="520"/>
      <c r="YL138" s="473"/>
      <c r="YM138" s="520" t="s">
        <v>275</v>
      </c>
      <c r="YN138" s="520"/>
      <c r="YP138" s="473"/>
      <c r="YQ138" s="520" t="s">
        <v>275</v>
      </c>
      <c r="YR138" s="520"/>
      <c r="YT138" s="473"/>
      <c r="YU138" s="520" t="s">
        <v>275</v>
      </c>
      <c r="YV138" s="520"/>
      <c r="YX138" s="473"/>
      <c r="YY138" s="520" t="s">
        <v>275</v>
      </c>
      <c r="YZ138" s="520"/>
      <c r="ZB138" s="473"/>
      <c r="ZC138" s="520" t="s">
        <v>275</v>
      </c>
      <c r="ZD138" s="520"/>
      <c r="ZF138" s="473"/>
      <c r="ZG138" s="520" t="s">
        <v>275</v>
      </c>
      <c r="ZH138" s="520"/>
      <c r="ZJ138" s="473"/>
      <c r="ZK138" s="520" t="s">
        <v>275</v>
      </c>
      <c r="ZL138" s="520"/>
      <c r="ZN138" s="473"/>
      <c r="ZO138" s="520" t="s">
        <v>275</v>
      </c>
      <c r="ZP138" s="520"/>
      <c r="ZR138" s="473"/>
      <c r="ZS138" s="520" t="s">
        <v>275</v>
      </c>
      <c r="ZT138" s="520"/>
      <c r="ZV138" s="473"/>
      <c r="ZW138" s="520" t="s">
        <v>275</v>
      </c>
      <c r="ZX138" s="520"/>
      <c r="ZZ138" s="473"/>
      <c r="AAA138" s="520" t="s">
        <v>275</v>
      </c>
      <c r="AAB138" s="520"/>
      <c r="AAD138" s="473"/>
      <c r="AAE138" s="520" t="s">
        <v>275</v>
      </c>
      <c r="AAF138" s="520"/>
      <c r="AAH138" s="473"/>
      <c r="AAI138" s="520" t="s">
        <v>275</v>
      </c>
      <c r="AAJ138" s="520"/>
      <c r="AAL138" s="473"/>
      <c r="AAM138" s="520" t="s">
        <v>275</v>
      </c>
      <c r="AAN138" s="520"/>
      <c r="AAP138" s="473"/>
      <c r="AAQ138" s="520" t="s">
        <v>275</v>
      </c>
      <c r="AAR138" s="520"/>
      <c r="AAT138" s="473"/>
      <c r="AAU138" s="520" t="s">
        <v>275</v>
      </c>
      <c r="AAV138" s="520"/>
      <c r="AAX138" s="473"/>
      <c r="AAY138" s="520" t="s">
        <v>275</v>
      </c>
      <c r="AAZ138" s="520"/>
      <c r="ABB138" s="473"/>
      <c r="ABC138" s="520" t="s">
        <v>275</v>
      </c>
      <c r="ABD138" s="520"/>
      <c r="ABF138" s="473"/>
      <c r="ABG138" s="520" t="s">
        <v>275</v>
      </c>
      <c r="ABH138" s="520"/>
      <c r="ABJ138" s="473"/>
      <c r="ABK138" s="520" t="s">
        <v>275</v>
      </c>
      <c r="ABL138" s="520"/>
      <c r="ABN138" s="473"/>
      <c r="ABO138" s="520" t="s">
        <v>275</v>
      </c>
      <c r="ABP138" s="520"/>
      <c r="ABR138" s="473"/>
      <c r="ABS138" s="520" t="s">
        <v>275</v>
      </c>
      <c r="ABT138" s="520"/>
      <c r="ABV138" s="473"/>
      <c r="ABW138" s="520" t="s">
        <v>275</v>
      </c>
      <c r="ABX138" s="520"/>
      <c r="ABZ138" s="473"/>
      <c r="ACA138" s="520" t="s">
        <v>275</v>
      </c>
      <c r="ACB138" s="520"/>
      <c r="ACD138" s="473"/>
      <c r="ACE138" s="520" t="s">
        <v>275</v>
      </c>
      <c r="ACF138" s="520"/>
      <c r="ACH138" s="473"/>
      <c r="ACI138" s="520" t="s">
        <v>275</v>
      </c>
      <c r="ACJ138" s="520"/>
      <c r="ACL138" s="473"/>
      <c r="ACM138" s="520" t="s">
        <v>275</v>
      </c>
      <c r="ACN138" s="520"/>
      <c r="ACP138" s="473"/>
      <c r="ACQ138" s="520" t="s">
        <v>275</v>
      </c>
      <c r="ACR138" s="520"/>
      <c r="ACT138" s="473"/>
      <c r="ACU138" s="520" t="s">
        <v>275</v>
      </c>
      <c r="ACV138" s="520"/>
      <c r="ACX138" s="473"/>
      <c r="ACY138" s="520" t="s">
        <v>275</v>
      </c>
      <c r="ACZ138" s="520"/>
      <c r="ADB138" s="473"/>
      <c r="ADC138" s="520" t="s">
        <v>275</v>
      </c>
      <c r="ADD138" s="520"/>
      <c r="ADF138" s="473"/>
      <c r="ADG138" s="520" t="s">
        <v>275</v>
      </c>
      <c r="ADH138" s="520"/>
      <c r="ADJ138" s="473"/>
      <c r="ADK138" s="520" t="s">
        <v>275</v>
      </c>
      <c r="ADL138" s="520"/>
      <c r="ADN138" s="473"/>
      <c r="ADO138" s="520" t="s">
        <v>275</v>
      </c>
      <c r="ADP138" s="520"/>
      <c r="ADR138" s="473"/>
      <c r="ADS138" s="520" t="s">
        <v>275</v>
      </c>
      <c r="ADT138" s="520"/>
      <c r="ADV138" s="473"/>
      <c r="ADW138" s="520" t="s">
        <v>275</v>
      </c>
      <c r="ADX138" s="520"/>
      <c r="ADZ138" s="473"/>
      <c r="AEA138" s="520" t="s">
        <v>275</v>
      </c>
      <c r="AEB138" s="520"/>
      <c r="AED138" s="473"/>
      <c r="AEE138" s="520" t="s">
        <v>275</v>
      </c>
      <c r="AEF138" s="520"/>
      <c r="AEH138" s="473"/>
      <c r="AEI138" s="520" t="s">
        <v>275</v>
      </c>
      <c r="AEJ138" s="520"/>
      <c r="AEL138" s="473"/>
      <c r="AEM138" s="520" t="s">
        <v>275</v>
      </c>
      <c r="AEN138" s="520"/>
      <c r="AEP138" s="473"/>
      <c r="AEQ138" s="520" t="s">
        <v>275</v>
      </c>
      <c r="AER138" s="520"/>
      <c r="AET138" s="473"/>
      <c r="AEU138" s="520" t="s">
        <v>275</v>
      </c>
      <c r="AEV138" s="520"/>
      <c r="AEX138" s="473"/>
      <c r="AEY138" s="520" t="s">
        <v>275</v>
      </c>
      <c r="AEZ138" s="520"/>
      <c r="AFB138" s="473"/>
      <c r="AFC138" s="520" t="s">
        <v>275</v>
      </c>
      <c r="AFD138" s="520"/>
      <c r="AFF138" s="473"/>
      <c r="AFG138" s="520" t="s">
        <v>275</v>
      </c>
      <c r="AFH138" s="520"/>
      <c r="AFJ138" s="473"/>
      <c r="AFK138" s="520" t="s">
        <v>275</v>
      </c>
      <c r="AFL138" s="520"/>
      <c r="AFN138" s="473"/>
      <c r="AFO138" s="520" t="s">
        <v>275</v>
      </c>
      <c r="AFP138" s="520"/>
      <c r="AFR138" s="473"/>
      <c r="AFS138" s="520" t="s">
        <v>275</v>
      </c>
      <c r="AFT138" s="520"/>
      <c r="AFV138" s="473"/>
      <c r="AFW138" s="520" t="s">
        <v>275</v>
      </c>
      <c r="AFX138" s="520"/>
      <c r="AFZ138" s="473"/>
      <c r="AGA138" s="520" t="s">
        <v>275</v>
      </c>
      <c r="AGB138" s="520"/>
      <c r="AGD138" s="473"/>
      <c r="AGE138" s="520" t="s">
        <v>275</v>
      </c>
      <c r="AGF138" s="520"/>
      <c r="AGH138" s="473"/>
      <c r="AGI138" s="520" t="s">
        <v>275</v>
      </c>
      <c r="AGJ138" s="520"/>
      <c r="AGL138" s="473"/>
      <c r="AGM138" s="520" t="s">
        <v>275</v>
      </c>
      <c r="AGN138" s="520"/>
      <c r="AGP138" s="473"/>
      <c r="AGQ138" s="520" t="s">
        <v>275</v>
      </c>
      <c r="AGR138" s="520"/>
      <c r="AGT138" s="473"/>
      <c r="AGU138" s="520" t="s">
        <v>275</v>
      </c>
      <c r="AGV138" s="520"/>
      <c r="AGX138" s="473"/>
      <c r="AGY138" s="520" t="s">
        <v>275</v>
      </c>
      <c r="AGZ138" s="520"/>
      <c r="AHB138" s="473"/>
      <c r="AHC138" s="520" t="s">
        <v>275</v>
      </c>
      <c r="AHD138" s="520"/>
      <c r="AHF138" s="473"/>
      <c r="AHG138" s="520" t="s">
        <v>275</v>
      </c>
      <c r="AHH138" s="520"/>
      <c r="AHJ138" s="473"/>
      <c r="AHK138" s="520" t="s">
        <v>275</v>
      </c>
      <c r="AHL138" s="520"/>
      <c r="AHN138" s="473"/>
      <c r="AHO138" s="520" t="s">
        <v>275</v>
      </c>
      <c r="AHP138" s="520"/>
      <c r="AHR138" s="473"/>
      <c r="AHS138" s="520" t="s">
        <v>275</v>
      </c>
      <c r="AHT138" s="520"/>
      <c r="AHV138" s="473"/>
      <c r="AHW138" s="520" t="s">
        <v>275</v>
      </c>
      <c r="AHX138" s="520"/>
      <c r="AHZ138" s="473"/>
      <c r="AIA138" s="520" t="s">
        <v>275</v>
      </c>
      <c r="AIB138" s="520"/>
      <c r="AID138" s="473"/>
      <c r="AIE138" s="520" t="s">
        <v>275</v>
      </c>
      <c r="AIF138" s="520"/>
      <c r="AIH138" s="473"/>
      <c r="AII138" s="520" t="s">
        <v>275</v>
      </c>
      <c r="AIJ138" s="520"/>
      <c r="AIL138" s="473"/>
      <c r="AIM138" s="520" t="s">
        <v>275</v>
      </c>
      <c r="AIN138" s="520"/>
      <c r="AIP138" s="473"/>
      <c r="AIQ138" s="520" t="s">
        <v>275</v>
      </c>
      <c r="AIR138" s="520"/>
      <c r="AIT138" s="473"/>
      <c r="AIU138" s="520" t="s">
        <v>275</v>
      </c>
      <c r="AIV138" s="520"/>
      <c r="AIX138" s="473"/>
      <c r="AIY138" s="520" t="s">
        <v>275</v>
      </c>
      <c r="AIZ138" s="520"/>
      <c r="AJB138" s="473"/>
      <c r="AJC138" s="520" t="s">
        <v>275</v>
      </c>
      <c r="AJD138" s="520"/>
      <c r="AJF138" s="473"/>
      <c r="AJG138" s="520" t="s">
        <v>275</v>
      </c>
      <c r="AJH138" s="520"/>
      <c r="AJJ138" s="473"/>
      <c r="AJK138" s="520" t="s">
        <v>275</v>
      </c>
      <c r="AJL138" s="520"/>
      <c r="AJN138" s="473"/>
      <c r="AJO138" s="520" t="s">
        <v>275</v>
      </c>
      <c r="AJP138" s="520"/>
      <c r="AJR138" s="473"/>
      <c r="AJS138" s="520" t="s">
        <v>275</v>
      </c>
      <c r="AJT138" s="520"/>
      <c r="AJV138" s="473"/>
      <c r="AJW138" s="520" t="s">
        <v>275</v>
      </c>
      <c r="AJX138" s="520"/>
      <c r="AJZ138" s="473"/>
      <c r="AKA138" s="520" t="s">
        <v>275</v>
      </c>
      <c r="AKB138" s="520"/>
      <c r="AKD138" s="473"/>
      <c r="AKE138" s="520" t="s">
        <v>275</v>
      </c>
      <c r="AKF138" s="520"/>
      <c r="AKH138" s="473"/>
      <c r="AKI138" s="520" t="s">
        <v>275</v>
      </c>
      <c r="AKJ138" s="520"/>
      <c r="AKL138" s="473"/>
      <c r="AKM138" s="520" t="s">
        <v>275</v>
      </c>
      <c r="AKN138" s="520"/>
      <c r="AKP138" s="473"/>
      <c r="AKQ138" s="520" t="s">
        <v>275</v>
      </c>
      <c r="AKR138" s="520"/>
      <c r="AKT138" s="473"/>
      <c r="AKU138" s="520" t="s">
        <v>275</v>
      </c>
      <c r="AKV138" s="520"/>
      <c r="AKX138" s="473"/>
      <c r="AKY138" s="520" t="s">
        <v>275</v>
      </c>
      <c r="AKZ138" s="520"/>
      <c r="ALB138" s="473"/>
      <c r="ALC138" s="520" t="s">
        <v>275</v>
      </c>
      <c r="ALD138" s="520"/>
      <c r="ALF138" s="473"/>
      <c r="ALG138" s="520" t="s">
        <v>275</v>
      </c>
      <c r="ALH138" s="520"/>
      <c r="ALJ138" s="473"/>
      <c r="ALK138" s="520" t="s">
        <v>275</v>
      </c>
      <c r="ALL138" s="520"/>
      <c r="ALN138" s="473"/>
      <c r="ALO138" s="520" t="s">
        <v>275</v>
      </c>
      <c r="ALP138" s="520"/>
      <c r="ALR138" s="473"/>
      <c r="ALS138" s="520" t="s">
        <v>275</v>
      </c>
      <c r="ALT138" s="520"/>
      <c r="ALV138" s="473"/>
      <c r="ALW138" s="520" t="s">
        <v>275</v>
      </c>
      <c r="ALX138" s="520"/>
      <c r="ALZ138" s="473"/>
      <c r="AMA138" s="520" t="s">
        <v>275</v>
      </c>
      <c r="AMB138" s="520"/>
      <c r="AMD138" s="473"/>
      <c r="AME138" s="520" t="s">
        <v>275</v>
      </c>
      <c r="AMF138" s="520"/>
      <c r="AMH138" s="473"/>
      <c r="AMI138" s="520" t="s">
        <v>275</v>
      </c>
      <c r="AMJ138" s="520"/>
    </row>
    <row r="139" s="468" customFormat="true" ht="15" hidden="true" customHeight="true" outlineLevel="0" collapsed="false">
      <c r="A139" s="473"/>
      <c r="F139" s="468" t="s">
        <v>282</v>
      </c>
      <c r="J139" s="468" t="s">
        <v>282</v>
      </c>
      <c r="L139" s="519"/>
      <c r="N139" s="473"/>
      <c r="O139" s="520" t="s">
        <v>282</v>
      </c>
      <c r="P139" s="520"/>
      <c r="R139" s="473"/>
      <c r="S139" s="520" t="s">
        <v>282</v>
      </c>
      <c r="T139" s="520"/>
      <c r="V139" s="473"/>
      <c r="W139" s="520" t="s">
        <v>282</v>
      </c>
      <c r="X139" s="520"/>
      <c r="Z139" s="473"/>
      <c r="AA139" s="520" t="s">
        <v>282</v>
      </c>
      <c r="AB139" s="520"/>
      <c r="AD139" s="473"/>
      <c r="AE139" s="520" t="s">
        <v>282</v>
      </c>
      <c r="AF139" s="520"/>
      <c r="AH139" s="473"/>
      <c r="AI139" s="520" t="s">
        <v>282</v>
      </c>
      <c r="AJ139" s="520"/>
      <c r="AL139" s="473"/>
      <c r="AM139" s="520" t="s">
        <v>282</v>
      </c>
      <c r="AN139" s="520"/>
      <c r="AP139" s="473"/>
      <c r="AQ139" s="520" t="s">
        <v>282</v>
      </c>
      <c r="AR139" s="520"/>
      <c r="AT139" s="473"/>
      <c r="AU139" s="520" t="s">
        <v>282</v>
      </c>
      <c r="AV139" s="520"/>
      <c r="AX139" s="473"/>
      <c r="AY139" s="520" t="s">
        <v>282</v>
      </c>
      <c r="AZ139" s="520"/>
      <c r="BB139" s="473"/>
      <c r="BC139" s="520" t="s">
        <v>282</v>
      </c>
      <c r="BD139" s="520"/>
      <c r="BF139" s="473"/>
      <c r="BG139" s="520" t="s">
        <v>282</v>
      </c>
      <c r="BH139" s="520"/>
      <c r="BJ139" s="473"/>
      <c r="BK139" s="520" t="s">
        <v>282</v>
      </c>
      <c r="BL139" s="520"/>
      <c r="BN139" s="473"/>
      <c r="BO139" s="520" t="s">
        <v>282</v>
      </c>
      <c r="BP139" s="520"/>
      <c r="BR139" s="473"/>
      <c r="BS139" s="520" t="s">
        <v>282</v>
      </c>
      <c r="BT139" s="520"/>
      <c r="BV139" s="473"/>
      <c r="BW139" s="520" t="s">
        <v>282</v>
      </c>
      <c r="BX139" s="520"/>
      <c r="BZ139" s="473"/>
      <c r="CA139" s="520" t="s">
        <v>282</v>
      </c>
      <c r="CB139" s="520"/>
      <c r="CD139" s="473"/>
      <c r="CE139" s="520" t="s">
        <v>282</v>
      </c>
      <c r="CF139" s="520"/>
      <c r="CH139" s="473"/>
      <c r="CI139" s="520" t="s">
        <v>282</v>
      </c>
      <c r="CJ139" s="520"/>
      <c r="CL139" s="473"/>
      <c r="CM139" s="520" t="s">
        <v>282</v>
      </c>
      <c r="CN139" s="520"/>
      <c r="CP139" s="473"/>
      <c r="CQ139" s="520" t="s">
        <v>282</v>
      </c>
      <c r="CR139" s="520"/>
      <c r="CT139" s="473"/>
      <c r="CU139" s="520" t="s">
        <v>282</v>
      </c>
      <c r="CV139" s="520"/>
      <c r="CX139" s="473"/>
      <c r="CY139" s="520" t="s">
        <v>282</v>
      </c>
      <c r="CZ139" s="520"/>
      <c r="DB139" s="473"/>
      <c r="DC139" s="520" t="s">
        <v>282</v>
      </c>
      <c r="DD139" s="520"/>
      <c r="DF139" s="473"/>
      <c r="DG139" s="520" t="s">
        <v>282</v>
      </c>
      <c r="DH139" s="520"/>
      <c r="DJ139" s="473"/>
      <c r="DK139" s="520" t="s">
        <v>282</v>
      </c>
      <c r="DL139" s="520"/>
      <c r="DN139" s="473"/>
      <c r="DO139" s="520" t="s">
        <v>282</v>
      </c>
      <c r="DP139" s="520"/>
      <c r="DR139" s="473"/>
      <c r="DS139" s="520" t="s">
        <v>282</v>
      </c>
      <c r="DT139" s="520"/>
      <c r="DV139" s="473"/>
      <c r="DW139" s="520" t="s">
        <v>282</v>
      </c>
      <c r="DX139" s="520"/>
      <c r="DZ139" s="473"/>
      <c r="EA139" s="520" t="s">
        <v>282</v>
      </c>
      <c r="EB139" s="520"/>
      <c r="ED139" s="473"/>
      <c r="EE139" s="520" t="s">
        <v>282</v>
      </c>
      <c r="EF139" s="520"/>
      <c r="EH139" s="473"/>
      <c r="EI139" s="520" t="s">
        <v>282</v>
      </c>
      <c r="EJ139" s="520"/>
      <c r="EL139" s="473"/>
      <c r="EM139" s="520" t="s">
        <v>282</v>
      </c>
      <c r="EN139" s="520"/>
      <c r="EP139" s="473"/>
      <c r="EQ139" s="520" t="s">
        <v>282</v>
      </c>
      <c r="ER139" s="520"/>
      <c r="ET139" s="473"/>
      <c r="EU139" s="520" t="s">
        <v>282</v>
      </c>
      <c r="EV139" s="520"/>
      <c r="EX139" s="473"/>
      <c r="EY139" s="520" t="s">
        <v>282</v>
      </c>
      <c r="EZ139" s="520"/>
      <c r="FB139" s="473"/>
      <c r="FC139" s="520" t="s">
        <v>282</v>
      </c>
      <c r="FD139" s="520"/>
      <c r="FF139" s="473"/>
      <c r="FG139" s="520" t="s">
        <v>282</v>
      </c>
      <c r="FH139" s="520"/>
      <c r="FJ139" s="473"/>
      <c r="FK139" s="520" t="s">
        <v>282</v>
      </c>
      <c r="FL139" s="520"/>
      <c r="FN139" s="473"/>
      <c r="FO139" s="520" t="s">
        <v>282</v>
      </c>
      <c r="FP139" s="520"/>
      <c r="FR139" s="473"/>
      <c r="FS139" s="520" t="s">
        <v>282</v>
      </c>
      <c r="FT139" s="520"/>
      <c r="FV139" s="473"/>
      <c r="FW139" s="520" t="s">
        <v>282</v>
      </c>
      <c r="FX139" s="520"/>
      <c r="FZ139" s="473"/>
      <c r="GA139" s="520" t="s">
        <v>282</v>
      </c>
      <c r="GB139" s="520"/>
      <c r="GD139" s="473"/>
      <c r="GE139" s="520" t="s">
        <v>282</v>
      </c>
      <c r="GF139" s="520"/>
      <c r="GH139" s="473"/>
      <c r="GI139" s="520" t="s">
        <v>282</v>
      </c>
      <c r="GJ139" s="520"/>
      <c r="GL139" s="473"/>
      <c r="GM139" s="520" t="s">
        <v>282</v>
      </c>
      <c r="GN139" s="520"/>
      <c r="GP139" s="473"/>
      <c r="GQ139" s="520" t="s">
        <v>282</v>
      </c>
      <c r="GR139" s="520"/>
      <c r="GT139" s="473"/>
      <c r="GU139" s="520" t="s">
        <v>282</v>
      </c>
      <c r="GV139" s="520"/>
      <c r="GX139" s="473"/>
      <c r="GY139" s="520" t="s">
        <v>282</v>
      </c>
      <c r="GZ139" s="520"/>
      <c r="HB139" s="473"/>
      <c r="HC139" s="520" t="s">
        <v>282</v>
      </c>
      <c r="HD139" s="520"/>
      <c r="HF139" s="473"/>
      <c r="HG139" s="520" t="s">
        <v>282</v>
      </c>
      <c r="HH139" s="520"/>
      <c r="HJ139" s="473"/>
      <c r="HK139" s="520" t="s">
        <v>282</v>
      </c>
      <c r="HL139" s="520"/>
      <c r="HN139" s="473"/>
      <c r="HO139" s="520" t="s">
        <v>282</v>
      </c>
      <c r="HP139" s="520"/>
      <c r="HR139" s="473"/>
      <c r="HS139" s="520" t="s">
        <v>282</v>
      </c>
      <c r="HT139" s="520"/>
      <c r="HV139" s="473"/>
      <c r="HW139" s="520" t="s">
        <v>282</v>
      </c>
      <c r="HX139" s="520"/>
      <c r="HZ139" s="473"/>
      <c r="IA139" s="520" t="s">
        <v>282</v>
      </c>
      <c r="IB139" s="520"/>
      <c r="ID139" s="473"/>
      <c r="IE139" s="520" t="s">
        <v>282</v>
      </c>
      <c r="IF139" s="520"/>
      <c r="IH139" s="473"/>
      <c r="II139" s="520" t="s">
        <v>282</v>
      </c>
      <c r="IJ139" s="520"/>
      <c r="IL139" s="473"/>
      <c r="IM139" s="520" t="s">
        <v>282</v>
      </c>
      <c r="IN139" s="520"/>
      <c r="IP139" s="473"/>
      <c r="IQ139" s="520" t="s">
        <v>282</v>
      </c>
      <c r="IR139" s="520"/>
      <c r="IT139" s="473"/>
      <c r="IU139" s="520" t="s">
        <v>282</v>
      </c>
      <c r="IV139" s="520"/>
      <c r="IX139" s="473"/>
      <c r="IY139" s="520" t="s">
        <v>282</v>
      </c>
      <c r="IZ139" s="520"/>
      <c r="JB139" s="473"/>
      <c r="JC139" s="520" t="s">
        <v>282</v>
      </c>
      <c r="JD139" s="520"/>
      <c r="JF139" s="473"/>
      <c r="JG139" s="520" t="s">
        <v>282</v>
      </c>
      <c r="JH139" s="520"/>
      <c r="JJ139" s="473"/>
      <c r="JK139" s="520" t="s">
        <v>282</v>
      </c>
      <c r="JL139" s="520"/>
      <c r="JN139" s="473"/>
      <c r="JO139" s="520" t="s">
        <v>282</v>
      </c>
      <c r="JP139" s="520"/>
      <c r="JR139" s="473"/>
      <c r="JS139" s="520" t="s">
        <v>282</v>
      </c>
      <c r="JT139" s="520"/>
      <c r="JV139" s="473"/>
      <c r="JW139" s="520" t="s">
        <v>282</v>
      </c>
      <c r="JX139" s="520"/>
      <c r="JZ139" s="473"/>
      <c r="KA139" s="520" t="s">
        <v>282</v>
      </c>
      <c r="KB139" s="520"/>
      <c r="KD139" s="473"/>
      <c r="KE139" s="520" t="s">
        <v>282</v>
      </c>
      <c r="KF139" s="520"/>
      <c r="KH139" s="473"/>
      <c r="KI139" s="520" t="s">
        <v>282</v>
      </c>
      <c r="KJ139" s="520"/>
      <c r="KL139" s="473"/>
      <c r="KM139" s="520" t="s">
        <v>282</v>
      </c>
      <c r="KN139" s="520"/>
      <c r="KP139" s="473"/>
      <c r="KQ139" s="520" t="s">
        <v>282</v>
      </c>
      <c r="KR139" s="520"/>
      <c r="KT139" s="473"/>
      <c r="KU139" s="520" t="s">
        <v>282</v>
      </c>
      <c r="KV139" s="520"/>
      <c r="KX139" s="473"/>
      <c r="KY139" s="520" t="s">
        <v>282</v>
      </c>
      <c r="KZ139" s="520"/>
      <c r="LB139" s="473"/>
      <c r="LC139" s="520" t="s">
        <v>282</v>
      </c>
      <c r="LD139" s="520"/>
      <c r="LF139" s="473"/>
      <c r="LG139" s="520" t="s">
        <v>282</v>
      </c>
      <c r="LH139" s="520"/>
      <c r="LJ139" s="473"/>
      <c r="LK139" s="520" t="s">
        <v>282</v>
      </c>
      <c r="LL139" s="520"/>
      <c r="LN139" s="473"/>
      <c r="LO139" s="520" t="s">
        <v>282</v>
      </c>
      <c r="LP139" s="520"/>
      <c r="LR139" s="473"/>
      <c r="LS139" s="520" t="s">
        <v>282</v>
      </c>
      <c r="LT139" s="520"/>
      <c r="LV139" s="473"/>
      <c r="LW139" s="520" t="s">
        <v>282</v>
      </c>
      <c r="LX139" s="520"/>
      <c r="LZ139" s="473"/>
      <c r="MA139" s="520" t="s">
        <v>282</v>
      </c>
      <c r="MB139" s="520"/>
      <c r="MD139" s="473"/>
      <c r="ME139" s="520" t="s">
        <v>282</v>
      </c>
      <c r="MF139" s="520"/>
      <c r="MH139" s="473"/>
      <c r="MI139" s="520" t="s">
        <v>282</v>
      </c>
      <c r="MJ139" s="520"/>
      <c r="ML139" s="473"/>
      <c r="MM139" s="520" t="s">
        <v>282</v>
      </c>
      <c r="MN139" s="520"/>
      <c r="MP139" s="473"/>
      <c r="MQ139" s="520" t="s">
        <v>282</v>
      </c>
      <c r="MR139" s="520"/>
      <c r="MT139" s="473"/>
      <c r="MU139" s="520" t="s">
        <v>282</v>
      </c>
      <c r="MV139" s="520"/>
      <c r="MX139" s="473"/>
      <c r="MY139" s="520" t="s">
        <v>282</v>
      </c>
      <c r="MZ139" s="520"/>
      <c r="NB139" s="473"/>
      <c r="NC139" s="520" t="s">
        <v>282</v>
      </c>
      <c r="ND139" s="520"/>
      <c r="NF139" s="473"/>
      <c r="NG139" s="520" t="s">
        <v>282</v>
      </c>
      <c r="NH139" s="520"/>
      <c r="NJ139" s="473"/>
      <c r="NK139" s="520" t="s">
        <v>282</v>
      </c>
      <c r="NL139" s="520"/>
      <c r="NN139" s="473"/>
      <c r="NO139" s="520" t="s">
        <v>282</v>
      </c>
      <c r="NP139" s="520"/>
      <c r="NR139" s="473"/>
      <c r="NS139" s="520" t="s">
        <v>282</v>
      </c>
      <c r="NT139" s="520"/>
      <c r="NV139" s="473"/>
      <c r="NW139" s="520" t="s">
        <v>282</v>
      </c>
      <c r="NX139" s="520"/>
      <c r="NZ139" s="473"/>
      <c r="OA139" s="520" t="s">
        <v>282</v>
      </c>
      <c r="OB139" s="520"/>
      <c r="OD139" s="473"/>
      <c r="OE139" s="520" t="s">
        <v>282</v>
      </c>
      <c r="OF139" s="520"/>
      <c r="OH139" s="473"/>
      <c r="OI139" s="520" t="s">
        <v>282</v>
      </c>
      <c r="OJ139" s="520"/>
      <c r="OL139" s="473"/>
      <c r="OM139" s="520" t="s">
        <v>282</v>
      </c>
      <c r="ON139" s="520"/>
      <c r="OP139" s="473"/>
      <c r="OQ139" s="520" t="s">
        <v>282</v>
      </c>
      <c r="OR139" s="520"/>
      <c r="OT139" s="473"/>
      <c r="OU139" s="520" t="s">
        <v>282</v>
      </c>
      <c r="OV139" s="520"/>
      <c r="OX139" s="473"/>
      <c r="OY139" s="520" t="s">
        <v>282</v>
      </c>
      <c r="OZ139" s="520"/>
      <c r="PB139" s="473"/>
      <c r="PC139" s="520" t="s">
        <v>282</v>
      </c>
      <c r="PD139" s="520"/>
      <c r="PF139" s="473"/>
      <c r="PG139" s="520" t="s">
        <v>282</v>
      </c>
      <c r="PH139" s="520"/>
      <c r="PJ139" s="473"/>
      <c r="PK139" s="520" t="s">
        <v>282</v>
      </c>
      <c r="PL139" s="520"/>
      <c r="PN139" s="473"/>
      <c r="PO139" s="520" t="s">
        <v>282</v>
      </c>
      <c r="PP139" s="520"/>
      <c r="PR139" s="473"/>
      <c r="PS139" s="520" t="s">
        <v>282</v>
      </c>
      <c r="PT139" s="520"/>
      <c r="PV139" s="473"/>
      <c r="PW139" s="520" t="s">
        <v>282</v>
      </c>
      <c r="PX139" s="520"/>
      <c r="PZ139" s="473"/>
      <c r="QA139" s="520" t="s">
        <v>282</v>
      </c>
      <c r="QB139" s="520"/>
      <c r="QD139" s="473"/>
      <c r="QE139" s="520" t="s">
        <v>282</v>
      </c>
      <c r="QF139" s="520"/>
      <c r="QH139" s="473"/>
      <c r="QI139" s="520" t="s">
        <v>282</v>
      </c>
      <c r="QJ139" s="520"/>
      <c r="QL139" s="473"/>
      <c r="QM139" s="520" t="s">
        <v>282</v>
      </c>
      <c r="QN139" s="520"/>
      <c r="QP139" s="473"/>
      <c r="QQ139" s="520" t="s">
        <v>282</v>
      </c>
      <c r="QR139" s="520"/>
      <c r="QT139" s="473"/>
      <c r="QU139" s="520" t="s">
        <v>282</v>
      </c>
      <c r="QV139" s="520"/>
      <c r="QX139" s="473"/>
      <c r="QY139" s="520" t="s">
        <v>282</v>
      </c>
      <c r="QZ139" s="520"/>
      <c r="RB139" s="473"/>
      <c r="RC139" s="520" t="s">
        <v>282</v>
      </c>
      <c r="RD139" s="520"/>
      <c r="RF139" s="473"/>
      <c r="RG139" s="520" t="s">
        <v>282</v>
      </c>
      <c r="RH139" s="520"/>
      <c r="RJ139" s="473"/>
      <c r="RK139" s="520" t="s">
        <v>282</v>
      </c>
      <c r="RL139" s="520"/>
      <c r="RN139" s="473"/>
      <c r="RO139" s="520" t="s">
        <v>282</v>
      </c>
      <c r="RP139" s="520"/>
      <c r="RR139" s="473"/>
      <c r="RS139" s="520" t="s">
        <v>282</v>
      </c>
      <c r="RT139" s="520"/>
      <c r="RV139" s="473"/>
      <c r="RW139" s="520" t="s">
        <v>282</v>
      </c>
      <c r="RX139" s="520"/>
      <c r="RZ139" s="473"/>
      <c r="SA139" s="520" t="s">
        <v>282</v>
      </c>
      <c r="SB139" s="520"/>
      <c r="SD139" s="473"/>
      <c r="SE139" s="520" t="s">
        <v>282</v>
      </c>
      <c r="SF139" s="520"/>
      <c r="SH139" s="473"/>
      <c r="SI139" s="520" t="s">
        <v>282</v>
      </c>
      <c r="SJ139" s="520"/>
      <c r="SL139" s="473"/>
      <c r="SM139" s="520" t="s">
        <v>282</v>
      </c>
      <c r="SN139" s="520"/>
      <c r="SP139" s="473"/>
      <c r="SQ139" s="520" t="s">
        <v>282</v>
      </c>
      <c r="SR139" s="520"/>
      <c r="ST139" s="473"/>
      <c r="SU139" s="520" t="s">
        <v>282</v>
      </c>
      <c r="SV139" s="520"/>
      <c r="SX139" s="473"/>
      <c r="SY139" s="520" t="s">
        <v>282</v>
      </c>
      <c r="SZ139" s="520"/>
      <c r="TB139" s="473"/>
      <c r="TC139" s="520" t="s">
        <v>282</v>
      </c>
      <c r="TD139" s="520"/>
      <c r="TF139" s="473"/>
      <c r="TG139" s="520" t="s">
        <v>282</v>
      </c>
      <c r="TH139" s="520"/>
      <c r="TJ139" s="473"/>
      <c r="TK139" s="520" t="s">
        <v>282</v>
      </c>
      <c r="TL139" s="520"/>
      <c r="TN139" s="473"/>
      <c r="TO139" s="520" t="s">
        <v>282</v>
      </c>
      <c r="TP139" s="520"/>
      <c r="TR139" s="473"/>
      <c r="TS139" s="520" t="s">
        <v>282</v>
      </c>
      <c r="TT139" s="520"/>
      <c r="TV139" s="473"/>
      <c r="TW139" s="520" t="s">
        <v>282</v>
      </c>
      <c r="TX139" s="520"/>
      <c r="TZ139" s="473"/>
      <c r="UA139" s="520" t="s">
        <v>282</v>
      </c>
      <c r="UB139" s="520"/>
      <c r="UD139" s="473"/>
      <c r="UE139" s="520" t="s">
        <v>282</v>
      </c>
      <c r="UF139" s="520"/>
      <c r="UH139" s="473"/>
      <c r="UI139" s="520" t="s">
        <v>282</v>
      </c>
      <c r="UJ139" s="520"/>
      <c r="UL139" s="473"/>
      <c r="UM139" s="520" t="s">
        <v>282</v>
      </c>
      <c r="UN139" s="520"/>
      <c r="UP139" s="473"/>
      <c r="UQ139" s="520" t="s">
        <v>282</v>
      </c>
      <c r="UR139" s="520"/>
      <c r="UT139" s="473"/>
      <c r="UU139" s="520" t="s">
        <v>282</v>
      </c>
      <c r="UV139" s="520"/>
      <c r="UX139" s="473"/>
      <c r="UY139" s="520" t="s">
        <v>282</v>
      </c>
      <c r="UZ139" s="520"/>
      <c r="VB139" s="473"/>
      <c r="VC139" s="520" t="s">
        <v>282</v>
      </c>
      <c r="VD139" s="520"/>
      <c r="VF139" s="473"/>
      <c r="VG139" s="520" t="s">
        <v>282</v>
      </c>
      <c r="VH139" s="520"/>
      <c r="VJ139" s="473"/>
      <c r="VK139" s="520" t="s">
        <v>282</v>
      </c>
      <c r="VL139" s="520"/>
      <c r="VN139" s="473"/>
      <c r="VO139" s="520" t="s">
        <v>282</v>
      </c>
      <c r="VP139" s="520"/>
      <c r="VR139" s="473"/>
      <c r="VS139" s="520" t="s">
        <v>282</v>
      </c>
      <c r="VT139" s="520"/>
      <c r="VV139" s="473"/>
      <c r="VW139" s="520" t="s">
        <v>282</v>
      </c>
      <c r="VX139" s="520"/>
      <c r="VZ139" s="473"/>
      <c r="WA139" s="520" t="s">
        <v>282</v>
      </c>
      <c r="WB139" s="520"/>
      <c r="WD139" s="473"/>
      <c r="WE139" s="520" t="s">
        <v>282</v>
      </c>
      <c r="WF139" s="520"/>
      <c r="WH139" s="473"/>
      <c r="WI139" s="520" t="s">
        <v>282</v>
      </c>
      <c r="WJ139" s="520"/>
      <c r="WL139" s="473"/>
      <c r="WM139" s="520" t="s">
        <v>282</v>
      </c>
      <c r="WN139" s="520"/>
      <c r="WP139" s="473"/>
      <c r="WQ139" s="520" t="s">
        <v>282</v>
      </c>
      <c r="WR139" s="520"/>
      <c r="WT139" s="473"/>
      <c r="WU139" s="520" t="s">
        <v>282</v>
      </c>
      <c r="WV139" s="520"/>
      <c r="WX139" s="473"/>
      <c r="WY139" s="520" t="s">
        <v>282</v>
      </c>
      <c r="WZ139" s="520"/>
      <c r="XB139" s="473"/>
      <c r="XC139" s="520" t="s">
        <v>282</v>
      </c>
      <c r="XD139" s="520"/>
      <c r="XF139" s="473"/>
      <c r="XG139" s="520" t="s">
        <v>282</v>
      </c>
      <c r="XH139" s="520"/>
      <c r="XJ139" s="473"/>
      <c r="XK139" s="520" t="s">
        <v>282</v>
      </c>
      <c r="XL139" s="520"/>
      <c r="XN139" s="473"/>
      <c r="XO139" s="520" t="s">
        <v>282</v>
      </c>
      <c r="XP139" s="520"/>
      <c r="XR139" s="473"/>
      <c r="XS139" s="520" t="s">
        <v>282</v>
      </c>
      <c r="XT139" s="520"/>
      <c r="XV139" s="473"/>
      <c r="XW139" s="520" t="s">
        <v>282</v>
      </c>
      <c r="XX139" s="520"/>
      <c r="XZ139" s="473"/>
      <c r="YA139" s="520" t="s">
        <v>282</v>
      </c>
      <c r="YB139" s="520"/>
      <c r="YD139" s="473"/>
      <c r="YE139" s="520" t="s">
        <v>282</v>
      </c>
      <c r="YF139" s="520"/>
      <c r="YH139" s="473"/>
      <c r="YI139" s="520" t="s">
        <v>282</v>
      </c>
      <c r="YJ139" s="520"/>
      <c r="YL139" s="473"/>
      <c r="YM139" s="520" t="s">
        <v>282</v>
      </c>
      <c r="YN139" s="520"/>
      <c r="YP139" s="473"/>
      <c r="YQ139" s="520" t="s">
        <v>282</v>
      </c>
      <c r="YR139" s="520"/>
      <c r="YT139" s="473"/>
      <c r="YU139" s="520" t="s">
        <v>282</v>
      </c>
      <c r="YV139" s="520"/>
      <c r="YX139" s="473"/>
      <c r="YY139" s="520" t="s">
        <v>282</v>
      </c>
      <c r="YZ139" s="520"/>
      <c r="ZB139" s="473"/>
      <c r="ZC139" s="520" t="s">
        <v>282</v>
      </c>
      <c r="ZD139" s="520"/>
      <c r="ZF139" s="473"/>
      <c r="ZG139" s="520" t="s">
        <v>282</v>
      </c>
      <c r="ZH139" s="520"/>
      <c r="ZJ139" s="473"/>
      <c r="ZK139" s="520" t="s">
        <v>282</v>
      </c>
      <c r="ZL139" s="520"/>
      <c r="ZN139" s="473"/>
      <c r="ZO139" s="520" t="s">
        <v>282</v>
      </c>
      <c r="ZP139" s="520"/>
      <c r="ZR139" s="473"/>
      <c r="ZS139" s="520" t="s">
        <v>282</v>
      </c>
      <c r="ZT139" s="520"/>
      <c r="ZV139" s="473"/>
      <c r="ZW139" s="520" t="s">
        <v>282</v>
      </c>
      <c r="ZX139" s="520"/>
      <c r="ZZ139" s="473"/>
      <c r="AAA139" s="520" t="s">
        <v>282</v>
      </c>
      <c r="AAB139" s="520"/>
      <c r="AAD139" s="473"/>
      <c r="AAE139" s="520" t="s">
        <v>282</v>
      </c>
      <c r="AAF139" s="520"/>
      <c r="AAH139" s="473"/>
      <c r="AAI139" s="520" t="s">
        <v>282</v>
      </c>
      <c r="AAJ139" s="520"/>
      <c r="AAL139" s="473"/>
      <c r="AAM139" s="520" t="s">
        <v>282</v>
      </c>
      <c r="AAN139" s="520"/>
      <c r="AAP139" s="473"/>
      <c r="AAQ139" s="520" t="s">
        <v>282</v>
      </c>
      <c r="AAR139" s="520"/>
      <c r="AAT139" s="473"/>
      <c r="AAU139" s="520" t="s">
        <v>282</v>
      </c>
      <c r="AAV139" s="520"/>
      <c r="AAX139" s="473"/>
      <c r="AAY139" s="520" t="s">
        <v>282</v>
      </c>
      <c r="AAZ139" s="520"/>
      <c r="ABB139" s="473"/>
      <c r="ABC139" s="520" t="s">
        <v>282</v>
      </c>
      <c r="ABD139" s="520"/>
      <c r="ABF139" s="473"/>
      <c r="ABG139" s="520" t="s">
        <v>282</v>
      </c>
      <c r="ABH139" s="520"/>
      <c r="ABJ139" s="473"/>
      <c r="ABK139" s="520" t="s">
        <v>282</v>
      </c>
      <c r="ABL139" s="520"/>
      <c r="ABN139" s="473"/>
      <c r="ABO139" s="520" t="s">
        <v>282</v>
      </c>
      <c r="ABP139" s="520"/>
      <c r="ABR139" s="473"/>
      <c r="ABS139" s="520" t="s">
        <v>282</v>
      </c>
      <c r="ABT139" s="520"/>
      <c r="ABV139" s="473"/>
      <c r="ABW139" s="520" t="s">
        <v>282</v>
      </c>
      <c r="ABX139" s="520"/>
      <c r="ABZ139" s="473"/>
      <c r="ACA139" s="520" t="s">
        <v>282</v>
      </c>
      <c r="ACB139" s="520"/>
      <c r="ACD139" s="473"/>
      <c r="ACE139" s="520" t="s">
        <v>282</v>
      </c>
      <c r="ACF139" s="520"/>
      <c r="ACH139" s="473"/>
      <c r="ACI139" s="520" t="s">
        <v>282</v>
      </c>
      <c r="ACJ139" s="520"/>
      <c r="ACL139" s="473"/>
      <c r="ACM139" s="520" t="s">
        <v>282</v>
      </c>
      <c r="ACN139" s="520"/>
      <c r="ACP139" s="473"/>
      <c r="ACQ139" s="520" t="s">
        <v>282</v>
      </c>
      <c r="ACR139" s="520"/>
      <c r="ACT139" s="473"/>
      <c r="ACU139" s="520" t="s">
        <v>282</v>
      </c>
      <c r="ACV139" s="520"/>
      <c r="ACX139" s="473"/>
      <c r="ACY139" s="520" t="s">
        <v>282</v>
      </c>
      <c r="ACZ139" s="520"/>
      <c r="ADB139" s="473"/>
      <c r="ADC139" s="520" t="s">
        <v>282</v>
      </c>
      <c r="ADD139" s="520"/>
      <c r="ADF139" s="473"/>
      <c r="ADG139" s="520" t="s">
        <v>282</v>
      </c>
      <c r="ADH139" s="520"/>
      <c r="ADJ139" s="473"/>
      <c r="ADK139" s="520" t="s">
        <v>282</v>
      </c>
      <c r="ADL139" s="520"/>
      <c r="ADN139" s="473"/>
      <c r="ADO139" s="520" t="s">
        <v>282</v>
      </c>
      <c r="ADP139" s="520"/>
      <c r="ADR139" s="473"/>
      <c r="ADS139" s="520" t="s">
        <v>282</v>
      </c>
      <c r="ADT139" s="520"/>
      <c r="ADV139" s="473"/>
      <c r="ADW139" s="520" t="s">
        <v>282</v>
      </c>
      <c r="ADX139" s="520"/>
      <c r="ADZ139" s="473"/>
      <c r="AEA139" s="520" t="s">
        <v>282</v>
      </c>
      <c r="AEB139" s="520"/>
      <c r="AED139" s="473"/>
      <c r="AEE139" s="520" t="s">
        <v>282</v>
      </c>
      <c r="AEF139" s="520"/>
      <c r="AEH139" s="473"/>
      <c r="AEI139" s="520" t="s">
        <v>282</v>
      </c>
      <c r="AEJ139" s="520"/>
      <c r="AEL139" s="473"/>
      <c r="AEM139" s="520" t="s">
        <v>282</v>
      </c>
      <c r="AEN139" s="520"/>
      <c r="AEP139" s="473"/>
      <c r="AEQ139" s="520" t="s">
        <v>282</v>
      </c>
      <c r="AER139" s="520"/>
      <c r="AET139" s="473"/>
      <c r="AEU139" s="520" t="s">
        <v>282</v>
      </c>
      <c r="AEV139" s="520"/>
      <c r="AEX139" s="473"/>
      <c r="AEY139" s="520" t="s">
        <v>282</v>
      </c>
      <c r="AEZ139" s="520"/>
      <c r="AFB139" s="473"/>
      <c r="AFC139" s="520" t="s">
        <v>282</v>
      </c>
      <c r="AFD139" s="520"/>
      <c r="AFF139" s="473"/>
      <c r="AFG139" s="520" t="s">
        <v>282</v>
      </c>
      <c r="AFH139" s="520"/>
      <c r="AFJ139" s="473"/>
      <c r="AFK139" s="520" t="s">
        <v>282</v>
      </c>
      <c r="AFL139" s="520"/>
      <c r="AFN139" s="473"/>
      <c r="AFO139" s="520" t="s">
        <v>282</v>
      </c>
      <c r="AFP139" s="520"/>
      <c r="AFR139" s="473"/>
      <c r="AFS139" s="520" t="s">
        <v>282</v>
      </c>
      <c r="AFT139" s="520"/>
      <c r="AFV139" s="473"/>
      <c r="AFW139" s="520" t="s">
        <v>282</v>
      </c>
      <c r="AFX139" s="520"/>
      <c r="AFZ139" s="473"/>
      <c r="AGA139" s="520" t="s">
        <v>282</v>
      </c>
      <c r="AGB139" s="520"/>
      <c r="AGD139" s="473"/>
      <c r="AGE139" s="520" t="s">
        <v>282</v>
      </c>
      <c r="AGF139" s="520"/>
      <c r="AGH139" s="473"/>
      <c r="AGI139" s="520" t="s">
        <v>282</v>
      </c>
      <c r="AGJ139" s="520"/>
      <c r="AGL139" s="473"/>
      <c r="AGM139" s="520" t="s">
        <v>282</v>
      </c>
      <c r="AGN139" s="520"/>
      <c r="AGP139" s="473"/>
      <c r="AGQ139" s="520" t="s">
        <v>282</v>
      </c>
      <c r="AGR139" s="520"/>
      <c r="AGT139" s="473"/>
      <c r="AGU139" s="520" t="s">
        <v>282</v>
      </c>
      <c r="AGV139" s="520"/>
      <c r="AGX139" s="473"/>
      <c r="AGY139" s="520" t="s">
        <v>282</v>
      </c>
      <c r="AGZ139" s="520"/>
      <c r="AHB139" s="473"/>
      <c r="AHC139" s="520" t="s">
        <v>282</v>
      </c>
      <c r="AHD139" s="520"/>
      <c r="AHF139" s="473"/>
      <c r="AHG139" s="520" t="s">
        <v>282</v>
      </c>
      <c r="AHH139" s="520"/>
      <c r="AHJ139" s="473"/>
      <c r="AHK139" s="520" t="s">
        <v>282</v>
      </c>
      <c r="AHL139" s="520"/>
      <c r="AHN139" s="473"/>
      <c r="AHO139" s="520" t="s">
        <v>282</v>
      </c>
      <c r="AHP139" s="520"/>
      <c r="AHR139" s="473"/>
      <c r="AHS139" s="520" t="s">
        <v>282</v>
      </c>
      <c r="AHT139" s="520"/>
      <c r="AHV139" s="473"/>
      <c r="AHW139" s="520" t="s">
        <v>282</v>
      </c>
      <c r="AHX139" s="520"/>
      <c r="AHZ139" s="473"/>
      <c r="AIA139" s="520" t="s">
        <v>282</v>
      </c>
      <c r="AIB139" s="520"/>
      <c r="AID139" s="473"/>
      <c r="AIE139" s="520" t="s">
        <v>282</v>
      </c>
      <c r="AIF139" s="520"/>
      <c r="AIH139" s="473"/>
      <c r="AII139" s="520" t="s">
        <v>282</v>
      </c>
      <c r="AIJ139" s="520"/>
      <c r="AIL139" s="473"/>
      <c r="AIM139" s="520" t="s">
        <v>282</v>
      </c>
      <c r="AIN139" s="520"/>
      <c r="AIP139" s="473"/>
      <c r="AIQ139" s="520" t="s">
        <v>282</v>
      </c>
      <c r="AIR139" s="520"/>
      <c r="AIT139" s="473"/>
      <c r="AIU139" s="520" t="s">
        <v>282</v>
      </c>
      <c r="AIV139" s="520"/>
      <c r="AIX139" s="473"/>
      <c r="AIY139" s="520" t="s">
        <v>282</v>
      </c>
      <c r="AIZ139" s="520"/>
      <c r="AJB139" s="473"/>
      <c r="AJC139" s="520" t="s">
        <v>282</v>
      </c>
      <c r="AJD139" s="520"/>
      <c r="AJF139" s="473"/>
      <c r="AJG139" s="520" t="s">
        <v>282</v>
      </c>
      <c r="AJH139" s="520"/>
      <c r="AJJ139" s="473"/>
      <c r="AJK139" s="520" t="s">
        <v>282</v>
      </c>
      <c r="AJL139" s="520"/>
      <c r="AJN139" s="473"/>
      <c r="AJO139" s="520" t="s">
        <v>282</v>
      </c>
      <c r="AJP139" s="520"/>
      <c r="AJR139" s="473"/>
      <c r="AJS139" s="520" t="s">
        <v>282</v>
      </c>
      <c r="AJT139" s="520"/>
      <c r="AJV139" s="473"/>
      <c r="AJW139" s="520" t="s">
        <v>282</v>
      </c>
      <c r="AJX139" s="520"/>
      <c r="AJZ139" s="473"/>
      <c r="AKA139" s="520" t="s">
        <v>282</v>
      </c>
      <c r="AKB139" s="520"/>
      <c r="AKD139" s="473"/>
      <c r="AKE139" s="520" t="s">
        <v>282</v>
      </c>
      <c r="AKF139" s="520"/>
      <c r="AKH139" s="473"/>
      <c r="AKI139" s="520" t="s">
        <v>282</v>
      </c>
      <c r="AKJ139" s="520"/>
      <c r="AKL139" s="473"/>
      <c r="AKM139" s="520" t="s">
        <v>282</v>
      </c>
      <c r="AKN139" s="520"/>
      <c r="AKP139" s="473"/>
      <c r="AKQ139" s="520" t="s">
        <v>282</v>
      </c>
      <c r="AKR139" s="520"/>
      <c r="AKT139" s="473"/>
      <c r="AKU139" s="520" t="s">
        <v>282</v>
      </c>
      <c r="AKV139" s="520"/>
      <c r="AKX139" s="473"/>
      <c r="AKY139" s="520" t="s">
        <v>282</v>
      </c>
      <c r="AKZ139" s="520"/>
      <c r="ALB139" s="473"/>
      <c r="ALC139" s="520" t="s">
        <v>282</v>
      </c>
      <c r="ALD139" s="520"/>
      <c r="ALF139" s="473"/>
      <c r="ALG139" s="520" t="s">
        <v>282</v>
      </c>
      <c r="ALH139" s="520"/>
      <c r="ALJ139" s="473"/>
      <c r="ALK139" s="520" t="s">
        <v>282</v>
      </c>
      <c r="ALL139" s="520"/>
      <c r="ALN139" s="473"/>
      <c r="ALO139" s="520" t="s">
        <v>282</v>
      </c>
      <c r="ALP139" s="520"/>
      <c r="ALR139" s="473"/>
      <c r="ALS139" s="520" t="s">
        <v>282</v>
      </c>
      <c r="ALT139" s="520"/>
      <c r="ALV139" s="473"/>
      <c r="ALW139" s="520" t="s">
        <v>282</v>
      </c>
      <c r="ALX139" s="520"/>
      <c r="ALZ139" s="473"/>
      <c r="AMA139" s="520" t="s">
        <v>282</v>
      </c>
      <c r="AMB139" s="520"/>
      <c r="AMD139" s="473"/>
      <c r="AME139" s="520" t="s">
        <v>282</v>
      </c>
      <c r="AMF139" s="520"/>
      <c r="AMH139" s="473"/>
      <c r="AMI139" s="520" t="s">
        <v>282</v>
      </c>
      <c r="AMJ139" s="520"/>
    </row>
    <row r="140" s="468" customFormat="true" ht="15" hidden="true" customHeight="true" outlineLevel="0" collapsed="false">
      <c r="A140" s="473"/>
      <c r="F140" s="468" t="s">
        <v>288</v>
      </c>
      <c r="J140" s="468" t="s">
        <v>288</v>
      </c>
      <c r="L140" s="519"/>
      <c r="N140" s="473"/>
      <c r="O140" s="520" t="s">
        <v>288</v>
      </c>
      <c r="P140" s="520"/>
      <c r="R140" s="473"/>
      <c r="S140" s="520" t="s">
        <v>288</v>
      </c>
      <c r="T140" s="520"/>
      <c r="V140" s="473"/>
      <c r="W140" s="520" t="s">
        <v>288</v>
      </c>
      <c r="X140" s="520"/>
      <c r="Z140" s="473"/>
      <c r="AA140" s="520" t="s">
        <v>288</v>
      </c>
      <c r="AB140" s="520"/>
      <c r="AD140" s="473"/>
      <c r="AE140" s="520" t="s">
        <v>288</v>
      </c>
      <c r="AF140" s="520"/>
      <c r="AH140" s="473"/>
      <c r="AI140" s="520" t="s">
        <v>288</v>
      </c>
      <c r="AJ140" s="520"/>
      <c r="AL140" s="473"/>
      <c r="AM140" s="520" t="s">
        <v>288</v>
      </c>
      <c r="AN140" s="520"/>
      <c r="AP140" s="473"/>
      <c r="AQ140" s="520" t="s">
        <v>288</v>
      </c>
      <c r="AR140" s="520"/>
      <c r="AT140" s="473"/>
      <c r="AU140" s="520" t="s">
        <v>288</v>
      </c>
      <c r="AV140" s="520"/>
      <c r="AX140" s="473"/>
      <c r="AY140" s="520" t="s">
        <v>288</v>
      </c>
      <c r="AZ140" s="520"/>
      <c r="BB140" s="473"/>
      <c r="BC140" s="520" t="s">
        <v>288</v>
      </c>
      <c r="BD140" s="520"/>
      <c r="BF140" s="473"/>
      <c r="BG140" s="520" t="s">
        <v>288</v>
      </c>
      <c r="BH140" s="520"/>
      <c r="BJ140" s="473"/>
      <c r="BK140" s="520" t="s">
        <v>288</v>
      </c>
      <c r="BL140" s="520"/>
      <c r="BN140" s="473"/>
      <c r="BO140" s="520" t="s">
        <v>288</v>
      </c>
      <c r="BP140" s="520"/>
      <c r="BR140" s="473"/>
      <c r="BS140" s="520" t="s">
        <v>288</v>
      </c>
      <c r="BT140" s="520"/>
      <c r="BV140" s="473"/>
      <c r="BW140" s="520" t="s">
        <v>288</v>
      </c>
      <c r="BX140" s="520"/>
      <c r="BZ140" s="473"/>
      <c r="CA140" s="520" t="s">
        <v>288</v>
      </c>
      <c r="CB140" s="520"/>
      <c r="CD140" s="473"/>
      <c r="CE140" s="520" t="s">
        <v>288</v>
      </c>
      <c r="CF140" s="520"/>
      <c r="CH140" s="473"/>
      <c r="CI140" s="520" t="s">
        <v>288</v>
      </c>
      <c r="CJ140" s="520"/>
      <c r="CL140" s="473"/>
      <c r="CM140" s="520" t="s">
        <v>288</v>
      </c>
      <c r="CN140" s="520"/>
      <c r="CP140" s="473"/>
      <c r="CQ140" s="520" t="s">
        <v>288</v>
      </c>
      <c r="CR140" s="520"/>
      <c r="CT140" s="473"/>
      <c r="CU140" s="520" t="s">
        <v>288</v>
      </c>
      <c r="CV140" s="520"/>
      <c r="CX140" s="473"/>
      <c r="CY140" s="520" t="s">
        <v>288</v>
      </c>
      <c r="CZ140" s="520"/>
      <c r="DB140" s="473"/>
      <c r="DC140" s="520" t="s">
        <v>288</v>
      </c>
      <c r="DD140" s="520"/>
      <c r="DF140" s="473"/>
      <c r="DG140" s="520" t="s">
        <v>288</v>
      </c>
      <c r="DH140" s="520"/>
      <c r="DJ140" s="473"/>
      <c r="DK140" s="520" t="s">
        <v>288</v>
      </c>
      <c r="DL140" s="520"/>
      <c r="DN140" s="473"/>
      <c r="DO140" s="520" t="s">
        <v>288</v>
      </c>
      <c r="DP140" s="520"/>
      <c r="DR140" s="473"/>
      <c r="DS140" s="520" t="s">
        <v>288</v>
      </c>
      <c r="DT140" s="520"/>
      <c r="DV140" s="473"/>
      <c r="DW140" s="520" t="s">
        <v>288</v>
      </c>
      <c r="DX140" s="520"/>
      <c r="DZ140" s="473"/>
      <c r="EA140" s="520" t="s">
        <v>288</v>
      </c>
      <c r="EB140" s="520"/>
      <c r="ED140" s="473"/>
      <c r="EE140" s="520" t="s">
        <v>288</v>
      </c>
      <c r="EF140" s="520"/>
      <c r="EH140" s="473"/>
      <c r="EI140" s="520" t="s">
        <v>288</v>
      </c>
      <c r="EJ140" s="520"/>
      <c r="EL140" s="473"/>
      <c r="EM140" s="520" t="s">
        <v>288</v>
      </c>
      <c r="EN140" s="520"/>
      <c r="EP140" s="473"/>
      <c r="EQ140" s="520" t="s">
        <v>288</v>
      </c>
      <c r="ER140" s="520"/>
      <c r="ET140" s="473"/>
      <c r="EU140" s="520" t="s">
        <v>288</v>
      </c>
      <c r="EV140" s="520"/>
      <c r="EX140" s="473"/>
      <c r="EY140" s="520" t="s">
        <v>288</v>
      </c>
      <c r="EZ140" s="520"/>
      <c r="FB140" s="473"/>
      <c r="FC140" s="520" t="s">
        <v>288</v>
      </c>
      <c r="FD140" s="520"/>
      <c r="FF140" s="473"/>
      <c r="FG140" s="520" t="s">
        <v>288</v>
      </c>
      <c r="FH140" s="520"/>
      <c r="FJ140" s="473"/>
      <c r="FK140" s="520" t="s">
        <v>288</v>
      </c>
      <c r="FL140" s="520"/>
      <c r="FN140" s="473"/>
      <c r="FO140" s="520" t="s">
        <v>288</v>
      </c>
      <c r="FP140" s="520"/>
      <c r="FR140" s="473"/>
      <c r="FS140" s="520" t="s">
        <v>288</v>
      </c>
      <c r="FT140" s="520"/>
      <c r="FV140" s="473"/>
      <c r="FW140" s="520" t="s">
        <v>288</v>
      </c>
      <c r="FX140" s="520"/>
      <c r="FZ140" s="473"/>
      <c r="GA140" s="520" t="s">
        <v>288</v>
      </c>
      <c r="GB140" s="520"/>
      <c r="GD140" s="473"/>
      <c r="GE140" s="520" t="s">
        <v>288</v>
      </c>
      <c r="GF140" s="520"/>
      <c r="GH140" s="473"/>
      <c r="GI140" s="520" t="s">
        <v>288</v>
      </c>
      <c r="GJ140" s="520"/>
      <c r="GL140" s="473"/>
      <c r="GM140" s="520" t="s">
        <v>288</v>
      </c>
      <c r="GN140" s="520"/>
      <c r="GP140" s="473"/>
      <c r="GQ140" s="520" t="s">
        <v>288</v>
      </c>
      <c r="GR140" s="520"/>
      <c r="GT140" s="473"/>
      <c r="GU140" s="520" t="s">
        <v>288</v>
      </c>
      <c r="GV140" s="520"/>
      <c r="GX140" s="473"/>
      <c r="GY140" s="520" t="s">
        <v>288</v>
      </c>
      <c r="GZ140" s="520"/>
      <c r="HB140" s="473"/>
      <c r="HC140" s="520" t="s">
        <v>288</v>
      </c>
      <c r="HD140" s="520"/>
      <c r="HF140" s="473"/>
      <c r="HG140" s="520" t="s">
        <v>288</v>
      </c>
      <c r="HH140" s="520"/>
      <c r="HJ140" s="473"/>
      <c r="HK140" s="520" t="s">
        <v>288</v>
      </c>
      <c r="HL140" s="520"/>
      <c r="HN140" s="473"/>
      <c r="HO140" s="520" t="s">
        <v>288</v>
      </c>
      <c r="HP140" s="520"/>
      <c r="HR140" s="473"/>
      <c r="HS140" s="520" t="s">
        <v>288</v>
      </c>
      <c r="HT140" s="520"/>
      <c r="HV140" s="473"/>
      <c r="HW140" s="520" t="s">
        <v>288</v>
      </c>
      <c r="HX140" s="520"/>
      <c r="HZ140" s="473"/>
      <c r="IA140" s="520" t="s">
        <v>288</v>
      </c>
      <c r="IB140" s="520"/>
      <c r="ID140" s="473"/>
      <c r="IE140" s="520" t="s">
        <v>288</v>
      </c>
      <c r="IF140" s="520"/>
      <c r="IH140" s="473"/>
      <c r="II140" s="520" t="s">
        <v>288</v>
      </c>
      <c r="IJ140" s="520"/>
      <c r="IL140" s="473"/>
      <c r="IM140" s="520" t="s">
        <v>288</v>
      </c>
      <c r="IN140" s="520"/>
      <c r="IP140" s="473"/>
      <c r="IQ140" s="520" t="s">
        <v>288</v>
      </c>
      <c r="IR140" s="520"/>
      <c r="IT140" s="473"/>
      <c r="IU140" s="520" t="s">
        <v>288</v>
      </c>
      <c r="IV140" s="520"/>
      <c r="IX140" s="473"/>
      <c r="IY140" s="520" t="s">
        <v>288</v>
      </c>
      <c r="IZ140" s="520"/>
      <c r="JB140" s="473"/>
      <c r="JC140" s="520" t="s">
        <v>288</v>
      </c>
      <c r="JD140" s="520"/>
      <c r="JF140" s="473"/>
      <c r="JG140" s="520" t="s">
        <v>288</v>
      </c>
      <c r="JH140" s="520"/>
      <c r="JJ140" s="473"/>
      <c r="JK140" s="520" t="s">
        <v>288</v>
      </c>
      <c r="JL140" s="520"/>
      <c r="JN140" s="473"/>
      <c r="JO140" s="520" t="s">
        <v>288</v>
      </c>
      <c r="JP140" s="520"/>
      <c r="JR140" s="473"/>
      <c r="JS140" s="520" t="s">
        <v>288</v>
      </c>
      <c r="JT140" s="520"/>
      <c r="JV140" s="473"/>
      <c r="JW140" s="520" t="s">
        <v>288</v>
      </c>
      <c r="JX140" s="520"/>
      <c r="JZ140" s="473"/>
      <c r="KA140" s="520" t="s">
        <v>288</v>
      </c>
      <c r="KB140" s="520"/>
      <c r="KD140" s="473"/>
      <c r="KE140" s="520" t="s">
        <v>288</v>
      </c>
      <c r="KF140" s="520"/>
      <c r="KH140" s="473"/>
      <c r="KI140" s="520" t="s">
        <v>288</v>
      </c>
      <c r="KJ140" s="520"/>
      <c r="KL140" s="473"/>
      <c r="KM140" s="520" t="s">
        <v>288</v>
      </c>
      <c r="KN140" s="520"/>
      <c r="KP140" s="473"/>
      <c r="KQ140" s="520" t="s">
        <v>288</v>
      </c>
      <c r="KR140" s="520"/>
      <c r="KT140" s="473"/>
      <c r="KU140" s="520" t="s">
        <v>288</v>
      </c>
      <c r="KV140" s="520"/>
      <c r="KX140" s="473"/>
      <c r="KY140" s="520" t="s">
        <v>288</v>
      </c>
      <c r="KZ140" s="520"/>
      <c r="LB140" s="473"/>
      <c r="LC140" s="520" t="s">
        <v>288</v>
      </c>
      <c r="LD140" s="520"/>
      <c r="LF140" s="473"/>
      <c r="LG140" s="520" t="s">
        <v>288</v>
      </c>
      <c r="LH140" s="520"/>
      <c r="LJ140" s="473"/>
      <c r="LK140" s="520" t="s">
        <v>288</v>
      </c>
      <c r="LL140" s="520"/>
      <c r="LN140" s="473"/>
      <c r="LO140" s="520" t="s">
        <v>288</v>
      </c>
      <c r="LP140" s="520"/>
      <c r="LR140" s="473"/>
      <c r="LS140" s="520" t="s">
        <v>288</v>
      </c>
      <c r="LT140" s="520"/>
      <c r="LV140" s="473"/>
      <c r="LW140" s="520" t="s">
        <v>288</v>
      </c>
      <c r="LX140" s="520"/>
      <c r="LZ140" s="473"/>
      <c r="MA140" s="520" t="s">
        <v>288</v>
      </c>
      <c r="MB140" s="520"/>
      <c r="MD140" s="473"/>
      <c r="ME140" s="520" t="s">
        <v>288</v>
      </c>
      <c r="MF140" s="520"/>
      <c r="MH140" s="473"/>
      <c r="MI140" s="520" t="s">
        <v>288</v>
      </c>
      <c r="MJ140" s="520"/>
      <c r="ML140" s="473"/>
      <c r="MM140" s="520" t="s">
        <v>288</v>
      </c>
      <c r="MN140" s="520"/>
      <c r="MP140" s="473"/>
      <c r="MQ140" s="520" t="s">
        <v>288</v>
      </c>
      <c r="MR140" s="520"/>
      <c r="MT140" s="473"/>
      <c r="MU140" s="520" t="s">
        <v>288</v>
      </c>
      <c r="MV140" s="520"/>
      <c r="MX140" s="473"/>
      <c r="MY140" s="520" t="s">
        <v>288</v>
      </c>
      <c r="MZ140" s="520"/>
      <c r="NB140" s="473"/>
      <c r="NC140" s="520" t="s">
        <v>288</v>
      </c>
      <c r="ND140" s="520"/>
      <c r="NF140" s="473"/>
      <c r="NG140" s="520" t="s">
        <v>288</v>
      </c>
      <c r="NH140" s="520"/>
      <c r="NJ140" s="473"/>
      <c r="NK140" s="520" t="s">
        <v>288</v>
      </c>
      <c r="NL140" s="520"/>
      <c r="NN140" s="473"/>
      <c r="NO140" s="520" t="s">
        <v>288</v>
      </c>
      <c r="NP140" s="520"/>
      <c r="NR140" s="473"/>
      <c r="NS140" s="520" t="s">
        <v>288</v>
      </c>
      <c r="NT140" s="520"/>
      <c r="NV140" s="473"/>
      <c r="NW140" s="520" t="s">
        <v>288</v>
      </c>
      <c r="NX140" s="520"/>
      <c r="NZ140" s="473"/>
      <c r="OA140" s="520" t="s">
        <v>288</v>
      </c>
      <c r="OB140" s="520"/>
      <c r="OD140" s="473"/>
      <c r="OE140" s="520" t="s">
        <v>288</v>
      </c>
      <c r="OF140" s="520"/>
      <c r="OH140" s="473"/>
      <c r="OI140" s="520" t="s">
        <v>288</v>
      </c>
      <c r="OJ140" s="520"/>
      <c r="OL140" s="473"/>
      <c r="OM140" s="520" t="s">
        <v>288</v>
      </c>
      <c r="ON140" s="520"/>
      <c r="OP140" s="473"/>
      <c r="OQ140" s="520" t="s">
        <v>288</v>
      </c>
      <c r="OR140" s="520"/>
      <c r="OT140" s="473"/>
      <c r="OU140" s="520" t="s">
        <v>288</v>
      </c>
      <c r="OV140" s="520"/>
      <c r="OX140" s="473"/>
      <c r="OY140" s="520" t="s">
        <v>288</v>
      </c>
      <c r="OZ140" s="520"/>
      <c r="PB140" s="473"/>
      <c r="PC140" s="520" t="s">
        <v>288</v>
      </c>
      <c r="PD140" s="520"/>
      <c r="PF140" s="473"/>
      <c r="PG140" s="520" t="s">
        <v>288</v>
      </c>
      <c r="PH140" s="520"/>
      <c r="PJ140" s="473"/>
      <c r="PK140" s="520" t="s">
        <v>288</v>
      </c>
      <c r="PL140" s="520"/>
      <c r="PN140" s="473"/>
      <c r="PO140" s="520" t="s">
        <v>288</v>
      </c>
      <c r="PP140" s="520"/>
      <c r="PR140" s="473"/>
      <c r="PS140" s="520" t="s">
        <v>288</v>
      </c>
      <c r="PT140" s="520"/>
      <c r="PV140" s="473"/>
      <c r="PW140" s="520" t="s">
        <v>288</v>
      </c>
      <c r="PX140" s="520"/>
      <c r="PZ140" s="473"/>
      <c r="QA140" s="520" t="s">
        <v>288</v>
      </c>
      <c r="QB140" s="520"/>
      <c r="QD140" s="473"/>
      <c r="QE140" s="520" t="s">
        <v>288</v>
      </c>
      <c r="QF140" s="520"/>
      <c r="QH140" s="473"/>
      <c r="QI140" s="520" t="s">
        <v>288</v>
      </c>
      <c r="QJ140" s="520"/>
      <c r="QL140" s="473"/>
      <c r="QM140" s="520" t="s">
        <v>288</v>
      </c>
      <c r="QN140" s="520"/>
      <c r="QP140" s="473"/>
      <c r="QQ140" s="520" t="s">
        <v>288</v>
      </c>
      <c r="QR140" s="520"/>
      <c r="QT140" s="473"/>
      <c r="QU140" s="520" t="s">
        <v>288</v>
      </c>
      <c r="QV140" s="520"/>
      <c r="QX140" s="473"/>
      <c r="QY140" s="520" t="s">
        <v>288</v>
      </c>
      <c r="QZ140" s="520"/>
      <c r="RB140" s="473"/>
      <c r="RC140" s="520" t="s">
        <v>288</v>
      </c>
      <c r="RD140" s="520"/>
      <c r="RF140" s="473"/>
      <c r="RG140" s="520" t="s">
        <v>288</v>
      </c>
      <c r="RH140" s="520"/>
      <c r="RJ140" s="473"/>
      <c r="RK140" s="520" t="s">
        <v>288</v>
      </c>
      <c r="RL140" s="520"/>
      <c r="RN140" s="473"/>
      <c r="RO140" s="520" t="s">
        <v>288</v>
      </c>
      <c r="RP140" s="520"/>
      <c r="RR140" s="473"/>
      <c r="RS140" s="520" t="s">
        <v>288</v>
      </c>
      <c r="RT140" s="520"/>
      <c r="RV140" s="473"/>
      <c r="RW140" s="520" t="s">
        <v>288</v>
      </c>
      <c r="RX140" s="520"/>
      <c r="RZ140" s="473"/>
      <c r="SA140" s="520" t="s">
        <v>288</v>
      </c>
      <c r="SB140" s="520"/>
      <c r="SD140" s="473"/>
      <c r="SE140" s="520" t="s">
        <v>288</v>
      </c>
      <c r="SF140" s="520"/>
      <c r="SH140" s="473"/>
      <c r="SI140" s="520" t="s">
        <v>288</v>
      </c>
      <c r="SJ140" s="520"/>
      <c r="SL140" s="473"/>
      <c r="SM140" s="520" t="s">
        <v>288</v>
      </c>
      <c r="SN140" s="520"/>
      <c r="SP140" s="473"/>
      <c r="SQ140" s="520" t="s">
        <v>288</v>
      </c>
      <c r="SR140" s="520"/>
      <c r="ST140" s="473"/>
      <c r="SU140" s="520" t="s">
        <v>288</v>
      </c>
      <c r="SV140" s="520"/>
      <c r="SX140" s="473"/>
      <c r="SY140" s="520" t="s">
        <v>288</v>
      </c>
      <c r="SZ140" s="520"/>
      <c r="TB140" s="473"/>
      <c r="TC140" s="520" t="s">
        <v>288</v>
      </c>
      <c r="TD140" s="520"/>
      <c r="TF140" s="473"/>
      <c r="TG140" s="520" t="s">
        <v>288</v>
      </c>
      <c r="TH140" s="520"/>
      <c r="TJ140" s="473"/>
      <c r="TK140" s="520" t="s">
        <v>288</v>
      </c>
      <c r="TL140" s="520"/>
      <c r="TN140" s="473"/>
      <c r="TO140" s="520" t="s">
        <v>288</v>
      </c>
      <c r="TP140" s="520"/>
      <c r="TR140" s="473"/>
      <c r="TS140" s="520" t="s">
        <v>288</v>
      </c>
      <c r="TT140" s="520"/>
      <c r="TV140" s="473"/>
      <c r="TW140" s="520" t="s">
        <v>288</v>
      </c>
      <c r="TX140" s="520"/>
      <c r="TZ140" s="473"/>
      <c r="UA140" s="520" t="s">
        <v>288</v>
      </c>
      <c r="UB140" s="520"/>
      <c r="UD140" s="473"/>
      <c r="UE140" s="520" t="s">
        <v>288</v>
      </c>
      <c r="UF140" s="520"/>
      <c r="UH140" s="473"/>
      <c r="UI140" s="520" t="s">
        <v>288</v>
      </c>
      <c r="UJ140" s="520"/>
      <c r="UL140" s="473"/>
      <c r="UM140" s="520" t="s">
        <v>288</v>
      </c>
      <c r="UN140" s="520"/>
      <c r="UP140" s="473"/>
      <c r="UQ140" s="520" t="s">
        <v>288</v>
      </c>
      <c r="UR140" s="520"/>
      <c r="UT140" s="473"/>
      <c r="UU140" s="520" t="s">
        <v>288</v>
      </c>
      <c r="UV140" s="520"/>
      <c r="UX140" s="473"/>
      <c r="UY140" s="520" t="s">
        <v>288</v>
      </c>
      <c r="UZ140" s="520"/>
      <c r="VB140" s="473"/>
      <c r="VC140" s="520" t="s">
        <v>288</v>
      </c>
      <c r="VD140" s="520"/>
      <c r="VF140" s="473"/>
      <c r="VG140" s="520" t="s">
        <v>288</v>
      </c>
      <c r="VH140" s="520"/>
      <c r="VJ140" s="473"/>
      <c r="VK140" s="520" t="s">
        <v>288</v>
      </c>
      <c r="VL140" s="520"/>
      <c r="VN140" s="473"/>
      <c r="VO140" s="520" t="s">
        <v>288</v>
      </c>
      <c r="VP140" s="520"/>
      <c r="VR140" s="473"/>
      <c r="VS140" s="520" t="s">
        <v>288</v>
      </c>
      <c r="VT140" s="520"/>
      <c r="VV140" s="473"/>
      <c r="VW140" s="520" t="s">
        <v>288</v>
      </c>
      <c r="VX140" s="520"/>
      <c r="VZ140" s="473"/>
      <c r="WA140" s="520" t="s">
        <v>288</v>
      </c>
      <c r="WB140" s="520"/>
      <c r="WD140" s="473"/>
      <c r="WE140" s="520" t="s">
        <v>288</v>
      </c>
      <c r="WF140" s="520"/>
      <c r="WH140" s="473"/>
      <c r="WI140" s="520" t="s">
        <v>288</v>
      </c>
      <c r="WJ140" s="520"/>
      <c r="WL140" s="473"/>
      <c r="WM140" s="520" t="s">
        <v>288</v>
      </c>
      <c r="WN140" s="520"/>
      <c r="WP140" s="473"/>
      <c r="WQ140" s="520" t="s">
        <v>288</v>
      </c>
      <c r="WR140" s="520"/>
      <c r="WT140" s="473"/>
      <c r="WU140" s="520" t="s">
        <v>288</v>
      </c>
      <c r="WV140" s="520"/>
      <c r="WX140" s="473"/>
      <c r="WY140" s="520" t="s">
        <v>288</v>
      </c>
      <c r="WZ140" s="520"/>
      <c r="XB140" s="473"/>
      <c r="XC140" s="520" t="s">
        <v>288</v>
      </c>
      <c r="XD140" s="520"/>
      <c r="XF140" s="473"/>
      <c r="XG140" s="520" t="s">
        <v>288</v>
      </c>
      <c r="XH140" s="520"/>
      <c r="XJ140" s="473"/>
      <c r="XK140" s="520" t="s">
        <v>288</v>
      </c>
      <c r="XL140" s="520"/>
      <c r="XN140" s="473"/>
      <c r="XO140" s="520" t="s">
        <v>288</v>
      </c>
      <c r="XP140" s="520"/>
      <c r="XR140" s="473"/>
      <c r="XS140" s="520" t="s">
        <v>288</v>
      </c>
      <c r="XT140" s="520"/>
      <c r="XV140" s="473"/>
      <c r="XW140" s="520" t="s">
        <v>288</v>
      </c>
      <c r="XX140" s="520"/>
      <c r="XZ140" s="473"/>
      <c r="YA140" s="520" t="s">
        <v>288</v>
      </c>
      <c r="YB140" s="520"/>
      <c r="YD140" s="473"/>
      <c r="YE140" s="520" t="s">
        <v>288</v>
      </c>
      <c r="YF140" s="520"/>
      <c r="YH140" s="473"/>
      <c r="YI140" s="520" t="s">
        <v>288</v>
      </c>
      <c r="YJ140" s="520"/>
      <c r="YL140" s="473"/>
      <c r="YM140" s="520" t="s">
        <v>288</v>
      </c>
      <c r="YN140" s="520"/>
      <c r="YP140" s="473"/>
      <c r="YQ140" s="520" t="s">
        <v>288</v>
      </c>
      <c r="YR140" s="520"/>
      <c r="YT140" s="473"/>
      <c r="YU140" s="520" t="s">
        <v>288</v>
      </c>
      <c r="YV140" s="520"/>
      <c r="YX140" s="473"/>
      <c r="YY140" s="520" t="s">
        <v>288</v>
      </c>
      <c r="YZ140" s="520"/>
      <c r="ZB140" s="473"/>
      <c r="ZC140" s="520" t="s">
        <v>288</v>
      </c>
      <c r="ZD140" s="520"/>
      <c r="ZF140" s="473"/>
      <c r="ZG140" s="520" t="s">
        <v>288</v>
      </c>
      <c r="ZH140" s="520"/>
      <c r="ZJ140" s="473"/>
      <c r="ZK140" s="520" t="s">
        <v>288</v>
      </c>
      <c r="ZL140" s="520"/>
      <c r="ZN140" s="473"/>
      <c r="ZO140" s="520" t="s">
        <v>288</v>
      </c>
      <c r="ZP140" s="520"/>
      <c r="ZR140" s="473"/>
      <c r="ZS140" s="520" t="s">
        <v>288</v>
      </c>
      <c r="ZT140" s="520"/>
      <c r="ZV140" s="473"/>
      <c r="ZW140" s="520" t="s">
        <v>288</v>
      </c>
      <c r="ZX140" s="520"/>
      <c r="ZZ140" s="473"/>
      <c r="AAA140" s="520" t="s">
        <v>288</v>
      </c>
      <c r="AAB140" s="520"/>
      <c r="AAD140" s="473"/>
      <c r="AAE140" s="520" t="s">
        <v>288</v>
      </c>
      <c r="AAF140" s="520"/>
      <c r="AAH140" s="473"/>
      <c r="AAI140" s="520" t="s">
        <v>288</v>
      </c>
      <c r="AAJ140" s="520"/>
      <c r="AAL140" s="473"/>
      <c r="AAM140" s="520" t="s">
        <v>288</v>
      </c>
      <c r="AAN140" s="520"/>
      <c r="AAP140" s="473"/>
      <c r="AAQ140" s="520" t="s">
        <v>288</v>
      </c>
      <c r="AAR140" s="520"/>
      <c r="AAT140" s="473"/>
      <c r="AAU140" s="520" t="s">
        <v>288</v>
      </c>
      <c r="AAV140" s="520"/>
      <c r="AAX140" s="473"/>
      <c r="AAY140" s="520" t="s">
        <v>288</v>
      </c>
      <c r="AAZ140" s="520"/>
      <c r="ABB140" s="473"/>
      <c r="ABC140" s="520" t="s">
        <v>288</v>
      </c>
      <c r="ABD140" s="520"/>
      <c r="ABF140" s="473"/>
      <c r="ABG140" s="520" t="s">
        <v>288</v>
      </c>
      <c r="ABH140" s="520"/>
      <c r="ABJ140" s="473"/>
      <c r="ABK140" s="520" t="s">
        <v>288</v>
      </c>
      <c r="ABL140" s="520"/>
      <c r="ABN140" s="473"/>
      <c r="ABO140" s="520" t="s">
        <v>288</v>
      </c>
      <c r="ABP140" s="520"/>
      <c r="ABR140" s="473"/>
      <c r="ABS140" s="520" t="s">
        <v>288</v>
      </c>
      <c r="ABT140" s="520"/>
      <c r="ABV140" s="473"/>
      <c r="ABW140" s="520" t="s">
        <v>288</v>
      </c>
      <c r="ABX140" s="520"/>
      <c r="ABZ140" s="473"/>
      <c r="ACA140" s="520" t="s">
        <v>288</v>
      </c>
      <c r="ACB140" s="520"/>
      <c r="ACD140" s="473"/>
      <c r="ACE140" s="520" t="s">
        <v>288</v>
      </c>
      <c r="ACF140" s="520"/>
      <c r="ACH140" s="473"/>
      <c r="ACI140" s="520" t="s">
        <v>288</v>
      </c>
      <c r="ACJ140" s="520"/>
      <c r="ACL140" s="473"/>
      <c r="ACM140" s="520" t="s">
        <v>288</v>
      </c>
      <c r="ACN140" s="520"/>
      <c r="ACP140" s="473"/>
      <c r="ACQ140" s="520" t="s">
        <v>288</v>
      </c>
      <c r="ACR140" s="520"/>
      <c r="ACT140" s="473"/>
      <c r="ACU140" s="520" t="s">
        <v>288</v>
      </c>
      <c r="ACV140" s="520"/>
      <c r="ACX140" s="473"/>
      <c r="ACY140" s="520" t="s">
        <v>288</v>
      </c>
      <c r="ACZ140" s="520"/>
      <c r="ADB140" s="473"/>
      <c r="ADC140" s="520" t="s">
        <v>288</v>
      </c>
      <c r="ADD140" s="520"/>
      <c r="ADF140" s="473"/>
      <c r="ADG140" s="520" t="s">
        <v>288</v>
      </c>
      <c r="ADH140" s="520"/>
      <c r="ADJ140" s="473"/>
      <c r="ADK140" s="520" t="s">
        <v>288</v>
      </c>
      <c r="ADL140" s="520"/>
      <c r="ADN140" s="473"/>
      <c r="ADO140" s="520" t="s">
        <v>288</v>
      </c>
      <c r="ADP140" s="520"/>
      <c r="ADR140" s="473"/>
      <c r="ADS140" s="520" t="s">
        <v>288</v>
      </c>
      <c r="ADT140" s="520"/>
      <c r="ADV140" s="473"/>
      <c r="ADW140" s="520" t="s">
        <v>288</v>
      </c>
      <c r="ADX140" s="520"/>
      <c r="ADZ140" s="473"/>
      <c r="AEA140" s="520" t="s">
        <v>288</v>
      </c>
      <c r="AEB140" s="520"/>
      <c r="AED140" s="473"/>
      <c r="AEE140" s="520" t="s">
        <v>288</v>
      </c>
      <c r="AEF140" s="520"/>
      <c r="AEH140" s="473"/>
      <c r="AEI140" s="520" t="s">
        <v>288</v>
      </c>
      <c r="AEJ140" s="520"/>
      <c r="AEL140" s="473"/>
      <c r="AEM140" s="520" t="s">
        <v>288</v>
      </c>
      <c r="AEN140" s="520"/>
      <c r="AEP140" s="473"/>
      <c r="AEQ140" s="520" t="s">
        <v>288</v>
      </c>
      <c r="AER140" s="520"/>
      <c r="AET140" s="473"/>
      <c r="AEU140" s="520" t="s">
        <v>288</v>
      </c>
      <c r="AEV140" s="520"/>
      <c r="AEX140" s="473"/>
      <c r="AEY140" s="520" t="s">
        <v>288</v>
      </c>
      <c r="AEZ140" s="520"/>
      <c r="AFB140" s="473"/>
      <c r="AFC140" s="520" t="s">
        <v>288</v>
      </c>
      <c r="AFD140" s="520"/>
      <c r="AFF140" s="473"/>
      <c r="AFG140" s="520" t="s">
        <v>288</v>
      </c>
      <c r="AFH140" s="520"/>
      <c r="AFJ140" s="473"/>
      <c r="AFK140" s="520" t="s">
        <v>288</v>
      </c>
      <c r="AFL140" s="520"/>
      <c r="AFN140" s="473"/>
      <c r="AFO140" s="520" t="s">
        <v>288</v>
      </c>
      <c r="AFP140" s="520"/>
      <c r="AFR140" s="473"/>
      <c r="AFS140" s="520" t="s">
        <v>288</v>
      </c>
      <c r="AFT140" s="520"/>
      <c r="AFV140" s="473"/>
      <c r="AFW140" s="520" t="s">
        <v>288</v>
      </c>
      <c r="AFX140" s="520"/>
      <c r="AFZ140" s="473"/>
      <c r="AGA140" s="520" t="s">
        <v>288</v>
      </c>
      <c r="AGB140" s="520"/>
      <c r="AGD140" s="473"/>
      <c r="AGE140" s="520" t="s">
        <v>288</v>
      </c>
      <c r="AGF140" s="520"/>
      <c r="AGH140" s="473"/>
      <c r="AGI140" s="520" t="s">
        <v>288</v>
      </c>
      <c r="AGJ140" s="520"/>
      <c r="AGL140" s="473"/>
      <c r="AGM140" s="520" t="s">
        <v>288</v>
      </c>
      <c r="AGN140" s="520"/>
      <c r="AGP140" s="473"/>
      <c r="AGQ140" s="520" t="s">
        <v>288</v>
      </c>
      <c r="AGR140" s="520"/>
      <c r="AGT140" s="473"/>
      <c r="AGU140" s="520" t="s">
        <v>288</v>
      </c>
      <c r="AGV140" s="520"/>
      <c r="AGX140" s="473"/>
      <c r="AGY140" s="520" t="s">
        <v>288</v>
      </c>
      <c r="AGZ140" s="520"/>
      <c r="AHB140" s="473"/>
      <c r="AHC140" s="520" t="s">
        <v>288</v>
      </c>
      <c r="AHD140" s="520"/>
      <c r="AHF140" s="473"/>
      <c r="AHG140" s="520" t="s">
        <v>288</v>
      </c>
      <c r="AHH140" s="520"/>
      <c r="AHJ140" s="473"/>
      <c r="AHK140" s="520" t="s">
        <v>288</v>
      </c>
      <c r="AHL140" s="520"/>
      <c r="AHN140" s="473"/>
      <c r="AHO140" s="520" t="s">
        <v>288</v>
      </c>
      <c r="AHP140" s="520"/>
      <c r="AHR140" s="473"/>
      <c r="AHS140" s="520" t="s">
        <v>288</v>
      </c>
      <c r="AHT140" s="520"/>
      <c r="AHV140" s="473"/>
      <c r="AHW140" s="520" t="s">
        <v>288</v>
      </c>
      <c r="AHX140" s="520"/>
      <c r="AHZ140" s="473"/>
      <c r="AIA140" s="520" t="s">
        <v>288</v>
      </c>
      <c r="AIB140" s="520"/>
      <c r="AID140" s="473"/>
      <c r="AIE140" s="520" t="s">
        <v>288</v>
      </c>
      <c r="AIF140" s="520"/>
      <c r="AIH140" s="473"/>
      <c r="AII140" s="520" t="s">
        <v>288</v>
      </c>
      <c r="AIJ140" s="520"/>
      <c r="AIL140" s="473"/>
      <c r="AIM140" s="520" t="s">
        <v>288</v>
      </c>
      <c r="AIN140" s="520"/>
      <c r="AIP140" s="473"/>
      <c r="AIQ140" s="520" t="s">
        <v>288</v>
      </c>
      <c r="AIR140" s="520"/>
      <c r="AIT140" s="473"/>
      <c r="AIU140" s="520" t="s">
        <v>288</v>
      </c>
      <c r="AIV140" s="520"/>
      <c r="AIX140" s="473"/>
      <c r="AIY140" s="520" t="s">
        <v>288</v>
      </c>
      <c r="AIZ140" s="520"/>
      <c r="AJB140" s="473"/>
      <c r="AJC140" s="520" t="s">
        <v>288</v>
      </c>
      <c r="AJD140" s="520"/>
      <c r="AJF140" s="473"/>
      <c r="AJG140" s="520" t="s">
        <v>288</v>
      </c>
      <c r="AJH140" s="520"/>
      <c r="AJJ140" s="473"/>
      <c r="AJK140" s="520" t="s">
        <v>288</v>
      </c>
      <c r="AJL140" s="520"/>
      <c r="AJN140" s="473"/>
      <c r="AJO140" s="520" t="s">
        <v>288</v>
      </c>
      <c r="AJP140" s="520"/>
      <c r="AJR140" s="473"/>
      <c r="AJS140" s="520" t="s">
        <v>288</v>
      </c>
      <c r="AJT140" s="520"/>
      <c r="AJV140" s="473"/>
      <c r="AJW140" s="520" t="s">
        <v>288</v>
      </c>
      <c r="AJX140" s="520"/>
      <c r="AJZ140" s="473"/>
      <c r="AKA140" s="520" t="s">
        <v>288</v>
      </c>
      <c r="AKB140" s="520"/>
      <c r="AKD140" s="473"/>
      <c r="AKE140" s="520" t="s">
        <v>288</v>
      </c>
      <c r="AKF140" s="520"/>
      <c r="AKH140" s="473"/>
      <c r="AKI140" s="520" t="s">
        <v>288</v>
      </c>
      <c r="AKJ140" s="520"/>
      <c r="AKL140" s="473"/>
      <c r="AKM140" s="520" t="s">
        <v>288</v>
      </c>
      <c r="AKN140" s="520"/>
      <c r="AKP140" s="473"/>
      <c r="AKQ140" s="520" t="s">
        <v>288</v>
      </c>
      <c r="AKR140" s="520"/>
      <c r="AKT140" s="473"/>
      <c r="AKU140" s="520" t="s">
        <v>288</v>
      </c>
      <c r="AKV140" s="520"/>
      <c r="AKX140" s="473"/>
      <c r="AKY140" s="520" t="s">
        <v>288</v>
      </c>
      <c r="AKZ140" s="520"/>
      <c r="ALB140" s="473"/>
      <c r="ALC140" s="520" t="s">
        <v>288</v>
      </c>
      <c r="ALD140" s="520"/>
      <c r="ALF140" s="473"/>
      <c r="ALG140" s="520" t="s">
        <v>288</v>
      </c>
      <c r="ALH140" s="520"/>
      <c r="ALJ140" s="473"/>
      <c r="ALK140" s="520" t="s">
        <v>288</v>
      </c>
      <c r="ALL140" s="520"/>
      <c r="ALN140" s="473"/>
      <c r="ALO140" s="520" t="s">
        <v>288</v>
      </c>
      <c r="ALP140" s="520"/>
      <c r="ALR140" s="473"/>
      <c r="ALS140" s="520" t="s">
        <v>288</v>
      </c>
      <c r="ALT140" s="520"/>
      <c r="ALV140" s="473"/>
      <c r="ALW140" s="520" t="s">
        <v>288</v>
      </c>
      <c r="ALX140" s="520"/>
      <c r="ALZ140" s="473"/>
      <c r="AMA140" s="520" t="s">
        <v>288</v>
      </c>
      <c r="AMB140" s="520"/>
      <c r="AMD140" s="473"/>
      <c r="AME140" s="520" t="s">
        <v>288</v>
      </c>
      <c r="AMF140" s="520"/>
      <c r="AMH140" s="473"/>
      <c r="AMI140" s="520" t="s">
        <v>288</v>
      </c>
      <c r="AMJ140" s="520"/>
    </row>
    <row r="141" s="473" customFormat="true" ht="15" hidden="true" customHeight="true" outlineLevel="0" collapsed="false">
      <c r="B141" s="468"/>
      <c r="C141" s="468"/>
      <c r="D141" s="468"/>
      <c r="E141" s="468"/>
      <c r="F141" s="468" t="s">
        <v>289</v>
      </c>
      <c r="G141" s="468"/>
      <c r="H141" s="468"/>
      <c r="I141" s="468"/>
      <c r="J141" s="468" t="s">
        <v>289</v>
      </c>
      <c r="K141" s="468"/>
      <c r="L141" s="519"/>
      <c r="M141" s="522"/>
      <c r="O141" s="520" t="s">
        <v>289</v>
      </c>
      <c r="P141" s="520"/>
      <c r="Q141" s="522"/>
      <c r="S141" s="520" t="s">
        <v>289</v>
      </c>
      <c r="T141" s="520"/>
      <c r="U141" s="522"/>
      <c r="W141" s="520" t="s">
        <v>289</v>
      </c>
      <c r="X141" s="520"/>
      <c r="Y141" s="522"/>
      <c r="AA141" s="520" t="s">
        <v>289</v>
      </c>
      <c r="AB141" s="520"/>
      <c r="AC141" s="522"/>
      <c r="AE141" s="520" t="s">
        <v>289</v>
      </c>
      <c r="AF141" s="520"/>
      <c r="AG141" s="522"/>
      <c r="AI141" s="520" t="s">
        <v>289</v>
      </c>
      <c r="AJ141" s="520"/>
      <c r="AK141" s="522"/>
      <c r="AM141" s="520" t="s">
        <v>289</v>
      </c>
      <c r="AN141" s="520"/>
      <c r="AO141" s="522"/>
      <c r="AQ141" s="520" t="s">
        <v>289</v>
      </c>
      <c r="AR141" s="520"/>
      <c r="AS141" s="522"/>
      <c r="AU141" s="520" t="s">
        <v>289</v>
      </c>
      <c r="AV141" s="520"/>
      <c r="AW141" s="522"/>
      <c r="AY141" s="520" t="s">
        <v>289</v>
      </c>
      <c r="AZ141" s="520"/>
      <c r="BA141" s="522"/>
      <c r="BC141" s="520" t="s">
        <v>289</v>
      </c>
      <c r="BD141" s="520"/>
      <c r="BE141" s="522"/>
      <c r="BG141" s="520" t="s">
        <v>289</v>
      </c>
      <c r="BH141" s="520"/>
      <c r="BI141" s="522"/>
      <c r="BK141" s="520" t="s">
        <v>289</v>
      </c>
      <c r="BL141" s="520"/>
      <c r="BM141" s="522"/>
      <c r="BO141" s="520" t="s">
        <v>289</v>
      </c>
      <c r="BP141" s="520"/>
      <c r="BQ141" s="522"/>
      <c r="BS141" s="520" t="s">
        <v>289</v>
      </c>
      <c r="BT141" s="520"/>
      <c r="BU141" s="522"/>
      <c r="BW141" s="520" t="s">
        <v>289</v>
      </c>
      <c r="BX141" s="520"/>
      <c r="BY141" s="522"/>
      <c r="CA141" s="520" t="s">
        <v>289</v>
      </c>
      <c r="CB141" s="520"/>
      <c r="CC141" s="522"/>
      <c r="CE141" s="520" t="s">
        <v>289</v>
      </c>
      <c r="CF141" s="520"/>
      <c r="CG141" s="522"/>
      <c r="CI141" s="520" t="s">
        <v>289</v>
      </c>
      <c r="CJ141" s="520"/>
      <c r="CK141" s="522"/>
      <c r="CM141" s="520" t="s">
        <v>289</v>
      </c>
      <c r="CN141" s="520"/>
      <c r="CO141" s="522"/>
      <c r="CQ141" s="520" t="s">
        <v>289</v>
      </c>
      <c r="CR141" s="520"/>
      <c r="CS141" s="522"/>
      <c r="CU141" s="520" t="s">
        <v>289</v>
      </c>
      <c r="CV141" s="520"/>
      <c r="CW141" s="522"/>
      <c r="CY141" s="520" t="s">
        <v>289</v>
      </c>
      <c r="CZ141" s="520"/>
      <c r="DA141" s="522"/>
      <c r="DC141" s="520" t="s">
        <v>289</v>
      </c>
      <c r="DD141" s="520"/>
      <c r="DE141" s="522"/>
      <c r="DG141" s="520" t="s">
        <v>289</v>
      </c>
      <c r="DH141" s="520"/>
      <c r="DI141" s="522"/>
      <c r="DK141" s="520" t="s">
        <v>289</v>
      </c>
      <c r="DL141" s="520"/>
      <c r="DM141" s="522"/>
      <c r="DO141" s="520" t="s">
        <v>289</v>
      </c>
      <c r="DP141" s="520"/>
      <c r="DQ141" s="522"/>
      <c r="DS141" s="520" t="s">
        <v>289</v>
      </c>
      <c r="DT141" s="520"/>
      <c r="DU141" s="522"/>
      <c r="DW141" s="520" t="s">
        <v>289</v>
      </c>
      <c r="DX141" s="520"/>
      <c r="DY141" s="522"/>
      <c r="EA141" s="520" t="s">
        <v>289</v>
      </c>
      <c r="EB141" s="520"/>
      <c r="EC141" s="522"/>
      <c r="EE141" s="520" t="s">
        <v>289</v>
      </c>
      <c r="EF141" s="520"/>
      <c r="EG141" s="522"/>
      <c r="EI141" s="520" t="s">
        <v>289</v>
      </c>
      <c r="EJ141" s="520"/>
      <c r="EK141" s="522"/>
      <c r="EM141" s="520" t="s">
        <v>289</v>
      </c>
      <c r="EN141" s="520"/>
      <c r="EO141" s="522"/>
      <c r="EQ141" s="520" t="s">
        <v>289</v>
      </c>
      <c r="ER141" s="520"/>
      <c r="ES141" s="522"/>
      <c r="EU141" s="520" t="s">
        <v>289</v>
      </c>
      <c r="EV141" s="520"/>
      <c r="EW141" s="522"/>
      <c r="EY141" s="520" t="s">
        <v>289</v>
      </c>
      <c r="EZ141" s="520"/>
      <c r="FA141" s="522"/>
      <c r="FC141" s="520" t="s">
        <v>289</v>
      </c>
      <c r="FD141" s="520"/>
      <c r="FE141" s="522"/>
      <c r="FG141" s="520" t="s">
        <v>289</v>
      </c>
      <c r="FH141" s="520"/>
      <c r="FI141" s="522"/>
      <c r="FK141" s="520" t="s">
        <v>289</v>
      </c>
      <c r="FL141" s="520"/>
      <c r="FM141" s="522"/>
      <c r="FO141" s="520" t="s">
        <v>289</v>
      </c>
      <c r="FP141" s="520"/>
      <c r="FQ141" s="522"/>
      <c r="FS141" s="520" t="s">
        <v>289</v>
      </c>
      <c r="FT141" s="520"/>
      <c r="FU141" s="522"/>
      <c r="FW141" s="520" t="s">
        <v>289</v>
      </c>
      <c r="FX141" s="520"/>
      <c r="FY141" s="522"/>
      <c r="GA141" s="520" t="s">
        <v>289</v>
      </c>
      <c r="GB141" s="520"/>
      <c r="GC141" s="522"/>
      <c r="GE141" s="520" t="s">
        <v>289</v>
      </c>
      <c r="GF141" s="520"/>
      <c r="GG141" s="522"/>
      <c r="GI141" s="520" t="s">
        <v>289</v>
      </c>
      <c r="GJ141" s="520"/>
      <c r="GK141" s="522"/>
      <c r="GM141" s="520" t="s">
        <v>289</v>
      </c>
      <c r="GN141" s="520"/>
      <c r="GO141" s="522"/>
      <c r="GQ141" s="520" t="s">
        <v>289</v>
      </c>
      <c r="GR141" s="520"/>
      <c r="GS141" s="522"/>
      <c r="GU141" s="520" t="s">
        <v>289</v>
      </c>
      <c r="GV141" s="520"/>
      <c r="GW141" s="522"/>
      <c r="GY141" s="520" t="s">
        <v>289</v>
      </c>
      <c r="GZ141" s="520"/>
      <c r="HA141" s="522"/>
      <c r="HC141" s="520" t="s">
        <v>289</v>
      </c>
      <c r="HD141" s="520"/>
      <c r="HE141" s="522"/>
      <c r="HG141" s="520" t="s">
        <v>289</v>
      </c>
      <c r="HH141" s="520"/>
      <c r="HI141" s="522"/>
      <c r="HK141" s="520" t="s">
        <v>289</v>
      </c>
      <c r="HL141" s="520"/>
      <c r="HM141" s="522"/>
      <c r="HO141" s="520" t="s">
        <v>289</v>
      </c>
      <c r="HP141" s="520"/>
      <c r="HQ141" s="522"/>
      <c r="HS141" s="520" t="s">
        <v>289</v>
      </c>
      <c r="HT141" s="520"/>
      <c r="HU141" s="522"/>
      <c r="HW141" s="520" t="s">
        <v>289</v>
      </c>
      <c r="HX141" s="520"/>
      <c r="HY141" s="522"/>
      <c r="IA141" s="520" t="s">
        <v>289</v>
      </c>
      <c r="IB141" s="520"/>
      <c r="IC141" s="522"/>
      <c r="IE141" s="520" t="s">
        <v>289</v>
      </c>
      <c r="IF141" s="520"/>
      <c r="IG141" s="522"/>
      <c r="II141" s="520" t="s">
        <v>289</v>
      </c>
      <c r="IJ141" s="520"/>
      <c r="IK141" s="522"/>
      <c r="IM141" s="520" t="s">
        <v>289</v>
      </c>
      <c r="IN141" s="520"/>
      <c r="IO141" s="522"/>
      <c r="IQ141" s="520" t="s">
        <v>289</v>
      </c>
      <c r="IR141" s="520"/>
      <c r="IS141" s="522"/>
      <c r="IU141" s="520" t="s">
        <v>289</v>
      </c>
      <c r="IV141" s="520"/>
      <c r="IW141" s="522"/>
      <c r="IY141" s="520" t="s">
        <v>289</v>
      </c>
      <c r="IZ141" s="520"/>
      <c r="JA141" s="522"/>
      <c r="JC141" s="520" t="s">
        <v>289</v>
      </c>
      <c r="JD141" s="520"/>
      <c r="JE141" s="522"/>
      <c r="JG141" s="520" t="s">
        <v>289</v>
      </c>
      <c r="JH141" s="520"/>
      <c r="JI141" s="522"/>
      <c r="JK141" s="520" t="s">
        <v>289</v>
      </c>
      <c r="JL141" s="520"/>
      <c r="JM141" s="522"/>
      <c r="JO141" s="520" t="s">
        <v>289</v>
      </c>
      <c r="JP141" s="520"/>
      <c r="JQ141" s="522"/>
      <c r="JS141" s="520" t="s">
        <v>289</v>
      </c>
      <c r="JT141" s="520"/>
      <c r="JU141" s="522"/>
      <c r="JW141" s="520" t="s">
        <v>289</v>
      </c>
      <c r="JX141" s="520"/>
      <c r="JY141" s="522"/>
      <c r="KA141" s="520" t="s">
        <v>289</v>
      </c>
      <c r="KB141" s="520"/>
      <c r="KC141" s="522"/>
      <c r="KE141" s="520" t="s">
        <v>289</v>
      </c>
      <c r="KF141" s="520"/>
      <c r="KG141" s="522"/>
      <c r="KI141" s="520" t="s">
        <v>289</v>
      </c>
      <c r="KJ141" s="520"/>
      <c r="KK141" s="522"/>
      <c r="KM141" s="520" t="s">
        <v>289</v>
      </c>
      <c r="KN141" s="520"/>
      <c r="KO141" s="522"/>
      <c r="KQ141" s="520" t="s">
        <v>289</v>
      </c>
      <c r="KR141" s="520"/>
      <c r="KS141" s="522"/>
      <c r="KU141" s="520" t="s">
        <v>289</v>
      </c>
      <c r="KV141" s="520"/>
      <c r="KW141" s="522"/>
      <c r="KY141" s="520" t="s">
        <v>289</v>
      </c>
      <c r="KZ141" s="520"/>
      <c r="LA141" s="522"/>
      <c r="LC141" s="520" t="s">
        <v>289</v>
      </c>
      <c r="LD141" s="520"/>
      <c r="LE141" s="522"/>
      <c r="LG141" s="520" t="s">
        <v>289</v>
      </c>
      <c r="LH141" s="520"/>
      <c r="LI141" s="522"/>
      <c r="LK141" s="520" t="s">
        <v>289</v>
      </c>
      <c r="LL141" s="520"/>
      <c r="LM141" s="522"/>
      <c r="LO141" s="520" t="s">
        <v>289</v>
      </c>
      <c r="LP141" s="520"/>
      <c r="LQ141" s="522"/>
      <c r="LS141" s="520" t="s">
        <v>289</v>
      </c>
      <c r="LT141" s="520"/>
      <c r="LU141" s="522"/>
      <c r="LW141" s="520" t="s">
        <v>289</v>
      </c>
      <c r="LX141" s="520"/>
      <c r="LY141" s="522"/>
      <c r="MA141" s="520" t="s">
        <v>289</v>
      </c>
      <c r="MB141" s="520"/>
      <c r="MC141" s="522"/>
      <c r="ME141" s="520" t="s">
        <v>289</v>
      </c>
      <c r="MF141" s="520"/>
      <c r="MG141" s="522"/>
      <c r="MI141" s="520" t="s">
        <v>289</v>
      </c>
      <c r="MJ141" s="520"/>
      <c r="MK141" s="522"/>
      <c r="MM141" s="520" t="s">
        <v>289</v>
      </c>
      <c r="MN141" s="520"/>
      <c r="MO141" s="522"/>
      <c r="MQ141" s="520" t="s">
        <v>289</v>
      </c>
      <c r="MR141" s="520"/>
      <c r="MS141" s="522"/>
      <c r="MU141" s="520" t="s">
        <v>289</v>
      </c>
      <c r="MV141" s="520"/>
      <c r="MW141" s="522"/>
      <c r="MY141" s="520" t="s">
        <v>289</v>
      </c>
      <c r="MZ141" s="520"/>
      <c r="NA141" s="522"/>
      <c r="NC141" s="520" t="s">
        <v>289</v>
      </c>
      <c r="ND141" s="520"/>
      <c r="NE141" s="522"/>
      <c r="NG141" s="520" t="s">
        <v>289</v>
      </c>
      <c r="NH141" s="520"/>
      <c r="NI141" s="522"/>
      <c r="NK141" s="520" t="s">
        <v>289</v>
      </c>
      <c r="NL141" s="520"/>
      <c r="NM141" s="522"/>
      <c r="NO141" s="520" t="s">
        <v>289</v>
      </c>
      <c r="NP141" s="520"/>
      <c r="NQ141" s="522"/>
      <c r="NS141" s="520" t="s">
        <v>289</v>
      </c>
      <c r="NT141" s="520"/>
      <c r="NU141" s="522"/>
      <c r="NW141" s="520" t="s">
        <v>289</v>
      </c>
      <c r="NX141" s="520"/>
      <c r="NY141" s="522"/>
      <c r="OA141" s="520" t="s">
        <v>289</v>
      </c>
      <c r="OB141" s="520"/>
      <c r="OC141" s="522"/>
      <c r="OE141" s="520" t="s">
        <v>289</v>
      </c>
      <c r="OF141" s="520"/>
      <c r="OG141" s="522"/>
      <c r="OI141" s="520" t="s">
        <v>289</v>
      </c>
      <c r="OJ141" s="520"/>
      <c r="OK141" s="522"/>
      <c r="OM141" s="520" t="s">
        <v>289</v>
      </c>
      <c r="ON141" s="520"/>
      <c r="OO141" s="522"/>
      <c r="OQ141" s="520" t="s">
        <v>289</v>
      </c>
      <c r="OR141" s="520"/>
      <c r="OS141" s="522"/>
      <c r="OU141" s="520" t="s">
        <v>289</v>
      </c>
      <c r="OV141" s="520"/>
      <c r="OW141" s="522"/>
      <c r="OY141" s="520" t="s">
        <v>289</v>
      </c>
      <c r="OZ141" s="520"/>
      <c r="PA141" s="522"/>
      <c r="PC141" s="520" t="s">
        <v>289</v>
      </c>
      <c r="PD141" s="520"/>
      <c r="PE141" s="522"/>
      <c r="PG141" s="520" t="s">
        <v>289</v>
      </c>
      <c r="PH141" s="520"/>
      <c r="PI141" s="522"/>
      <c r="PK141" s="520" t="s">
        <v>289</v>
      </c>
      <c r="PL141" s="520"/>
      <c r="PM141" s="522"/>
      <c r="PO141" s="520" t="s">
        <v>289</v>
      </c>
      <c r="PP141" s="520"/>
      <c r="PQ141" s="522"/>
      <c r="PS141" s="520" t="s">
        <v>289</v>
      </c>
      <c r="PT141" s="520"/>
      <c r="PU141" s="522"/>
      <c r="PW141" s="520" t="s">
        <v>289</v>
      </c>
      <c r="PX141" s="520"/>
      <c r="PY141" s="522"/>
      <c r="QA141" s="520" t="s">
        <v>289</v>
      </c>
      <c r="QB141" s="520"/>
      <c r="QC141" s="522"/>
      <c r="QE141" s="520" t="s">
        <v>289</v>
      </c>
      <c r="QF141" s="520"/>
      <c r="QG141" s="522"/>
      <c r="QI141" s="520" t="s">
        <v>289</v>
      </c>
      <c r="QJ141" s="520"/>
      <c r="QK141" s="522"/>
      <c r="QM141" s="520" t="s">
        <v>289</v>
      </c>
      <c r="QN141" s="520"/>
      <c r="QO141" s="522"/>
      <c r="QQ141" s="520" t="s">
        <v>289</v>
      </c>
      <c r="QR141" s="520"/>
      <c r="QS141" s="522"/>
      <c r="QU141" s="520" t="s">
        <v>289</v>
      </c>
      <c r="QV141" s="520"/>
      <c r="QW141" s="522"/>
      <c r="QY141" s="520" t="s">
        <v>289</v>
      </c>
      <c r="QZ141" s="520"/>
      <c r="RA141" s="522"/>
      <c r="RC141" s="520" t="s">
        <v>289</v>
      </c>
      <c r="RD141" s="520"/>
      <c r="RE141" s="522"/>
      <c r="RG141" s="520" t="s">
        <v>289</v>
      </c>
      <c r="RH141" s="520"/>
      <c r="RI141" s="522"/>
      <c r="RK141" s="520" t="s">
        <v>289</v>
      </c>
      <c r="RL141" s="520"/>
      <c r="RM141" s="522"/>
      <c r="RO141" s="520" t="s">
        <v>289</v>
      </c>
      <c r="RP141" s="520"/>
      <c r="RQ141" s="522"/>
      <c r="RS141" s="520" t="s">
        <v>289</v>
      </c>
      <c r="RT141" s="520"/>
      <c r="RU141" s="522"/>
      <c r="RW141" s="520" t="s">
        <v>289</v>
      </c>
      <c r="RX141" s="520"/>
      <c r="RY141" s="522"/>
      <c r="SA141" s="520" t="s">
        <v>289</v>
      </c>
      <c r="SB141" s="520"/>
      <c r="SC141" s="522"/>
      <c r="SE141" s="520" t="s">
        <v>289</v>
      </c>
      <c r="SF141" s="520"/>
      <c r="SG141" s="522"/>
      <c r="SI141" s="520" t="s">
        <v>289</v>
      </c>
      <c r="SJ141" s="520"/>
      <c r="SK141" s="522"/>
      <c r="SM141" s="520" t="s">
        <v>289</v>
      </c>
      <c r="SN141" s="520"/>
      <c r="SO141" s="522"/>
      <c r="SQ141" s="520" t="s">
        <v>289</v>
      </c>
      <c r="SR141" s="520"/>
      <c r="SS141" s="522"/>
      <c r="SU141" s="520" t="s">
        <v>289</v>
      </c>
      <c r="SV141" s="520"/>
      <c r="SW141" s="522"/>
      <c r="SY141" s="520" t="s">
        <v>289</v>
      </c>
      <c r="SZ141" s="520"/>
      <c r="TA141" s="522"/>
      <c r="TC141" s="520" t="s">
        <v>289</v>
      </c>
      <c r="TD141" s="520"/>
      <c r="TE141" s="522"/>
      <c r="TG141" s="520" t="s">
        <v>289</v>
      </c>
      <c r="TH141" s="520"/>
      <c r="TI141" s="522"/>
      <c r="TK141" s="520" t="s">
        <v>289</v>
      </c>
      <c r="TL141" s="520"/>
      <c r="TM141" s="522"/>
      <c r="TO141" s="520" t="s">
        <v>289</v>
      </c>
      <c r="TP141" s="520"/>
      <c r="TQ141" s="522"/>
      <c r="TS141" s="520" t="s">
        <v>289</v>
      </c>
      <c r="TT141" s="520"/>
      <c r="TU141" s="522"/>
      <c r="TW141" s="520" t="s">
        <v>289</v>
      </c>
      <c r="TX141" s="520"/>
      <c r="TY141" s="522"/>
      <c r="UA141" s="520" t="s">
        <v>289</v>
      </c>
      <c r="UB141" s="520"/>
      <c r="UC141" s="522"/>
      <c r="UE141" s="520" t="s">
        <v>289</v>
      </c>
      <c r="UF141" s="520"/>
      <c r="UG141" s="522"/>
      <c r="UI141" s="520" t="s">
        <v>289</v>
      </c>
      <c r="UJ141" s="520"/>
      <c r="UK141" s="522"/>
      <c r="UM141" s="520" t="s">
        <v>289</v>
      </c>
      <c r="UN141" s="520"/>
      <c r="UO141" s="522"/>
      <c r="UQ141" s="520" t="s">
        <v>289</v>
      </c>
      <c r="UR141" s="520"/>
      <c r="US141" s="522"/>
      <c r="UU141" s="520" t="s">
        <v>289</v>
      </c>
      <c r="UV141" s="520"/>
      <c r="UW141" s="522"/>
      <c r="UY141" s="520" t="s">
        <v>289</v>
      </c>
      <c r="UZ141" s="520"/>
      <c r="VA141" s="522"/>
      <c r="VC141" s="520" t="s">
        <v>289</v>
      </c>
      <c r="VD141" s="520"/>
      <c r="VE141" s="522"/>
      <c r="VG141" s="520" t="s">
        <v>289</v>
      </c>
      <c r="VH141" s="520"/>
      <c r="VI141" s="522"/>
      <c r="VK141" s="520" t="s">
        <v>289</v>
      </c>
      <c r="VL141" s="520"/>
      <c r="VM141" s="522"/>
      <c r="VO141" s="520" t="s">
        <v>289</v>
      </c>
      <c r="VP141" s="520"/>
      <c r="VQ141" s="522"/>
      <c r="VS141" s="520" t="s">
        <v>289</v>
      </c>
      <c r="VT141" s="520"/>
      <c r="VU141" s="522"/>
      <c r="VW141" s="520" t="s">
        <v>289</v>
      </c>
      <c r="VX141" s="520"/>
      <c r="VY141" s="522"/>
      <c r="WA141" s="520" t="s">
        <v>289</v>
      </c>
      <c r="WB141" s="520"/>
      <c r="WC141" s="522"/>
      <c r="WE141" s="520" t="s">
        <v>289</v>
      </c>
      <c r="WF141" s="520"/>
      <c r="WG141" s="522"/>
      <c r="WI141" s="520" t="s">
        <v>289</v>
      </c>
      <c r="WJ141" s="520"/>
      <c r="WK141" s="522"/>
      <c r="WM141" s="520" t="s">
        <v>289</v>
      </c>
      <c r="WN141" s="520"/>
      <c r="WO141" s="522"/>
      <c r="WQ141" s="520" t="s">
        <v>289</v>
      </c>
      <c r="WR141" s="520"/>
      <c r="WS141" s="522"/>
      <c r="WU141" s="520" t="s">
        <v>289</v>
      </c>
      <c r="WV141" s="520"/>
      <c r="WW141" s="522"/>
      <c r="WY141" s="520" t="s">
        <v>289</v>
      </c>
      <c r="WZ141" s="520"/>
      <c r="XA141" s="522"/>
      <c r="XC141" s="520" t="s">
        <v>289</v>
      </c>
      <c r="XD141" s="520"/>
      <c r="XE141" s="522"/>
      <c r="XG141" s="520" t="s">
        <v>289</v>
      </c>
      <c r="XH141" s="520"/>
      <c r="XI141" s="522"/>
      <c r="XK141" s="520" t="s">
        <v>289</v>
      </c>
      <c r="XL141" s="520"/>
      <c r="XM141" s="522"/>
      <c r="XO141" s="520" t="s">
        <v>289</v>
      </c>
      <c r="XP141" s="520"/>
      <c r="XQ141" s="522"/>
      <c r="XS141" s="520" t="s">
        <v>289</v>
      </c>
      <c r="XT141" s="520"/>
      <c r="XU141" s="522"/>
      <c r="XW141" s="520" t="s">
        <v>289</v>
      </c>
      <c r="XX141" s="520"/>
      <c r="XY141" s="522"/>
      <c r="YA141" s="520" t="s">
        <v>289</v>
      </c>
      <c r="YB141" s="520"/>
      <c r="YC141" s="522"/>
      <c r="YE141" s="520" t="s">
        <v>289</v>
      </c>
      <c r="YF141" s="520"/>
      <c r="YG141" s="522"/>
      <c r="YI141" s="520" t="s">
        <v>289</v>
      </c>
      <c r="YJ141" s="520"/>
      <c r="YK141" s="522"/>
      <c r="YM141" s="520" t="s">
        <v>289</v>
      </c>
      <c r="YN141" s="520"/>
      <c r="YO141" s="522"/>
      <c r="YQ141" s="520" t="s">
        <v>289</v>
      </c>
      <c r="YR141" s="520"/>
      <c r="YS141" s="522"/>
      <c r="YU141" s="520" t="s">
        <v>289</v>
      </c>
      <c r="YV141" s="520"/>
      <c r="YW141" s="522"/>
      <c r="YY141" s="520" t="s">
        <v>289</v>
      </c>
      <c r="YZ141" s="520"/>
      <c r="ZA141" s="522"/>
      <c r="ZC141" s="520" t="s">
        <v>289</v>
      </c>
      <c r="ZD141" s="520"/>
      <c r="ZE141" s="522"/>
      <c r="ZG141" s="520" t="s">
        <v>289</v>
      </c>
      <c r="ZH141" s="520"/>
      <c r="ZI141" s="522"/>
      <c r="ZK141" s="520" t="s">
        <v>289</v>
      </c>
      <c r="ZL141" s="520"/>
      <c r="ZM141" s="522"/>
      <c r="ZO141" s="520" t="s">
        <v>289</v>
      </c>
      <c r="ZP141" s="520"/>
      <c r="ZQ141" s="522"/>
      <c r="ZS141" s="520" t="s">
        <v>289</v>
      </c>
      <c r="ZT141" s="520"/>
      <c r="ZU141" s="522"/>
      <c r="ZW141" s="520" t="s">
        <v>289</v>
      </c>
      <c r="ZX141" s="520"/>
      <c r="ZY141" s="522"/>
      <c r="AAA141" s="520" t="s">
        <v>289</v>
      </c>
      <c r="AAB141" s="520"/>
      <c r="AAC141" s="522"/>
      <c r="AAE141" s="520" t="s">
        <v>289</v>
      </c>
      <c r="AAF141" s="520"/>
      <c r="AAG141" s="522"/>
      <c r="AAI141" s="520" t="s">
        <v>289</v>
      </c>
      <c r="AAJ141" s="520"/>
      <c r="AAK141" s="522"/>
      <c r="AAM141" s="520" t="s">
        <v>289</v>
      </c>
      <c r="AAN141" s="520"/>
      <c r="AAO141" s="522"/>
      <c r="AAQ141" s="520" t="s">
        <v>289</v>
      </c>
      <c r="AAR141" s="520"/>
      <c r="AAS141" s="522"/>
      <c r="AAU141" s="520" t="s">
        <v>289</v>
      </c>
      <c r="AAV141" s="520"/>
      <c r="AAW141" s="522"/>
      <c r="AAY141" s="520" t="s">
        <v>289</v>
      </c>
      <c r="AAZ141" s="520"/>
      <c r="ABA141" s="522"/>
      <c r="ABC141" s="520" t="s">
        <v>289</v>
      </c>
      <c r="ABD141" s="520"/>
      <c r="ABE141" s="522"/>
      <c r="ABG141" s="520" t="s">
        <v>289</v>
      </c>
      <c r="ABH141" s="520"/>
      <c r="ABI141" s="522"/>
      <c r="ABK141" s="520" t="s">
        <v>289</v>
      </c>
      <c r="ABL141" s="520"/>
      <c r="ABM141" s="522"/>
      <c r="ABO141" s="520" t="s">
        <v>289</v>
      </c>
      <c r="ABP141" s="520"/>
      <c r="ABQ141" s="522"/>
      <c r="ABS141" s="520" t="s">
        <v>289</v>
      </c>
      <c r="ABT141" s="520"/>
      <c r="ABU141" s="522"/>
      <c r="ABW141" s="520" t="s">
        <v>289</v>
      </c>
      <c r="ABX141" s="520"/>
      <c r="ABY141" s="522"/>
      <c r="ACA141" s="520" t="s">
        <v>289</v>
      </c>
      <c r="ACB141" s="520"/>
      <c r="ACC141" s="522"/>
      <c r="ACE141" s="520" t="s">
        <v>289</v>
      </c>
      <c r="ACF141" s="520"/>
      <c r="ACG141" s="522"/>
      <c r="ACI141" s="520" t="s">
        <v>289</v>
      </c>
      <c r="ACJ141" s="520"/>
      <c r="ACK141" s="522"/>
      <c r="ACM141" s="520" t="s">
        <v>289</v>
      </c>
      <c r="ACN141" s="520"/>
      <c r="ACO141" s="522"/>
      <c r="ACQ141" s="520" t="s">
        <v>289</v>
      </c>
      <c r="ACR141" s="520"/>
      <c r="ACS141" s="522"/>
      <c r="ACU141" s="520" t="s">
        <v>289</v>
      </c>
      <c r="ACV141" s="520"/>
      <c r="ACW141" s="522"/>
      <c r="ACY141" s="520" t="s">
        <v>289</v>
      </c>
      <c r="ACZ141" s="520"/>
      <c r="ADA141" s="522"/>
      <c r="ADC141" s="520" t="s">
        <v>289</v>
      </c>
      <c r="ADD141" s="520"/>
      <c r="ADE141" s="522"/>
      <c r="ADG141" s="520" t="s">
        <v>289</v>
      </c>
      <c r="ADH141" s="520"/>
      <c r="ADI141" s="522"/>
      <c r="ADK141" s="520" t="s">
        <v>289</v>
      </c>
      <c r="ADL141" s="520"/>
      <c r="ADM141" s="522"/>
      <c r="ADO141" s="520" t="s">
        <v>289</v>
      </c>
      <c r="ADP141" s="520"/>
      <c r="ADQ141" s="522"/>
      <c r="ADS141" s="520" t="s">
        <v>289</v>
      </c>
      <c r="ADT141" s="520"/>
      <c r="ADU141" s="522"/>
      <c r="ADW141" s="520" t="s">
        <v>289</v>
      </c>
      <c r="ADX141" s="520"/>
      <c r="ADY141" s="522"/>
      <c r="AEA141" s="520" t="s">
        <v>289</v>
      </c>
      <c r="AEB141" s="520"/>
      <c r="AEC141" s="522"/>
      <c r="AEE141" s="520" t="s">
        <v>289</v>
      </c>
      <c r="AEF141" s="520"/>
      <c r="AEG141" s="522"/>
      <c r="AEI141" s="520" t="s">
        <v>289</v>
      </c>
      <c r="AEJ141" s="520"/>
      <c r="AEK141" s="522"/>
      <c r="AEM141" s="520" t="s">
        <v>289</v>
      </c>
      <c r="AEN141" s="520"/>
      <c r="AEO141" s="522"/>
      <c r="AEQ141" s="520" t="s">
        <v>289</v>
      </c>
      <c r="AER141" s="520"/>
      <c r="AES141" s="522"/>
      <c r="AEU141" s="520" t="s">
        <v>289</v>
      </c>
      <c r="AEV141" s="520"/>
      <c r="AEW141" s="522"/>
      <c r="AEY141" s="520" t="s">
        <v>289</v>
      </c>
      <c r="AEZ141" s="520"/>
      <c r="AFA141" s="522"/>
      <c r="AFC141" s="520" t="s">
        <v>289</v>
      </c>
      <c r="AFD141" s="520"/>
      <c r="AFE141" s="522"/>
      <c r="AFG141" s="520" t="s">
        <v>289</v>
      </c>
      <c r="AFH141" s="520"/>
      <c r="AFI141" s="522"/>
      <c r="AFK141" s="520" t="s">
        <v>289</v>
      </c>
      <c r="AFL141" s="520"/>
      <c r="AFM141" s="522"/>
      <c r="AFO141" s="520" t="s">
        <v>289</v>
      </c>
      <c r="AFP141" s="520"/>
      <c r="AFQ141" s="522"/>
      <c r="AFS141" s="520" t="s">
        <v>289</v>
      </c>
      <c r="AFT141" s="520"/>
      <c r="AFU141" s="522"/>
      <c r="AFW141" s="520" t="s">
        <v>289</v>
      </c>
      <c r="AFX141" s="520"/>
      <c r="AFY141" s="522"/>
      <c r="AGA141" s="520" t="s">
        <v>289</v>
      </c>
      <c r="AGB141" s="520"/>
      <c r="AGC141" s="522"/>
      <c r="AGE141" s="520" t="s">
        <v>289</v>
      </c>
      <c r="AGF141" s="520"/>
      <c r="AGG141" s="522"/>
      <c r="AGI141" s="520" t="s">
        <v>289</v>
      </c>
      <c r="AGJ141" s="520"/>
      <c r="AGK141" s="522"/>
      <c r="AGM141" s="520" t="s">
        <v>289</v>
      </c>
      <c r="AGN141" s="520"/>
      <c r="AGO141" s="522"/>
      <c r="AGQ141" s="520" t="s">
        <v>289</v>
      </c>
      <c r="AGR141" s="520"/>
      <c r="AGS141" s="522"/>
      <c r="AGU141" s="520" t="s">
        <v>289</v>
      </c>
      <c r="AGV141" s="520"/>
      <c r="AGW141" s="522"/>
      <c r="AGY141" s="520" t="s">
        <v>289</v>
      </c>
      <c r="AGZ141" s="520"/>
      <c r="AHA141" s="522"/>
      <c r="AHC141" s="520" t="s">
        <v>289</v>
      </c>
      <c r="AHD141" s="520"/>
      <c r="AHE141" s="522"/>
      <c r="AHG141" s="520" t="s">
        <v>289</v>
      </c>
      <c r="AHH141" s="520"/>
      <c r="AHI141" s="522"/>
      <c r="AHK141" s="520" t="s">
        <v>289</v>
      </c>
      <c r="AHL141" s="520"/>
      <c r="AHM141" s="522"/>
      <c r="AHO141" s="520" t="s">
        <v>289</v>
      </c>
      <c r="AHP141" s="520"/>
      <c r="AHQ141" s="522"/>
      <c r="AHS141" s="520" t="s">
        <v>289</v>
      </c>
      <c r="AHT141" s="520"/>
      <c r="AHU141" s="522"/>
      <c r="AHW141" s="520" t="s">
        <v>289</v>
      </c>
      <c r="AHX141" s="520"/>
      <c r="AHY141" s="522"/>
      <c r="AIA141" s="520" t="s">
        <v>289</v>
      </c>
      <c r="AIB141" s="520"/>
      <c r="AIC141" s="522"/>
      <c r="AIE141" s="520" t="s">
        <v>289</v>
      </c>
      <c r="AIF141" s="520"/>
      <c r="AIG141" s="522"/>
      <c r="AII141" s="520" t="s">
        <v>289</v>
      </c>
      <c r="AIJ141" s="520"/>
      <c r="AIK141" s="522"/>
      <c r="AIM141" s="520" t="s">
        <v>289</v>
      </c>
      <c r="AIN141" s="520"/>
      <c r="AIO141" s="522"/>
      <c r="AIQ141" s="520" t="s">
        <v>289</v>
      </c>
      <c r="AIR141" s="520"/>
      <c r="AIS141" s="522"/>
      <c r="AIU141" s="520" t="s">
        <v>289</v>
      </c>
      <c r="AIV141" s="520"/>
      <c r="AIW141" s="522"/>
      <c r="AIY141" s="520" t="s">
        <v>289</v>
      </c>
      <c r="AIZ141" s="520"/>
      <c r="AJA141" s="522"/>
      <c r="AJC141" s="520" t="s">
        <v>289</v>
      </c>
      <c r="AJD141" s="520"/>
      <c r="AJE141" s="522"/>
      <c r="AJG141" s="520" t="s">
        <v>289</v>
      </c>
      <c r="AJH141" s="520"/>
      <c r="AJI141" s="522"/>
      <c r="AJK141" s="520" t="s">
        <v>289</v>
      </c>
      <c r="AJL141" s="520"/>
      <c r="AJM141" s="522"/>
      <c r="AJO141" s="520" t="s">
        <v>289</v>
      </c>
      <c r="AJP141" s="520"/>
      <c r="AJQ141" s="522"/>
      <c r="AJS141" s="520" t="s">
        <v>289</v>
      </c>
      <c r="AJT141" s="520"/>
      <c r="AJU141" s="522"/>
      <c r="AJW141" s="520" t="s">
        <v>289</v>
      </c>
      <c r="AJX141" s="520"/>
      <c r="AJY141" s="522"/>
      <c r="AKA141" s="520" t="s">
        <v>289</v>
      </c>
      <c r="AKB141" s="520"/>
      <c r="AKC141" s="522"/>
      <c r="AKE141" s="520" t="s">
        <v>289</v>
      </c>
      <c r="AKF141" s="520"/>
      <c r="AKG141" s="522"/>
      <c r="AKI141" s="520" t="s">
        <v>289</v>
      </c>
      <c r="AKJ141" s="520"/>
      <c r="AKK141" s="522"/>
      <c r="AKM141" s="520" t="s">
        <v>289</v>
      </c>
      <c r="AKN141" s="520"/>
      <c r="AKO141" s="522"/>
      <c r="AKQ141" s="520" t="s">
        <v>289</v>
      </c>
      <c r="AKR141" s="520"/>
      <c r="AKS141" s="522"/>
      <c r="AKU141" s="520" t="s">
        <v>289</v>
      </c>
      <c r="AKV141" s="520"/>
      <c r="AKW141" s="522"/>
      <c r="AKY141" s="520" t="s">
        <v>289</v>
      </c>
      <c r="AKZ141" s="520"/>
      <c r="ALA141" s="522"/>
      <c r="ALC141" s="520" t="s">
        <v>289</v>
      </c>
      <c r="ALD141" s="520"/>
      <c r="ALE141" s="522"/>
      <c r="ALG141" s="520" t="s">
        <v>289</v>
      </c>
      <c r="ALH141" s="520"/>
      <c r="ALI141" s="522"/>
      <c r="ALK141" s="520" t="s">
        <v>289</v>
      </c>
      <c r="ALL141" s="520"/>
      <c r="ALM141" s="522"/>
      <c r="ALO141" s="520" t="s">
        <v>289</v>
      </c>
      <c r="ALP141" s="520"/>
      <c r="ALQ141" s="522"/>
      <c r="ALS141" s="520" t="s">
        <v>289</v>
      </c>
      <c r="ALT141" s="520"/>
      <c r="ALU141" s="522"/>
      <c r="ALW141" s="520" t="s">
        <v>289</v>
      </c>
      <c r="ALX141" s="520"/>
      <c r="ALY141" s="522"/>
      <c r="AMA141" s="520" t="s">
        <v>289</v>
      </c>
      <c r="AMB141" s="520"/>
      <c r="AMC141" s="522"/>
      <c r="AME141" s="520" t="s">
        <v>289</v>
      </c>
      <c r="AMF141" s="520"/>
      <c r="AMG141" s="522"/>
      <c r="AMI141" s="520" t="s">
        <v>289</v>
      </c>
      <c r="AMJ141" s="520"/>
    </row>
    <row r="142" customFormat="false" ht="15" hidden="true" customHeight="true" outlineLevel="0" collapsed="false">
      <c r="B142" s="468"/>
      <c r="C142" s="468"/>
      <c r="D142" s="468"/>
      <c r="E142" s="468"/>
      <c r="F142" s="468"/>
      <c r="G142" s="468"/>
      <c r="H142" s="468"/>
      <c r="I142" s="468"/>
      <c r="J142" s="468"/>
      <c r="K142" s="468"/>
      <c r="L142" s="519"/>
      <c r="O142" s="520"/>
      <c r="P142" s="520"/>
      <c r="S142" s="520"/>
      <c r="T142" s="520"/>
      <c r="W142" s="520"/>
      <c r="X142" s="520"/>
      <c r="AA142" s="520"/>
      <c r="AB142" s="520"/>
      <c r="AE142" s="520"/>
      <c r="AF142" s="520"/>
      <c r="AI142" s="520"/>
      <c r="AJ142" s="520"/>
      <c r="AM142" s="520"/>
      <c r="AN142" s="520"/>
      <c r="AQ142" s="520"/>
      <c r="AR142" s="520"/>
      <c r="AU142" s="520"/>
      <c r="AV142" s="520"/>
      <c r="AY142" s="520"/>
      <c r="AZ142" s="520"/>
      <c r="BC142" s="520"/>
      <c r="BD142" s="520"/>
      <c r="BG142" s="520"/>
      <c r="BH142" s="520"/>
      <c r="BK142" s="520"/>
      <c r="BL142" s="520"/>
      <c r="BO142" s="520"/>
      <c r="BP142" s="520"/>
      <c r="BS142" s="520"/>
      <c r="BT142" s="520"/>
      <c r="BW142" s="520"/>
      <c r="BX142" s="520"/>
      <c r="CA142" s="520"/>
      <c r="CB142" s="520"/>
      <c r="CE142" s="520"/>
      <c r="CF142" s="520"/>
      <c r="CI142" s="520"/>
      <c r="CJ142" s="520"/>
      <c r="CM142" s="520"/>
      <c r="CN142" s="520"/>
      <c r="CQ142" s="520"/>
      <c r="CR142" s="520"/>
      <c r="CU142" s="520"/>
      <c r="CV142" s="520"/>
      <c r="CY142" s="520"/>
      <c r="CZ142" s="520"/>
      <c r="DC142" s="520"/>
      <c r="DD142" s="520"/>
      <c r="DG142" s="520"/>
      <c r="DH142" s="520"/>
      <c r="DK142" s="520"/>
      <c r="DL142" s="520"/>
      <c r="DO142" s="520"/>
      <c r="DP142" s="520"/>
      <c r="DS142" s="520"/>
      <c r="DT142" s="520"/>
      <c r="DW142" s="520"/>
      <c r="DX142" s="520"/>
      <c r="EA142" s="520"/>
      <c r="EB142" s="520"/>
      <c r="EE142" s="520"/>
      <c r="EF142" s="520"/>
      <c r="EI142" s="520"/>
      <c r="EJ142" s="520"/>
      <c r="EM142" s="520"/>
      <c r="EN142" s="520"/>
      <c r="EQ142" s="520"/>
      <c r="ER142" s="520"/>
      <c r="EU142" s="520"/>
      <c r="EV142" s="520"/>
      <c r="EY142" s="520"/>
      <c r="EZ142" s="520"/>
      <c r="FC142" s="520"/>
      <c r="FD142" s="520"/>
      <c r="FG142" s="520"/>
      <c r="FH142" s="520"/>
      <c r="FK142" s="520"/>
      <c r="FL142" s="520"/>
      <c r="FO142" s="520"/>
      <c r="FP142" s="520"/>
      <c r="FS142" s="520"/>
      <c r="FT142" s="520"/>
      <c r="FW142" s="520"/>
      <c r="FX142" s="520"/>
      <c r="GA142" s="520"/>
      <c r="GB142" s="520"/>
      <c r="GE142" s="520"/>
      <c r="GF142" s="520"/>
      <c r="GI142" s="520"/>
      <c r="GJ142" s="520"/>
      <c r="GM142" s="520"/>
      <c r="GN142" s="520"/>
      <c r="GQ142" s="520"/>
      <c r="GR142" s="520"/>
      <c r="GU142" s="520"/>
      <c r="GV142" s="520"/>
      <c r="GY142" s="520"/>
      <c r="GZ142" s="520"/>
      <c r="HC142" s="520"/>
      <c r="HD142" s="520"/>
      <c r="HG142" s="520"/>
      <c r="HH142" s="520"/>
      <c r="HK142" s="520"/>
      <c r="HL142" s="520"/>
      <c r="HO142" s="520"/>
      <c r="HP142" s="520"/>
      <c r="HS142" s="520"/>
      <c r="HT142" s="520"/>
      <c r="HW142" s="520"/>
      <c r="HX142" s="520"/>
      <c r="IA142" s="520"/>
      <c r="IB142" s="520"/>
      <c r="IE142" s="520"/>
      <c r="IF142" s="520"/>
      <c r="II142" s="520"/>
      <c r="IJ142" s="520"/>
      <c r="IM142" s="520"/>
      <c r="IN142" s="520"/>
      <c r="IQ142" s="520"/>
      <c r="IR142" s="520"/>
      <c r="IU142" s="520"/>
      <c r="IV142" s="520"/>
      <c r="IY142" s="520"/>
      <c r="IZ142" s="520"/>
      <c r="JC142" s="520"/>
      <c r="JD142" s="520"/>
      <c r="JG142" s="520"/>
      <c r="JH142" s="520"/>
      <c r="JK142" s="520"/>
      <c r="JL142" s="520"/>
      <c r="JO142" s="520"/>
      <c r="JP142" s="520"/>
      <c r="JS142" s="520"/>
      <c r="JT142" s="520"/>
      <c r="JW142" s="520"/>
      <c r="JX142" s="520"/>
      <c r="KA142" s="520"/>
      <c r="KB142" s="520"/>
      <c r="KE142" s="520"/>
      <c r="KF142" s="520"/>
      <c r="KI142" s="520"/>
      <c r="KJ142" s="520"/>
      <c r="KM142" s="520"/>
      <c r="KN142" s="520"/>
      <c r="KQ142" s="520"/>
      <c r="KR142" s="520"/>
      <c r="KU142" s="520"/>
      <c r="KV142" s="520"/>
      <c r="KY142" s="520"/>
      <c r="KZ142" s="520"/>
      <c r="LC142" s="520"/>
      <c r="LD142" s="520"/>
      <c r="LG142" s="520"/>
      <c r="LH142" s="520"/>
      <c r="LK142" s="520"/>
      <c r="LL142" s="520"/>
      <c r="LO142" s="520"/>
      <c r="LP142" s="520"/>
      <c r="LS142" s="520"/>
      <c r="LT142" s="520"/>
      <c r="LW142" s="520"/>
      <c r="LX142" s="520"/>
      <c r="MA142" s="520"/>
      <c r="MB142" s="520"/>
      <c r="ME142" s="520"/>
      <c r="MF142" s="520"/>
      <c r="MI142" s="520"/>
      <c r="MJ142" s="520"/>
      <c r="MM142" s="520"/>
      <c r="MN142" s="520"/>
      <c r="MQ142" s="520"/>
      <c r="MR142" s="520"/>
      <c r="MU142" s="520"/>
      <c r="MV142" s="520"/>
      <c r="MY142" s="520"/>
      <c r="MZ142" s="520"/>
      <c r="NC142" s="520"/>
      <c r="ND142" s="520"/>
      <c r="NG142" s="520"/>
      <c r="NH142" s="520"/>
      <c r="NK142" s="520"/>
      <c r="NL142" s="520"/>
      <c r="NO142" s="520"/>
      <c r="NP142" s="520"/>
      <c r="NS142" s="520"/>
      <c r="NT142" s="520"/>
      <c r="NW142" s="520"/>
      <c r="NX142" s="520"/>
      <c r="OA142" s="520"/>
      <c r="OB142" s="520"/>
      <c r="OE142" s="520"/>
      <c r="OF142" s="520"/>
      <c r="OI142" s="520"/>
      <c r="OJ142" s="520"/>
      <c r="OM142" s="520"/>
      <c r="ON142" s="520"/>
      <c r="OQ142" s="520"/>
      <c r="OR142" s="520"/>
      <c r="OU142" s="520"/>
      <c r="OV142" s="520"/>
      <c r="OY142" s="520"/>
      <c r="OZ142" s="520"/>
      <c r="PC142" s="520"/>
      <c r="PD142" s="520"/>
      <c r="PG142" s="520"/>
      <c r="PH142" s="520"/>
      <c r="PK142" s="520"/>
      <c r="PL142" s="520"/>
      <c r="PO142" s="520"/>
      <c r="PP142" s="520"/>
      <c r="PS142" s="520"/>
      <c r="PT142" s="520"/>
      <c r="PW142" s="520"/>
      <c r="PX142" s="520"/>
      <c r="QA142" s="520"/>
      <c r="QB142" s="520"/>
      <c r="QE142" s="520"/>
      <c r="QF142" s="520"/>
      <c r="QI142" s="520"/>
      <c r="QJ142" s="520"/>
      <c r="QM142" s="520"/>
      <c r="QN142" s="520"/>
      <c r="QQ142" s="520"/>
      <c r="QR142" s="520"/>
      <c r="QU142" s="520"/>
      <c r="QV142" s="520"/>
      <c r="QY142" s="520"/>
      <c r="QZ142" s="520"/>
      <c r="RC142" s="520"/>
      <c r="RD142" s="520"/>
      <c r="RG142" s="520"/>
      <c r="RH142" s="520"/>
      <c r="RK142" s="520"/>
      <c r="RL142" s="520"/>
      <c r="RO142" s="520"/>
      <c r="RP142" s="520"/>
      <c r="RS142" s="520"/>
      <c r="RT142" s="520"/>
      <c r="RW142" s="520"/>
      <c r="RX142" s="520"/>
      <c r="SA142" s="520"/>
      <c r="SB142" s="520"/>
      <c r="SE142" s="520"/>
      <c r="SF142" s="520"/>
      <c r="SI142" s="520"/>
      <c r="SJ142" s="520"/>
      <c r="SM142" s="520"/>
      <c r="SN142" s="520"/>
      <c r="SQ142" s="520"/>
      <c r="SR142" s="520"/>
      <c r="SU142" s="520"/>
      <c r="SV142" s="520"/>
      <c r="SY142" s="520"/>
      <c r="SZ142" s="520"/>
      <c r="TC142" s="520"/>
      <c r="TD142" s="520"/>
      <c r="TG142" s="520"/>
      <c r="TH142" s="520"/>
      <c r="TK142" s="520"/>
      <c r="TL142" s="520"/>
      <c r="TO142" s="520"/>
      <c r="TP142" s="520"/>
      <c r="TS142" s="520"/>
      <c r="TT142" s="520"/>
      <c r="TW142" s="520"/>
      <c r="TX142" s="520"/>
      <c r="UA142" s="520"/>
      <c r="UB142" s="520"/>
      <c r="UE142" s="520"/>
      <c r="UF142" s="520"/>
      <c r="UI142" s="520"/>
      <c r="UJ142" s="520"/>
      <c r="UM142" s="520"/>
      <c r="UN142" s="520"/>
      <c r="UQ142" s="520"/>
      <c r="UR142" s="520"/>
      <c r="UU142" s="520"/>
      <c r="UV142" s="520"/>
      <c r="UY142" s="520"/>
      <c r="UZ142" s="520"/>
      <c r="VC142" s="520"/>
      <c r="VD142" s="520"/>
      <c r="VG142" s="520"/>
      <c r="VH142" s="520"/>
      <c r="VK142" s="520"/>
      <c r="VL142" s="520"/>
      <c r="VO142" s="520"/>
      <c r="VP142" s="520"/>
      <c r="VS142" s="520"/>
      <c r="VT142" s="520"/>
      <c r="VW142" s="520"/>
      <c r="VX142" s="520"/>
      <c r="WA142" s="520"/>
      <c r="WB142" s="520"/>
      <c r="WE142" s="520"/>
      <c r="WF142" s="520"/>
      <c r="WI142" s="520"/>
      <c r="WJ142" s="520"/>
      <c r="WM142" s="520"/>
      <c r="WN142" s="520"/>
      <c r="WQ142" s="520"/>
      <c r="WR142" s="520"/>
      <c r="WU142" s="520"/>
      <c r="WV142" s="520"/>
      <c r="WY142" s="520"/>
      <c r="WZ142" s="520"/>
      <c r="XC142" s="520"/>
      <c r="XD142" s="520"/>
      <c r="XG142" s="520"/>
      <c r="XH142" s="520"/>
      <c r="XK142" s="520"/>
      <c r="XL142" s="520"/>
      <c r="XO142" s="520"/>
      <c r="XP142" s="520"/>
      <c r="XS142" s="520"/>
      <c r="XT142" s="520"/>
      <c r="XW142" s="520"/>
      <c r="XX142" s="520"/>
      <c r="YA142" s="520"/>
      <c r="YB142" s="520"/>
      <c r="YE142" s="520"/>
      <c r="YF142" s="520"/>
      <c r="YI142" s="520"/>
      <c r="YJ142" s="520"/>
      <c r="YM142" s="520"/>
      <c r="YN142" s="520"/>
      <c r="YQ142" s="520"/>
      <c r="YR142" s="520"/>
      <c r="YU142" s="520"/>
      <c r="YV142" s="520"/>
      <c r="YY142" s="520"/>
      <c r="YZ142" s="520"/>
      <c r="ZC142" s="520"/>
      <c r="ZD142" s="520"/>
      <c r="ZG142" s="520"/>
      <c r="ZH142" s="520"/>
      <c r="ZK142" s="520"/>
      <c r="ZL142" s="520"/>
      <c r="ZO142" s="520"/>
      <c r="ZP142" s="520"/>
      <c r="ZS142" s="520"/>
      <c r="ZT142" s="520"/>
      <c r="ZW142" s="520"/>
      <c r="ZX142" s="520"/>
      <c r="AAA142" s="520"/>
      <c r="AAB142" s="520"/>
      <c r="AAE142" s="520"/>
      <c r="AAF142" s="520"/>
      <c r="AAI142" s="520"/>
      <c r="AAJ142" s="520"/>
      <c r="AAM142" s="520"/>
      <c r="AAN142" s="520"/>
      <c r="AAQ142" s="520"/>
      <c r="AAR142" s="520"/>
      <c r="AAU142" s="520"/>
      <c r="AAV142" s="520"/>
      <c r="AAY142" s="520"/>
      <c r="AAZ142" s="520"/>
      <c r="ABC142" s="520"/>
      <c r="ABD142" s="520"/>
      <c r="ABG142" s="520"/>
      <c r="ABH142" s="520"/>
      <c r="ABK142" s="520"/>
      <c r="ABL142" s="520"/>
      <c r="ABO142" s="520"/>
      <c r="ABP142" s="520"/>
      <c r="ABS142" s="520"/>
      <c r="ABT142" s="520"/>
      <c r="ABW142" s="520"/>
      <c r="ABX142" s="520"/>
      <c r="ACA142" s="520"/>
      <c r="ACB142" s="520"/>
      <c r="ACE142" s="520"/>
      <c r="ACF142" s="520"/>
      <c r="ACI142" s="520"/>
      <c r="ACJ142" s="520"/>
      <c r="ACM142" s="520"/>
      <c r="ACN142" s="520"/>
      <c r="ACQ142" s="520"/>
      <c r="ACR142" s="520"/>
      <c r="ACU142" s="520"/>
      <c r="ACV142" s="520"/>
      <c r="ACY142" s="520"/>
      <c r="ACZ142" s="520"/>
      <c r="ADC142" s="520"/>
      <c r="ADD142" s="520"/>
      <c r="ADG142" s="520"/>
      <c r="ADH142" s="520"/>
      <c r="ADK142" s="520"/>
      <c r="ADL142" s="520"/>
      <c r="ADO142" s="520"/>
      <c r="ADP142" s="520"/>
      <c r="ADS142" s="520"/>
      <c r="ADT142" s="520"/>
      <c r="ADW142" s="520"/>
      <c r="ADX142" s="520"/>
      <c r="AEA142" s="520"/>
      <c r="AEB142" s="520"/>
      <c r="AEE142" s="520"/>
      <c r="AEF142" s="520"/>
      <c r="AEI142" s="520"/>
      <c r="AEJ142" s="520"/>
      <c r="AEM142" s="520"/>
      <c r="AEN142" s="520"/>
      <c r="AEQ142" s="520"/>
      <c r="AER142" s="520"/>
      <c r="AEU142" s="520"/>
      <c r="AEV142" s="520"/>
      <c r="AEY142" s="520"/>
      <c r="AEZ142" s="520"/>
      <c r="AFC142" s="520"/>
      <c r="AFD142" s="520"/>
      <c r="AFG142" s="520"/>
      <c r="AFH142" s="520"/>
      <c r="AFK142" s="520"/>
      <c r="AFL142" s="520"/>
      <c r="AFO142" s="520"/>
      <c r="AFP142" s="520"/>
      <c r="AFS142" s="520"/>
      <c r="AFT142" s="520"/>
      <c r="AFW142" s="520"/>
      <c r="AFX142" s="520"/>
      <c r="AGA142" s="520"/>
      <c r="AGB142" s="520"/>
      <c r="AGE142" s="520"/>
      <c r="AGF142" s="520"/>
      <c r="AGI142" s="520"/>
      <c r="AGJ142" s="520"/>
      <c r="AGM142" s="520"/>
      <c r="AGN142" s="520"/>
      <c r="AGQ142" s="520"/>
      <c r="AGR142" s="520"/>
      <c r="AGU142" s="520"/>
      <c r="AGV142" s="520"/>
      <c r="AGY142" s="520"/>
      <c r="AGZ142" s="520"/>
      <c r="AHC142" s="520"/>
      <c r="AHD142" s="520"/>
      <c r="AHG142" s="520"/>
      <c r="AHH142" s="520"/>
      <c r="AHK142" s="520"/>
      <c r="AHL142" s="520"/>
      <c r="AHO142" s="520"/>
      <c r="AHP142" s="520"/>
      <c r="AHS142" s="520"/>
      <c r="AHT142" s="520"/>
      <c r="AHW142" s="520"/>
      <c r="AHX142" s="520"/>
      <c r="AIA142" s="520"/>
      <c r="AIB142" s="520"/>
      <c r="AIE142" s="520"/>
      <c r="AIF142" s="520"/>
      <c r="AII142" s="520"/>
      <c r="AIJ142" s="520"/>
      <c r="AIM142" s="520"/>
      <c r="AIN142" s="520"/>
      <c r="AIQ142" s="520"/>
      <c r="AIR142" s="520"/>
      <c r="AIU142" s="520"/>
      <c r="AIV142" s="520"/>
      <c r="AIY142" s="520"/>
      <c r="AIZ142" s="520"/>
      <c r="AJC142" s="520"/>
      <c r="AJD142" s="520"/>
      <c r="AJG142" s="520"/>
      <c r="AJH142" s="520"/>
      <c r="AJK142" s="520"/>
      <c r="AJL142" s="520"/>
      <c r="AJO142" s="520"/>
      <c r="AJP142" s="520"/>
      <c r="AJS142" s="520"/>
      <c r="AJT142" s="520"/>
      <c r="AJW142" s="520"/>
      <c r="AJX142" s="520"/>
      <c r="AKA142" s="520"/>
      <c r="AKB142" s="520"/>
      <c r="AKE142" s="520"/>
      <c r="AKF142" s="520"/>
      <c r="AKI142" s="520"/>
      <c r="AKJ142" s="520"/>
      <c r="AKM142" s="520"/>
      <c r="AKN142" s="520"/>
      <c r="AKQ142" s="520"/>
      <c r="AKR142" s="520"/>
      <c r="AKU142" s="520"/>
      <c r="AKV142" s="520"/>
      <c r="AKY142" s="520"/>
      <c r="AKZ142" s="520"/>
      <c r="ALC142" s="520"/>
      <c r="ALD142" s="520"/>
      <c r="ALG142" s="520"/>
      <c r="ALH142" s="520"/>
      <c r="ALK142" s="520"/>
      <c r="ALL142" s="520"/>
      <c r="ALO142" s="520"/>
      <c r="ALP142" s="520"/>
      <c r="ALS142" s="520"/>
      <c r="ALT142" s="520"/>
      <c r="ALW142" s="520"/>
      <c r="ALX142" s="520"/>
      <c r="AMA142" s="520"/>
      <c r="AMB142" s="520"/>
      <c r="AME142" s="520"/>
      <c r="AMF142" s="520"/>
      <c r="AMI142" s="520"/>
      <c r="AMJ142" s="520"/>
    </row>
    <row r="143" customFormat="false" ht="15" hidden="true" customHeight="true" outlineLevel="0" collapsed="false">
      <c r="B143" s="468"/>
      <c r="C143" s="468"/>
      <c r="D143" s="468"/>
      <c r="E143" s="468"/>
      <c r="F143" s="468"/>
      <c r="G143" s="468"/>
      <c r="H143" s="468"/>
      <c r="I143" s="468"/>
      <c r="J143" s="468"/>
      <c r="K143" s="468"/>
      <c r="L143" s="519"/>
      <c r="O143" s="520"/>
      <c r="P143" s="520"/>
      <c r="S143" s="520"/>
      <c r="T143" s="520"/>
      <c r="W143" s="520"/>
      <c r="X143" s="520"/>
      <c r="AA143" s="520"/>
      <c r="AB143" s="520"/>
      <c r="AE143" s="520"/>
      <c r="AF143" s="520"/>
      <c r="AI143" s="520"/>
      <c r="AJ143" s="520"/>
      <c r="AM143" s="520"/>
      <c r="AN143" s="520"/>
      <c r="AQ143" s="520"/>
      <c r="AR143" s="520"/>
      <c r="AU143" s="520"/>
      <c r="AV143" s="520"/>
      <c r="AY143" s="520"/>
      <c r="AZ143" s="520"/>
      <c r="BC143" s="520"/>
      <c r="BD143" s="520"/>
      <c r="BG143" s="520"/>
      <c r="BH143" s="520"/>
      <c r="BK143" s="520"/>
      <c r="BL143" s="520"/>
      <c r="BO143" s="520"/>
      <c r="BP143" s="520"/>
      <c r="BS143" s="520"/>
      <c r="BT143" s="520"/>
      <c r="BW143" s="520"/>
      <c r="BX143" s="520"/>
      <c r="CA143" s="520"/>
      <c r="CB143" s="520"/>
      <c r="CE143" s="520"/>
      <c r="CF143" s="520"/>
      <c r="CI143" s="520"/>
      <c r="CJ143" s="520"/>
      <c r="CM143" s="520"/>
      <c r="CN143" s="520"/>
      <c r="CQ143" s="520"/>
      <c r="CR143" s="520"/>
      <c r="CU143" s="520"/>
      <c r="CV143" s="520"/>
      <c r="CY143" s="520"/>
      <c r="CZ143" s="520"/>
      <c r="DC143" s="520"/>
      <c r="DD143" s="520"/>
      <c r="DG143" s="520"/>
      <c r="DH143" s="520"/>
      <c r="DK143" s="520"/>
      <c r="DL143" s="520"/>
      <c r="DO143" s="520"/>
      <c r="DP143" s="520"/>
      <c r="DS143" s="520"/>
      <c r="DT143" s="520"/>
      <c r="DW143" s="520"/>
      <c r="DX143" s="520"/>
      <c r="EA143" s="520"/>
      <c r="EB143" s="520"/>
      <c r="EE143" s="520"/>
      <c r="EF143" s="520"/>
      <c r="EI143" s="520"/>
      <c r="EJ143" s="520"/>
      <c r="EM143" s="520"/>
      <c r="EN143" s="520"/>
      <c r="EQ143" s="520"/>
      <c r="ER143" s="520"/>
      <c r="EU143" s="520"/>
      <c r="EV143" s="520"/>
      <c r="EY143" s="520"/>
      <c r="EZ143" s="520"/>
      <c r="FC143" s="520"/>
      <c r="FD143" s="520"/>
      <c r="FG143" s="520"/>
      <c r="FH143" s="520"/>
      <c r="FK143" s="520"/>
      <c r="FL143" s="520"/>
      <c r="FO143" s="520"/>
      <c r="FP143" s="520"/>
      <c r="FS143" s="520"/>
      <c r="FT143" s="520"/>
      <c r="FW143" s="520"/>
      <c r="FX143" s="520"/>
      <c r="GA143" s="520"/>
      <c r="GB143" s="520"/>
      <c r="GE143" s="520"/>
      <c r="GF143" s="520"/>
      <c r="GI143" s="520"/>
      <c r="GJ143" s="520"/>
      <c r="GM143" s="520"/>
      <c r="GN143" s="520"/>
      <c r="GQ143" s="520"/>
      <c r="GR143" s="520"/>
      <c r="GU143" s="520"/>
      <c r="GV143" s="520"/>
      <c r="GY143" s="520"/>
      <c r="GZ143" s="520"/>
      <c r="HC143" s="520"/>
      <c r="HD143" s="520"/>
      <c r="HG143" s="520"/>
      <c r="HH143" s="520"/>
      <c r="HK143" s="520"/>
      <c r="HL143" s="520"/>
      <c r="HO143" s="520"/>
      <c r="HP143" s="520"/>
      <c r="HS143" s="520"/>
      <c r="HT143" s="520"/>
      <c r="HW143" s="520"/>
      <c r="HX143" s="520"/>
      <c r="IA143" s="520"/>
      <c r="IB143" s="520"/>
      <c r="IE143" s="520"/>
      <c r="IF143" s="520"/>
      <c r="II143" s="520"/>
      <c r="IJ143" s="520"/>
      <c r="IM143" s="520"/>
      <c r="IN143" s="520"/>
      <c r="IQ143" s="520"/>
      <c r="IR143" s="520"/>
      <c r="IU143" s="520"/>
      <c r="IV143" s="520"/>
      <c r="IY143" s="520"/>
      <c r="IZ143" s="520"/>
      <c r="JC143" s="520"/>
      <c r="JD143" s="520"/>
      <c r="JG143" s="520"/>
      <c r="JH143" s="520"/>
      <c r="JK143" s="520"/>
      <c r="JL143" s="520"/>
      <c r="JO143" s="520"/>
      <c r="JP143" s="520"/>
      <c r="JS143" s="520"/>
      <c r="JT143" s="520"/>
      <c r="JW143" s="520"/>
      <c r="JX143" s="520"/>
      <c r="KA143" s="520"/>
      <c r="KB143" s="520"/>
      <c r="KE143" s="520"/>
      <c r="KF143" s="520"/>
      <c r="KI143" s="520"/>
      <c r="KJ143" s="520"/>
      <c r="KM143" s="520"/>
      <c r="KN143" s="520"/>
      <c r="KQ143" s="520"/>
      <c r="KR143" s="520"/>
      <c r="KU143" s="520"/>
      <c r="KV143" s="520"/>
      <c r="KY143" s="520"/>
      <c r="KZ143" s="520"/>
      <c r="LC143" s="520"/>
      <c r="LD143" s="520"/>
      <c r="LG143" s="520"/>
      <c r="LH143" s="520"/>
      <c r="LK143" s="520"/>
      <c r="LL143" s="520"/>
      <c r="LO143" s="520"/>
      <c r="LP143" s="520"/>
      <c r="LS143" s="520"/>
      <c r="LT143" s="520"/>
      <c r="LW143" s="520"/>
      <c r="LX143" s="520"/>
      <c r="MA143" s="520"/>
      <c r="MB143" s="520"/>
      <c r="ME143" s="520"/>
      <c r="MF143" s="520"/>
      <c r="MI143" s="520"/>
      <c r="MJ143" s="520"/>
      <c r="MM143" s="520"/>
      <c r="MN143" s="520"/>
      <c r="MQ143" s="520"/>
      <c r="MR143" s="520"/>
      <c r="MU143" s="520"/>
      <c r="MV143" s="520"/>
      <c r="MY143" s="520"/>
      <c r="MZ143" s="520"/>
      <c r="NC143" s="520"/>
      <c r="ND143" s="520"/>
      <c r="NG143" s="520"/>
      <c r="NH143" s="520"/>
      <c r="NK143" s="520"/>
      <c r="NL143" s="520"/>
      <c r="NO143" s="520"/>
      <c r="NP143" s="520"/>
      <c r="NS143" s="520"/>
      <c r="NT143" s="520"/>
      <c r="NW143" s="520"/>
      <c r="NX143" s="520"/>
      <c r="OA143" s="520"/>
      <c r="OB143" s="520"/>
      <c r="OE143" s="520"/>
      <c r="OF143" s="520"/>
      <c r="OI143" s="520"/>
      <c r="OJ143" s="520"/>
      <c r="OM143" s="520"/>
      <c r="ON143" s="520"/>
      <c r="OQ143" s="520"/>
      <c r="OR143" s="520"/>
      <c r="OU143" s="520"/>
      <c r="OV143" s="520"/>
      <c r="OY143" s="520"/>
      <c r="OZ143" s="520"/>
      <c r="PC143" s="520"/>
      <c r="PD143" s="520"/>
      <c r="PG143" s="520"/>
      <c r="PH143" s="520"/>
      <c r="PK143" s="520"/>
      <c r="PL143" s="520"/>
      <c r="PO143" s="520"/>
      <c r="PP143" s="520"/>
      <c r="PS143" s="520"/>
      <c r="PT143" s="520"/>
      <c r="PW143" s="520"/>
      <c r="PX143" s="520"/>
      <c r="QA143" s="520"/>
      <c r="QB143" s="520"/>
      <c r="QE143" s="520"/>
      <c r="QF143" s="520"/>
      <c r="QI143" s="520"/>
      <c r="QJ143" s="520"/>
      <c r="QM143" s="520"/>
      <c r="QN143" s="520"/>
      <c r="QQ143" s="520"/>
      <c r="QR143" s="520"/>
      <c r="QU143" s="520"/>
      <c r="QV143" s="520"/>
      <c r="QY143" s="520"/>
      <c r="QZ143" s="520"/>
      <c r="RC143" s="520"/>
      <c r="RD143" s="520"/>
      <c r="RG143" s="520"/>
      <c r="RH143" s="520"/>
      <c r="RK143" s="520"/>
      <c r="RL143" s="520"/>
      <c r="RO143" s="520"/>
      <c r="RP143" s="520"/>
      <c r="RS143" s="520"/>
      <c r="RT143" s="520"/>
      <c r="RW143" s="520"/>
      <c r="RX143" s="520"/>
      <c r="SA143" s="520"/>
      <c r="SB143" s="520"/>
      <c r="SE143" s="520"/>
      <c r="SF143" s="520"/>
      <c r="SI143" s="520"/>
      <c r="SJ143" s="520"/>
      <c r="SM143" s="520"/>
      <c r="SN143" s="520"/>
      <c r="SQ143" s="520"/>
      <c r="SR143" s="520"/>
      <c r="SU143" s="520"/>
      <c r="SV143" s="520"/>
      <c r="SY143" s="520"/>
      <c r="SZ143" s="520"/>
      <c r="TC143" s="520"/>
      <c r="TD143" s="520"/>
      <c r="TG143" s="520"/>
      <c r="TH143" s="520"/>
      <c r="TK143" s="520"/>
      <c r="TL143" s="520"/>
      <c r="TO143" s="520"/>
      <c r="TP143" s="520"/>
      <c r="TS143" s="520"/>
      <c r="TT143" s="520"/>
      <c r="TW143" s="520"/>
      <c r="TX143" s="520"/>
      <c r="UA143" s="520"/>
      <c r="UB143" s="520"/>
      <c r="UE143" s="520"/>
      <c r="UF143" s="520"/>
      <c r="UI143" s="520"/>
      <c r="UJ143" s="520"/>
      <c r="UM143" s="520"/>
      <c r="UN143" s="520"/>
      <c r="UQ143" s="520"/>
      <c r="UR143" s="520"/>
      <c r="UU143" s="520"/>
      <c r="UV143" s="520"/>
      <c r="UY143" s="520"/>
      <c r="UZ143" s="520"/>
      <c r="VC143" s="520"/>
      <c r="VD143" s="520"/>
      <c r="VG143" s="520"/>
      <c r="VH143" s="520"/>
      <c r="VK143" s="520"/>
      <c r="VL143" s="520"/>
      <c r="VO143" s="520"/>
      <c r="VP143" s="520"/>
      <c r="VS143" s="520"/>
      <c r="VT143" s="520"/>
      <c r="VW143" s="520"/>
      <c r="VX143" s="520"/>
      <c r="WA143" s="520"/>
      <c r="WB143" s="520"/>
      <c r="WE143" s="520"/>
      <c r="WF143" s="520"/>
      <c r="WI143" s="520"/>
      <c r="WJ143" s="520"/>
      <c r="WM143" s="520"/>
      <c r="WN143" s="520"/>
      <c r="WQ143" s="520"/>
      <c r="WR143" s="520"/>
      <c r="WU143" s="520"/>
      <c r="WV143" s="520"/>
      <c r="WY143" s="520"/>
      <c r="WZ143" s="520"/>
      <c r="XC143" s="520"/>
      <c r="XD143" s="520"/>
      <c r="XG143" s="520"/>
      <c r="XH143" s="520"/>
      <c r="XK143" s="520"/>
      <c r="XL143" s="520"/>
      <c r="XO143" s="520"/>
      <c r="XP143" s="520"/>
      <c r="XS143" s="520"/>
      <c r="XT143" s="520"/>
      <c r="XW143" s="520"/>
      <c r="XX143" s="520"/>
      <c r="YA143" s="520"/>
      <c r="YB143" s="520"/>
      <c r="YE143" s="520"/>
      <c r="YF143" s="520"/>
      <c r="YI143" s="520"/>
      <c r="YJ143" s="520"/>
      <c r="YM143" s="520"/>
      <c r="YN143" s="520"/>
      <c r="YQ143" s="520"/>
      <c r="YR143" s="520"/>
      <c r="YU143" s="520"/>
      <c r="YV143" s="520"/>
      <c r="YY143" s="520"/>
      <c r="YZ143" s="520"/>
      <c r="ZC143" s="520"/>
      <c r="ZD143" s="520"/>
      <c r="ZG143" s="520"/>
      <c r="ZH143" s="520"/>
      <c r="ZK143" s="520"/>
      <c r="ZL143" s="520"/>
      <c r="ZO143" s="520"/>
      <c r="ZP143" s="520"/>
      <c r="ZS143" s="520"/>
      <c r="ZT143" s="520"/>
      <c r="ZW143" s="520"/>
      <c r="ZX143" s="520"/>
      <c r="AAA143" s="520"/>
      <c r="AAB143" s="520"/>
      <c r="AAE143" s="520"/>
      <c r="AAF143" s="520"/>
      <c r="AAI143" s="520"/>
      <c r="AAJ143" s="520"/>
      <c r="AAM143" s="520"/>
      <c r="AAN143" s="520"/>
      <c r="AAQ143" s="520"/>
      <c r="AAR143" s="520"/>
      <c r="AAU143" s="520"/>
      <c r="AAV143" s="520"/>
      <c r="AAY143" s="520"/>
      <c r="AAZ143" s="520"/>
      <c r="ABC143" s="520"/>
      <c r="ABD143" s="520"/>
      <c r="ABG143" s="520"/>
      <c r="ABH143" s="520"/>
      <c r="ABK143" s="520"/>
      <c r="ABL143" s="520"/>
      <c r="ABO143" s="520"/>
      <c r="ABP143" s="520"/>
      <c r="ABS143" s="520"/>
      <c r="ABT143" s="520"/>
      <c r="ABW143" s="520"/>
      <c r="ABX143" s="520"/>
      <c r="ACA143" s="520"/>
      <c r="ACB143" s="520"/>
      <c r="ACE143" s="520"/>
      <c r="ACF143" s="520"/>
      <c r="ACI143" s="520"/>
      <c r="ACJ143" s="520"/>
      <c r="ACM143" s="520"/>
      <c r="ACN143" s="520"/>
      <c r="ACQ143" s="520"/>
      <c r="ACR143" s="520"/>
      <c r="ACU143" s="520"/>
      <c r="ACV143" s="520"/>
      <c r="ACY143" s="520"/>
      <c r="ACZ143" s="520"/>
      <c r="ADC143" s="520"/>
      <c r="ADD143" s="520"/>
      <c r="ADG143" s="520"/>
      <c r="ADH143" s="520"/>
      <c r="ADK143" s="520"/>
      <c r="ADL143" s="520"/>
      <c r="ADO143" s="520"/>
      <c r="ADP143" s="520"/>
      <c r="ADS143" s="520"/>
      <c r="ADT143" s="520"/>
      <c r="ADW143" s="520"/>
      <c r="ADX143" s="520"/>
      <c r="AEA143" s="520"/>
      <c r="AEB143" s="520"/>
      <c r="AEE143" s="520"/>
      <c r="AEF143" s="520"/>
      <c r="AEI143" s="520"/>
      <c r="AEJ143" s="520"/>
      <c r="AEM143" s="520"/>
      <c r="AEN143" s="520"/>
      <c r="AEQ143" s="520"/>
      <c r="AER143" s="520"/>
      <c r="AEU143" s="520"/>
      <c r="AEV143" s="520"/>
      <c r="AEY143" s="520"/>
      <c r="AEZ143" s="520"/>
      <c r="AFC143" s="520"/>
      <c r="AFD143" s="520"/>
      <c r="AFG143" s="520"/>
      <c r="AFH143" s="520"/>
      <c r="AFK143" s="520"/>
      <c r="AFL143" s="520"/>
      <c r="AFO143" s="520"/>
      <c r="AFP143" s="520"/>
      <c r="AFS143" s="520"/>
      <c r="AFT143" s="520"/>
      <c r="AFW143" s="520"/>
      <c r="AFX143" s="520"/>
      <c r="AGA143" s="520"/>
      <c r="AGB143" s="520"/>
      <c r="AGE143" s="520"/>
      <c r="AGF143" s="520"/>
      <c r="AGI143" s="520"/>
      <c r="AGJ143" s="520"/>
      <c r="AGM143" s="520"/>
      <c r="AGN143" s="520"/>
      <c r="AGQ143" s="520"/>
      <c r="AGR143" s="520"/>
      <c r="AGU143" s="520"/>
      <c r="AGV143" s="520"/>
      <c r="AGY143" s="520"/>
      <c r="AGZ143" s="520"/>
      <c r="AHC143" s="520"/>
      <c r="AHD143" s="520"/>
      <c r="AHG143" s="520"/>
      <c r="AHH143" s="520"/>
      <c r="AHK143" s="520"/>
      <c r="AHL143" s="520"/>
      <c r="AHO143" s="520"/>
      <c r="AHP143" s="520"/>
      <c r="AHS143" s="520"/>
      <c r="AHT143" s="520"/>
      <c r="AHW143" s="520"/>
      <c r="AHX143" s="520"/>
      <c r="AIA143" s="520"/>
      <c r="AIB143" s="520"/>
      <c r="AIE143" s="520"/>
      <c r="AIF143" s="520"/>
      <c r="AII143" s="520"/>
      <c r="AIJ143" s="520"/>
      <c r="AIM143" s="520"/>
      <c r="AIN143" s="520"/>
      <c r="AIQ143" s="520"/>
      <c r="AIR143" s="520"/>
      <c r="AIU143" s="520"/>
      <c r="AIV143" s="520"/>
      <c r="AIY143" s="520"/>
      <c r="AIZ143" s="520"/>
      <c r="AJC143" s="520"/>
      <c r="AJD143" s="520"/>
      <c r="AJG143" s="520"/>
      <c r="AJH143" s="520"/>
      <c r="AJK143" s="520"/>
      <c r="AJL143" s="520"/>
      <c r="AJO143" s="520"/>
      <c r="AJP143" s="520"/>
      <c r="AJS143" s="520"/>
      <c r="AJT143" s="520"/>
      <c r="AJW143" s="520"/>
      <c r="AJX143" s="520"/>
      <c r="AKA143" s="520"/>
      <c r="AKB143" s="520"/>
      <c r="AKE143" s="520"/>
      <c r="AKF143" s="520"/>
      <c r="AKI143" s="520"/>
      <c r="AKJ143" s="520"/>
      <c r="AKM143" s="520"/>
      <c r="AKN143" s="520"/>
      <c r="AKQ143" s="520"/>
      <c r="AKR143" s="520"/>
      <c r="AKU143" s="520"/>
      <c r="AKV143" s="520"/>
      <c r="AKY143" s="520"/>
      <c r="AKZ143" s="520"/>
      <c r="ALC143" s="520"/>
      <c r="ALD143" s="520"/>
      <c r="ALG143" s="520"/>
      <c r="ALH143" s="520"/>
      <c r="ALK143" s="520"/>
      <c r="ALL143" s="520"/>
      <c r="ALO143" s="520"/>
      <c r="ALP143" s="520"/>
      <c r="ALS143" s="520"/>
      <c r="ALT143" s="520"/>
      <c r="ALW143" s="520"/>
      <c r="ALX143" s="520"/>
      <c r="AMA143" s="520"/>
      <c r="AMB143" s="520"/>
      <c r="AME143" s="520"/>
      <c r="AMF143" s="520"/>
      <c r="AMI143" s="520"/>
      <c r="AMJ143" s="520"/>
    </row>
    <row r="144" customFormat="false" ht="15" hidden="true" customHeight="true" outlineLevel="0" collapsed="false">
      <c r="B144" s="468"/>
      <c r="C144" s="468"/>
      <c r="D144" s="468"/>
      <c r="E144" s="468"/>
      <c r="F144" s="468"/>
      <c r="G144" s="468"/>
      <c r="H144" s="468"/>
      <c r="I144" s="468"/>
      <c r="J144" s="468"/>
      <c r="K144" s="468"/>
      <c r="L144" s="519"/>
      <c r="O144" s="520"/>
      <c r="P144" s="520"/>
      <c r="S144" s="520"/>
      <c r="T144" s="520"/>
      <c r="W144" s="520"/>
      <c r="X144" s="520"/>
      <c r="AA144" s="520"/>
      <c r="AB144" s="520"/>
      <c r="AE144" s="520"/>
      <c r="AF144" s="520"/>
      <c r="AI144" s="520"/>
      <c r="AJ144" s="520"/>
      <c r="AM144" s="520"/>
      <c r="AN144" s="520"/>
      <c r="AQ144" s="520"/>
      <c r="AR144" s="520"/>
      <c r="AU144" s="520"/>
      <c r="AV144" s="520"/>
      <c r="AY144" s="520"/>
      <c r="AZ144" s="520"/>
      <c r="BC144" s="520"/>
      <c r="BD144" s="520"/>
      <c r="BG144" s="520"/>
      <c r="BH144" s="520"/>
      <c r="BK144" s="520"/>
      <c r="BL144" s="520"/>
      <c r="BO144" s="520"/>
      <c r="BP144" s="520"/>
      <c r="BS144" s="520"/>
      <c r="BT144" s="520"/>
      <c r="BW144" s="520"/>
      <c r="BX144" s="520"/>
      <c r="CA144" s="520"/>
      <c r="CB144" s="520"/>
      <c r="CE144" s="520"/>
      <c r="CF144" s="520"/>
      <c r="CI144" s="520"/>
      <c r="CJ144" s="520"/>
      <c r="CM144" s="520"/>
      <c r="CN144" s="520"/>
      <c r="CQ144" s="520"/>
      <c r="CR144" s="520"/>
      <c r="CU144" s="520"/>
      <c r="CV144" s="520"/>
      <c r="CY144" s="520"/>
      <c r="CZ144" s="520"/>
      <c r="DC144" s="520"/>
      <c r="DD144" s="520"/>
      <c r="DG144" s="520"/>
      <c r="DH144" s="520"/>
      <c r="DK144" s="520"/>
      <c r="DL144" s="520"/>
      <c r="DO144" s="520"/>
      <c r="DP144" s="520"/>
      <c r="DS144" s="520"/>
      <c r="DT144" s="520"/>
      <c r="DW144" s="520"/>
      <c r="DX144" s="520"/>
      <c r="EA144" s="520"/>
      <c r="EB144" s="520"/>
      <c r="EE144" s="520"/>
      <c r="EF144" s="520"/>
      <c r="EI144" s="520"/>
      <c r="EJ144" s="520"/>
      <c r="EM144" s="520"/>
      <c r="EN144" s="520"/>
      <c r="EQ144" s="520"/>
      <c r="ER144" s="520"/>
      <c r="EU144" s="520"/>
      <c r="EV144" s="520"/>
      <c r="EY144" s="520"/>
      <c r="EZ144" s="520"/>
      <c r="FC144" s="520"/>
      <c r="FD144" s="520"/>
      <c r="FG144" s="520"/>
      <c r="FH144" s="520"/>
      <c r="FK144" s="520"/>
      <c r="FL144" s="520"/>
      <c r="FO144" s="520"/>
      <c r="FP144" s="520"/>
      <c r="FS144" s="520"/>
      <c r="FT144" s="520"/>
      <c r="FW144" s="520"/>
      <c r="FX144" s="520"/>
      <c r="GA144" s="520"/>
      <c r="GB144" s="520"/>
      <c r="GE144" s="520"/>
      <c r="GF144" s="520"/>
      <c r="GI144" s="520"/>
      <c r="GJ144" s="520"/>
      <c r="GM144" s="520"/>
      <c r="GN144" s="520"/>
      <c r="GQ144" s="520"/>
      <c r="GR144" s="520"/>
      <c r="GU144" s="520"/>
      <c r="GV144" s="520"/>
      <c r="GY144" s="520"/>
      <c r="GZ144" s="520"/>
      <c r="HC144" s="520"/>
      <c r="HD144" s="520"/>
      <c r="HG144" s="520"/>
      <c r="HH144" s="520"/>
      <c r="HK144" s="520"/>
      <c r="HL144" s="520"/>
      <c r="HO144" s="520"/>
      <c r="HP144" s="520"/>
      <c r="HS144" s="520"/>
      <c r="HT144" s="520"/>
      <c r="HW144" s="520"/>
      <c r="HX144" s="520"/>
      <c r="IA144" s="520"/>
      <c r="IB144" s="520"/>
      <c r="IE144" s="520"/>
      <c r="IF144" s="520"/>
      <c r="II144" s="520"/>
      <c r="IJ144" s="520"/>
      <c r="IM144" s="520"/>
      <c r="IN144" s="520"/>
      <c r="IQ144" s="520"/>
      <c r="IR144" s="520"/>
      <c r="IU144" s="520"/>
      <c r="IV144" s="520"/>
      <c r="IY144" s="520"/>
      <c r="IZ144" s="520"/>
      <c r="JC144" s="520"/>
      <c r="JD144" s="520"/>
      <c r="JG144" s="520"/>
      <c r="JH144" s="520"/>
      <c r="JK144" s="520"/>
      <c r="JL144" s="520"/>
      <c r="JO144" s="520"/>
      <c r="JP144" s="520"/>
      <c r="JS144" s="520"/>
      <c r="JT144" s="520"/>
      <c r="JW144" s="520"/>
      <c r="JX144" s="520"/>
      <c r="KA144" s="520"/>
      <c r="KB144" s="520"/>
      <c r="KE144" s="520"/>
      <c r="KF144" s="520"/>
      <c r="KI144" s="520"/>
      <c r="KJ144" s="520"/>
      <c r="KM144" s="520"/>
      <c r="KN144" s="520"/>
      <c r="KQ144" s="520"/>
      <c r="KR144" s="520"/>
      <c r="KU144" s="520"/>
      <c r="KV144" s="520"/>
      <c r="KY144" s="520"/>
      <c r="KZ144" s="520"/>
      <c r="LC144" s="520"/>
      <c r="LD144" s="520"/>
      <c r="LG144" s="520"/>
      <c r="LH144" s="520"/>
      <c r="LK144" s="520"/>
      <c r="LL144" s="520"/>
      <c r="LO144" s="520"/>
      <c r="LP144" s="520"/>
      <c r="LS144" s="520"/>
      <c r="LT144" s="520"/>
      <c r="LW144" s="520"/>
      <c r="LX144" s="520"/>
      <c r="MA144" s="520"/>
      <c r="MB144" s="520"/>
      <c r="ME144" s="520"/>
      <c r="MF144" s="520"/>
      <c r="MI144" s="520"/>
      <c r="MJ144" s="520"/>
      <c r="MM144" s="520"/>
      <c r="MN144" s="520"/>
      <c r="MQ144" s="520"/>
      <c r="MR144" s="520"/>
      <c r="MU144" s="520"/>
      <c r="MV144" s="520"/>
      <c r="MY144" s="520"/>
      <c r="MZ144" s="520"/>
      <c r="NC144" s="520"/>
      <c r="ND144" s="520"/>
      <c r="NG144" s="520"/>
      <c r="NH144" s="520"/>
      <c r="NK144" s="520"/>
      <c r="NL144" s="520"/>
      <c r="NO144" s="520"/>
      <c r="NP144" s="520"/>
      <c r="NS144" s="520"/>
      <c r="NT144" s="520"/>
      <c r="NW144" s="520"/>
      <c r="NX144" s="520"/>
      <c r="OA144" s="520"/>
      <c r="OB144" s="520"/>
      <c r="OE144" s="520"/>
      <c r="OF144" s="520"/>
      <c r="OI144" s="520"/>
      <c r="OJ144" s="520"/>
      <c r="OM144" s="520"/>
      <c r="ON144" s="520"/>
      <c r="OQ144" s="520"/>
      <c r="OR144" s="520"/>
      <c r="OU144" s="520"/>
      <c r="OV144" s="520"/>
      <c r="OY144" s="520"/>
      <c r="OZ144" s="520"/>
      <c r="PC144" s="520"/>
      <c r="PD144" s="520"/>
      <c r="PG144" s="520"/>
      <c r="PH144" s="520"/>
      <c r="PK144" s="520"/>
      <c r="PL144" s="520"/>
      <c r="PO144" s="520"/>
      <c r="PP144" s="520"/>
      <c r="PS144" s="520"/>
      <c r="PT144" s="520"/>
      <c r="PW144" s="520"/>
      <c r="PX144" s="520"/>
      <c r="QA144" s="520"/>
      <c r="QB144" s="520"/>
      <c r="QE144" s="520"/>
      <c r="QF144" s="520"/>
      <c r="QI144" s="520"/>
      <c r="QJ144" s="520"/>
      <c r="QM144" s="520"/>
      <c r="QN144" s="520"/>
      <c r="QQ144" s="520"/>
      <c r="QR144" s="520"/>
      <c r="QU144" s="520"/>
      <c r="QV144" s="520"/>
      <c r="QY144" s="520"/>
      <c r="QZ144" s="520"/>
      <c r="RC144" s="520"/>
      <c r="RD144" s="520"/>
      <c r="RG144" s="520"/>
      <c r="RH144" s="520"/>
      <c r="RK144" s="520"/>
      <c r="RL144" s="520"/>
      <c r="RO144" s="520"/>
      <c r="RP144" s="520"/>
      <c r="RS144" s="520"/>
      <c r="RT144" s="520"/>
      <c r="RW144" s="520"/>
      <c r="RX144" s="520"/>
      <c r="SA144" s="520"/>
      <c r="SB144" s="520"/>
      <c r="SE144" s="520"/>
      <c r="SF144" s="520"/>
      <c r="SI144" s="520"/>
      <c r="SJ144" s="520"/>
      <c r="SM144" s="520"/>
      <c r="SN144" s="520"/>
      <c r="SQ144" s="520"/>
      <c r="SR144" s="520"/>
      <c r="SU144" s="520"/>
      <c r="SV144" s="520"/>
      <c r="SY144" s="520"/>
      <c r="SZ144" s="520"/>
      <c r="TC144" s="520"/>
      <c r="TD144" s="520"/>
      <c r="TG144" s="520"/>
      <c r="TH144" s="520"/>
      <c r="TK144" s="520"/>
      <c r="TL144" s="520"/>
      <c r="TO144" s="520"/>
      <c r="TP144" s="520"/>
      <c r="TS144" s="520"/>
      <c r="TT144" s="520"/>
      <c r="TW144" s="520"/>
      <c r="TX144" s="520"/>
      <c r="UA144" s="520"/>
      <c r="UB144" s="520"/>
      <c r="UE144" s="520"/>
      <c r="UF144" s="520"/>
      <c r="UI144" s="520"/>
      <c r="UJ144" s="520"/>
      <c r="UM144" s="520"/>
      <c r="UN144" s="520"/>
      <c r="UQ144" s="520"/>
      <c r="UR144" s="520"/>
      <c r="UU144" s="520"/>
      <c r="UV144" s="520"/>
      <c r="UY144" s="520"/>
      <c r="UZ144" s="520"/>
      <c r="VC144" s="520"/>
      <c r="VD144" s="520"/>
      <c r="VG144" s="520"/>
      <c r="VH144" s="520"/>
      <c r="VK144" s="520"/>
      <c r="VL144" s="520"/>
      <c r="VO144" s="520"/>
      <c r="VP144" s="520"/>
      <c r="VS144" s="520"/>
      <c r="VT144" s="520"/>
      <c r="VW144" s="520"/>
      <c r="VX144" s="520"/>
      <c r="WA144" s="520"/>
      <c r="WB144" s="520"/>
      <c r="WE144" s="520"/>
      <c r="WF144" s="520"/>
      <c r="WI144" s="520"/>
      <c r="WJ144" s="520"/>
      <c r="WM144" s="520"/>
      <c r="WN144" s="520"/>
      <c r="WQ144" s="520"/>
      <c r="WR144" s="520"/>
      <c r="WU144" s="520"/>
      <c r="WV144" s="520"/>
      <c r="WY144" s="520"/>
      <c r="WZ144" s="520"/>
      <c r="XC144" s="520"/>
      <c r="XD144" s="520"/>
      <c r="XG144" s="520"/>
      <c r="XH144" s="520"/>
      <c r="XK144" s="520"/>
      <c r="XL144" s="520"/>
      <c r="XO144" s="520"/>
      <c r="XP144" s="520"/>
      <c r="XS144" s="520"/>
      <c r="XT144" s="520"/>
      <c r="XW144" s="520"/>
      <c r="XX144" s="520"/>
      <c r="YA144" s="520"/>
      <c r="YB144" s="520"/>
      <c r="YE144" s="520"/>
      <c r="YF144" s="520"/>
      <c r="YI144" s="520"/>
      <c r="YJ144" s="520"/>
      <c r="YM144" s="520"/>
      <c r="YN144" s="520"/>
      <c r="YQ144" s="520"/>
      <c r="YR144" s="520"/>
      <c r="YU144" s="520"/>
      <c r="YV144" s="520"/>
      <c r="YY144" s="520"/>
      <c r="YZ144" s="520"/>
      <c r="ZC144" s="520"/>
      <c r="ZD144" s="520"/>
      <c r="ZG144" s="520"/>
      <c r="ZH144" s="520"/>
      <c r="ZK144" s="520"/>
      <c r="ZL144" s="520"/>
      <c r="ZO144" s="520"/>
      <c r="ZP144" s="520"/>
      <c r="ZS144" s="520"/>
      <c r="ZT144" s="520"/>
      <c r="ZW144" s="520"/>
      <c r="ZX144" s="520"/>
      <c r="AAA144" s="520"/>
      <c r="AAB144" s="520"/>
      <c r="AAE144" s="520"/>
      <c r="AAF144" s="520"/>
      <c r="AAI144" s="520"/>
      <c r="AAJ144" s="520"/>
      <c r="AAM144" s="520"/>
      <c r="AAN144" s="520"/>
      <c r="AAQ144" s="520"/>
      <c r="AAR144" s="520"/>
      <c r="AAU144" s="520"/>
      <c r="AAV144" s="520"/>
      <c r="AAY144" s="520"/>
      <c r="AAZ144" s="520"/>
      <c r="ABC144" s="520"/>
      <c r="ABD144" s="520"/>
      <c r="ABG144" s="520"/>
      <c r="ABH144" s="520"/>
      <c r="ABK144" s="520"/>
      <c r="ABL144" s="520"/>
      <c r="ABO144" s="520"/>
      <c r="ABP144" s="520"/>
      <c r="ABS144" s="520"/>
      <c r="ABT144" s="520"/>
      <c r="ABW144" s="520"/>
      <c r="ABX144" s="520"/>
      <c r="ACA144" s="520"/>
      <c r="ACB144" s="520"/>
      <c r="ACE144" s="520"/>
      <c r="ACF144" s="520"/>
      <c r="ACI144" s="520"/>
      <c r="ACJ144" s="520"/>
      <c r="ACM144" s="520"/>
      <c r="ACN144" s="520"/>
      <c r="ACQ144" s="520"/>
      <c r="ACR144" s="520"/>
      <c r="ACU144" s="520"/>
      <c r="ACV144" s="520"/>
      <c r="ACY144" s="520"/>
      <c r="ACZ144" s="520"/>
      <c r="ADC144" s="520"/>
      <c r="ADD144" s="520"/>
      <c r="ADG144" s="520"/>
      <c r="ADH144" s="520"/>
      <c r="ADK144" s="520"/>
      <c r="ADL144" s="520"/>
      <c r="ADO144" s="520"/>
      <c r="ADP144" s="520"/>
      <c r="ADS144" s="520"/>
      <c r="ADT144" s="520"/>
      <c r="ADW144" s="520"/>
      <c r="ADX144" s="520"/>
      <c r="AEA144" s="520"/>
      <c r="AEB144" s="520"/>
      <c r="AEE144" s="520"/>
      <c r="AEF144" s="520"/>
      <c r="AEI144" s="520"/>
      <c r="AEJ144" s="520"/>
      <c r="AEM144" s="520"/>
      <c r="AEN144" s="520"/>
      <c r="AEQ144" s="520"/>
      <c r="AER144" s="520"/>
      <c r="AEU144" s="520"/>
      <c r="AEV144" s="520"/>
      <c r="AEY144" s="520"/>
      <c r="AEZ144" s="520"/>
      <c r="AFC144" s="520"/>
      <c r="AFD144" s="520"/>
      <c r="AFG144" s="520"/>
      <c r="AFH144" s="520"/>
      <c r="AFK144" s="520"/>
      <c r="AFL144" s="520"/>
      <c r="AFO144" s="520"/>
      <c r="AFP144" s="520"/>
      <c r="AFS144" s="520"/>
      <c r="AFT144" s="520"/>
      <c r="AFW144" s="520"/>
      <c r="AFX144" s="520"/>
      <c r="AGA144" s="520"/>
      <c r="AGB144" s="520"/>
      <c r="AGE144" s="520"/>
      <c r="AGF144" s="520"/>
      <c r="AGI144" s="520"/>
      <c r="AGJ144" s="520"/>
      <c r="AGM144" s="520"/>
      <c r="AGN144" s="520"/>
      <c r="AGQ144" s="520"/>
      <c r="AGR144" s="520"/>
      <c r="AGU144" s="520"/>
      <c r="AGV144" s="520"/>
      <c r="AGY144" s="520"/>
      <c r="AGZ144" s="520"/>
      <c r="AHC144" s="520"/>
      <c r="AHD144" s="520"/>
      <c r="AHG144" s="520"/>
      <c r="AHH144" s="520"/>
      <c r="AHK144" s="520"/>
      <c r="AHL144" s="520"/>
      <c r="AHO144" s="520"/>
      <c r="AHP144" s="520"/>
      <c r="AHS144" s="520"/>
      <c r="AHT144" s="520"/>
      <c r="AHW144" s="520"/>
      <c r="AHX144" s="520"/>
      <c r="AIA144" s="520"/>
      <c r="AIB144" s="520"/>
      <c r="AIE144" s="520"/>
      <c r="AIF144" s="520"/>
      <c r="AII144" s="520"/>
      <c r="AIJ144" s="520"/>
      <c r="AIM144" s="520"/>
      <c r="AIN144" s="520"/>
      <c r="AIQ144" s="520"/>
      <c r="AIR144" s="520"/>
      <c r="AIU144" s="520"/>
      <c r="AIV144" s="520"/>
      <c r="AIY144" s="520"/>
      <c r="AIZ144" s="520"/>
      <c r="AJC144" s="520"/>
      <c r="AJD144" s="520"/>
      <c r="AJG144" s="520"/>
      <c r="AJH144" s="520"/>
      <c r="AJK144" s="520"/>
      <c r="AJL144" s="520"/>
      <c r="AJO144" s="520"/>
      <c r="AJP144" s="520"/>
      <c r="AJS144" s="520"/>
      <c r="AJT144" s="520"/>
      <c r="AJW144" s="520"/>
      <c r="AJX144" s="520"/>
      <c r="AKA144" s="520"/>
      <c r="AKB144" s="520"/>
      <c r="AKE144" s="520"/>
      <c r="AKF144" s="520"/>
      <c r="AKI144" s="520"/>
      <c r="AKJ144" s="520"/>
      <c r="AKM144" s="520"/>
      <c r="AKN144" s="520"/>
      <c r="AKQ144" s="520"/>
      <c r="AKR144" s="520"/>
      <c r="AKU144" s="520"/>
      <c r="AKV144" s="520"/>
      <c r="AKY144" s="520"/>
      <c r="AKZ144" s="520"/>
      <c r="ALC144" s="520"/>
      <c r="ALD144" s="520"/>
      <c r="ALG144" s="520"/>
      <c r="ALH144" s="520"/>
      <c r="ALK144" s="520"/>
      <c r="ALL144" s="520"/>
      <c r="ALO144" s="520"/>
      <c r="ALP144" s="520"/>
      <c r="ALS144" s="520"/>
      <c r="ALT144" s="520"/>
      <c r="ALW144" s="520"/>
      <c r="ALX144" s="520"/>
      <c r="AMA144" s="520"/>
      <c r="AMB144" s="520"/>
      <c r="AME144" s="520"/>
      <c r="AMF144" s="520"/>
      <c r="AMI144" s="520"/>
      <c r="AMJ144" s="520"/>
    </row>
    <row r="145" customFormat="false" ht="15" hidden="true" customHeight="true" outlineLevel="0" collapsed="false">
      <c r="B145" s="468"/>
      <c r="C145" s="468"/>
      <c r="D145" s="468"/>
      <c r="E145" s="468"/>
      <c r="F145" s="468"/>
      <c r="G145" s="468"/>
      <c r="H145" s="468"/>
      <c r="I145" s="468"/>
      <c r="J145" s="468"/>
      <c r="K145" s="468"/>
      <c r="L145" s="519"/>
      <c r="O145" s="520"/>
      <c r="P145" s="520"/>
      <c r="S145" s="520"/>
      <c r="T145" s="520"/>
      <c r="W145" s="520"/>
      <c r="X145" s="520"/>
      <c r="AA145" s="520"/>
      <c r="AB145" s="520"/>
      <c r="AE145" s="520"/>
      <c r="AF145" s="520"/>
      <c r="AI145" s="520"/>
      <c r="AJ145" s="520"/>
      <c r="AM145" s="520"/>
      <c r="AN145" s="520"/>
      <c r="AQ145" s="520"/>
      <c r="AR145" s="520"/>
      <c r="AU145" s="520"/>
      <c r="AV145" s="520"/>
      <c r="AY145" s="520"/>
      <c r="AZ145" s="520"/>
      <c r="BC145" s="520"/>
      <c r="BD145" s="520"/>
      <c r="BG145" s="520"/>
      <c r="BH145" s="520"/>
      <c r="BK145" s="520"/>
      <c r="BL145" s="520"/>
      <c r="BO145" s="520"/>
      <c r="BP145" s="520"/>
      <c r="BS145" s="520"/>
      <c r="BT145" s="520"/>
      <c r="BW145" s="520"/>
      <c r="BX145" s="520"/>
      <c r="CA145" s="520"/>
      <c r="CB145" s="520"/>
      <c r="CE145" s="520"/>
      <c r="CF145" s="520"/>
      <c r="CI145" s="520"/>
      <c r="CJ145" s="520"/>
      <c r="CM145" s="520"/>
      <c r="CN145" s="520"/>
      <c r="CQ145" s="520"/>
      <c r="CR145" s="520"/>
      <c r="CU145" s="520"/>
      <c r="CV145" s="520"/>
      <c r="CY145" s="520"/>
      <c r="CZ145" s="520"/>
      <c r="DC145" s="520"/>
      <c r="DD145" s="520"/>
      <c r="DG145" s="520"/>
      <c r="DH145" s="520"/>
      <c r="DK145" s="520"/>
      <c r="DL145" s="520"/>
      <c r="DO145" s="520"/>
      <c r="DP145" s="520"/>
      <c r="DS145" s="520"/>
      <c r="DT145" s="520"/>
      <c r="DW145" s="520"/>
      <c r="DX145" s="520"/>
      <c r="EA145" s="520"/>
      <c r="EB145" s="520"/>
      <c r="EE145" s="520"/>
      <c r="EF145" s="520"/>
      <c r="EI145" s="520"/>
      <c r="EJ145" s="520"/>
      <c r="EM145" s="520"/>
      <c r="EN145" s="520"/>
      <c r="EQ145" s="520"/>
      <c r="ER145" s="520"/>
      <c r="EU145" s="520"/>
      <c r="EV145" s="520"/>
      <c r="EY145" s="520"/>
      <c r="EZ145" s="520"/>
      <c r="FC145" s="520"/>
      <c r="FD145" s="520"/>
      <c r="FG145" s="520"/>
      <c r="FH145" s="520"/>
      <c r="FK145" s="520"/>
      <c r="FL145" s="520"/>
      <c r="FO145" s="520"/>
      <c r="FP145" s="520"/>
      <c r="FS145" s="520"/>
      <c r="FT145" s="520"/>
      <c r="FW145" s="520"/>
      <c r="FX145" s="520"/>
      <c r="GA145" s="520"/>
      <c r="GB145" s="520"/>
      <c r="GE145" s="520"/>
      <c r="GF145" s="520"/>
      <c r="GI145" s="520"/>
      <c r="GJ145" s="520"/>
      <c r="GM145" s="520"/>
      <c r="GN145" s="520"/>
      <c r="GQ145" s="520"/>
      <c r="GR145" s="520"/>
      <c r="GU145" s="520"/>
      <c r="GV145" s="520"/>
      <c r="GY145" s="520"/>
      <c r="GZ145" s="520"/>
      <c r="HC145" s="520"/>
      <c r="HD145" s="520"/>
      <c r="HG145" s="520"/>
      <c r="HH145" s="520"/>
      <c r="HK145" s="520"/>
      <c r="HL145" s="520"/>
      <c r="HO145" s="520"/>
      <c r="HP145" s="520"/>
      <c r="HS145" s="520"/>
      <c r="HT145" s="520"/>
      <c r="HW145" s="520"/>
      <c r="HX145" s="520"/>
      <c r="IA145" s="520"/>
      <c r="IB145" s="520"/>
      <c r="IE145" s="520"/>
      <c r="IF145" s="520"/>
      <c r="II145" s="520"/>
      <c r="IJ145" s="520"/>
      <c r="IM145" s="520"/>
      <c r="IN145" s="520"/>
      <c r="IQ145" s="520"/>
      <c r="IR145" s="520"/>
      <c r="IU145" s="520"/>
      <c r="IV145" s="520"/>
      <c r="IY145" s="520"/>
      <c r="IZ145" s="520"/>
      <c r="JC145" s="520"/>
      <c r="JD145" s="520"/>
      <c r="JG145" s="520"/>
      <c r="JH145" s="520"/>
      <c r="JK145" s="520"/>
      <c r="JL145" s="520"/>
      <c r="JO145" s="520"/>
      <c r="JP145" s="520"/>
      <c r="JS145" s="520"/>
      <c r="JT145" s="520"/>
      <c r="JW145" s="520"/>
      <c r="JX145" s="520"/>
      <c r="KA145" s="520"/>
      <c r="KB145" s="520"/>
      <c r="KE145" s="520"/>
      <c r="KF145" s="520"/>
      <c r="KI145" s="520"/>
      <c r="KJ145" s="520"/>
      <c r="KM145" s="520"/>
      <c r="KN145" s="520"/>
      <c r="KQ145" s="520"/>
      <c r="KR145" s="520"/>
      <c r="KU145" s="520"/>
      <c r="KV145" s="520"/>
      <c r="KY145" s="520"/>
      <c r="KZ145" s="520"/>
      <c r="LC145" s="520"/>
      <c r="LD145" s="520"/>
      <c r="LG145" s="520"/>
      <c r="LH145" s="520"/>
      <c r="LK145" s="520"/>
      <c r="LL145" s="520"/>
      <c r="LO145" s="520"/>
      <c r="LP145" s="520"/>
      <c r="LS145" s="520"/>
      <c r="LT145" s="520"/>
      <c r="LW145" s="520"/>
      <c r="LX145" s="520"/>
      <c r="MA145" s="520"/>
      <c r="MB145" s="520"/>
      <c r="ME145" s="520"/>
      <c r="MF145" s="520"/>
      <c r="MI145" s="520"/>
      <c r="MJ145" s="520"/>
      <c r="MM145" s="520"/>
      <c r="MN145" s="520"/>
      <c r="MQ145" s="520"/>
      <c r="MR145" s="520"/>
      <c r="MU145" s="520"/>
      <c r="MV145" s="520"/>
      <c r="MY145" s="520"/>
      <c r="MZ145" s="520"/>
      <c r="NC145" s="520"/>
      <c r="ND145" s="520"/>
      <c r="NG145" s="520"/>
      <c r="NH145" s="520"/>
      <c r="NK145" s="520"/>
      <c r="NL145" s="520"/>
      <c r="NO145" s="520"/>
      <c r="NP145" s="520"/>
      <c r="NS145" s="520"/>
      <c r="NT145" s="520"/>
      <c r="NW145" s="520"/>
      <c r="NX145" s="520"/>
      <c r="OA145" s="520"/>
      <c r="OB145" s="520"/>
      <c r="OE145" s="520"/>
      <c r="OF145" s="520"/>
      <c r="OI145" s="520"/>
      <c r="OJ145" s="520"/>
      <c r="OM145" s="520"/>
      <c r="ON145" s="520"/>
      <c r="OQ145" s="520"/>
      <c r="OR145" s="520"/>
      <c r="OU145" s="520"/>
      <c r="OV145" s="520"/>
      <c r="OY145" s="520"/>
      <c r="OZ145" s="520"/>
      <c r="PC145" s="520"/>
      <c r="PD145" s="520"/>
      <c r="PG145" s="520"/>
      <c r="PH145" s="520"/>
      <c r="PK145" s="520"/>
      <c r="PL145" s="520"/>
      <c r="PO145" s="520"/>
      <c r="PP145" s="520"/>
      <c r="PS145" s="520"/>
      <c r="PT145" s="520"/>
      <c r="PW145" s="520"/>
      <c r="PX145" s="520"/>
      <c r="QA145" s="520"/>
      <c r="QB145" s="520"/>
      <c r="QE145" s="520"/>
      <c r="QF145" s="520"/>
      <c r="QI145" s="520"/>
      <c r="QJ145" s="520"/>
      <c r="QM145" s="520"/>
      <c r="QN145" s="520"/>
      <c r="QQ145" s="520"/>
      <c r="QR145" s="520"/>
      <c r="QU145" s="520"/>
      <c r="QV145" s="520"/>
      <c r="QY145" s="520"/>
      <c r="QZ145" s="520"/>
      <c r="RC145" s="520"/>
      <c r="RD145" s="520"/>
      <c r="RG145" s="520"/>
      <c r="RH145" s="520"/>
      <c r="RK145" s="520"/>
      <c r="RL145" s="520"/>
      <c r="RO145" s="520"/>
      <c r="RP145" s="520"/>
      <c r="RS145" s="520"/>
      <c r="RT145" s="520"/>
      <c r="RW145" s="520"/>
      <c r="RX145" s="520"/>
      <c r="SA145" s="520"/>
      <c r="SB145" s="520"/>
      <c r="SE145" s="520"/>
      <c r="SF145" s="520"/>
      <c r="SI145" s="520"/>
      <c r="SJ145" s="520"/>
      <c r="SM145" s="520"/>
      <c r="SN145" s="520"/>
      <c r="SQ145" s="520"/>
      <c r="SR145" s="520"/>
      <c r="SU145" s="520"/>
      <c r="SV145" s="520"/>
      <c r="SY145" s="520"/>
      <c r="SZ145" s="520"/>
      <c r="TC145" s="520"/>
      <c r="TD145" s="520"/>
      <c r="TG145" s="520"/>
      <c r="TH145" s="520"/>
      <c r="TK145" s="520"/>
      <c r="TL145" s="520"/>
      <c r="TO145" s="520"/>
      <c r="TP145" s="520"/>
      <c r="TS145" s="520"/>
      <c r="TT145" s="520"/>
      <c r="TW145" s="520"/>
      <c r="TX145" s="520"/>
      <c r="UA145" s="520"/>
      <c r="UB145" s="520"/>
      <c r="UE145" s="520"/>
      <c r="UF145" s="520"/>
      <c r="UI145" s="520"/>
      <c r="UJ145" s="520"/>
      <c r="UM145" s="520"/>
      <c r="UN145" s="520"/>
      <c r="UQ145" s="520"/>
      <c r="UR145" s="520"/>
      <c r="UU145" s="520"/>
      <c r="UV145" s="520"/>
      <c r="UY145" s="520"/>
      <c r="UZ145" s="520"/>
      <c r="VC145" s="520"/>
      <c r="VD145" s="520"/>
      <c r="VG145" s="520"/>
      <c r="VH145" s="520"/>
      <c r="VK145" s="520"/>
      <c r="VL145" s="520"/>
      <c r="VO145" s="520"/>
      <c r="VP145" s="520"/>
      <c r="VS145" s="520"/>
      <c r="VT145" s="520"/>
      <c r="VW145" s="520"/>
      <c r="VX145" s="520"/>
      <c r="WA145" s="520"/>
      <c r="WB145" s="520"/>
      <c r="WE145" s="520"/>
      <c r="WF145" s="520"/>
      <c r="WI145" s="520"/>
      <c r="WJ145" s="520"/>
      <c r="WM145" s="520"/>
      <c r="WN145" s="520"/>
      <c r="WQ145" s="520"/>
      <c r="WR145" s="520"/>
      <c r="WU145" s="520"/>
      <c r="WV145" s="520"/>
      <c r="WY145" s="520"/>
      <c r="WZ145" s="520"/>
      <c r="XC145" s="520"/>
      <c r="XD145" s="520"/>
      <c r="XG145" s="520"/>
      <c r="XH145" s="520"/>
      <c r="XK145" s="520"/>
      <c r="XL145" s="520"/>
      <c r="XO145" s="520"/>
      <c r="XP145" s="520"/>
      <c r="XS145" s="520"/>
      <c r="XT145" s="520"/>
      <c r="XW145" s="520"/>
      <c r="XX145" s="520"/>
      <c r="YA145" s="520"/>
      <c r="YB145" s="520"/>
      <c r="YE145" s="520"/>
      <c r="YF145" s="520"/>
      <c r="YI145" s="520"/>
      <c r="YJ145" s="520"/>
      <c r="YM145" s="520"/>
      <c r="YN145" s="520"/>
      <c r="YQ145" s="520"/>
      <c r="YR145" s="520"/>
      <c r="YU145" s="520"/>
      <c r="YV145" s="520"/>
      <c r="YY145" s="520"/>
      <c r="YZ145" s="520"/>
      <c r="ZC145" s="520"/>
      <c r="ZD145" s="520"/>
      <c r="ZG145" s="520"/>
      <c r="ZH145" s="520"/>
      <c r="ZK145" s="520"/>
      <c r="ZL145" s="520"/>
      <c r="ZO145" s="520"/>
      <c r="ZP145" s="520"/>
      <c r="ZS145" s="520"/>
      <c r="ZT145" s="520"/>
      <c r="ZW145" s="520"/>
      <c r="ZX145" s="520"/>
      <c r="AAA145" s="520"/>
      <c r="AAB145" s="520"/>
      <c r="AAE145" s="520"/>
      <c r="AAF145" s="520"/>
      <c r="AAI145" s="520"/>
      <c r="AAJ145" s="520"/>
      <c r="AAM145" s="520"/>
      <c r="AAN145" s="520"/>
      <c r="AAQ145" s="520"/>
      <c r="AAR145" s="520"/>
      <c r="AAU145" s="520"/>
      <c r="AAV145" s="520"/>
      <c r="AAY145" s="520"/>
      <c r="AAZ145" s="520"/>
      <c r="ABC145" s="520"/>
      <c r="ABD145" s="520"/>
      <c r="ABG145" s="520"/>
      <c r="ABH145" s="520"/>
      <c r="ABK145" s="520"/>
      <c r="ABL145" s="520"/>
      <c r="ABO145" s="520"/>
      <c r="ABP145" s="520"/>
      <c r="ABS145" s="520"/>
      <c r="ABT145" s="520"/>
      <c r="ABW145" s="520"/>
      <c r="ABX145" s="520"/>
      <c r="ACA145" s="520"/>
      <c r="ACB145" s="520"/>
      <c r="ACE145" s="520"/>
      <c r="ACF145" s="520"/>
      <c r="ACI145" s="520"/>
      <c r="ACJ145" s="520"/>
      <c r="ACM145" s="520"/>
      <c r="ACN145" s="520"/>
      <c r="ACQ145" s="520"/>
      <c r="ACR145" s="520"/>
      <c r="ACU145" s="520"/>
      <c r="ACV145" s="520"/>
      <c r="ACY145" s="520"/>
      <c r="ACZ145" s="520"/>
      <c r="ADC145" s="520"/>
      <c r="ADD145" s="520"/>
      <c r="ADG145" s="520"/>
      <c r="ADH145" s="520"/>
      <c r="ADK145" s="520"/>
      <c r="ADL145" s="520"/>
      <c r="ADO145" s="520"/>
      <c r="ADP145" s="520"/>
      <c r="ADS145" s="520"/>
      <c r="ADT145" s="520"/>
      <c r="ADW145" s="520"/>
      <c r="ADX145" s="520"/>
      <c r="AEA145" s="520"/>
      <c r="AEB145" s="520"/>
      <c r="AEE145" s="520"/>
      <c r="AEF145" s="520"/>
      <c r="AEI145" s="520"/>
      <c r="AEJ145" s="520"/>
      <c r="AEM145" s="520"/>
      <c r="AEN145" s="520"/>
      <c r="AEQ145" s="520"/>
      <c r="AER145" s="520"/>
      <c r="AEU145" s="520"/>
      <c r="AEV145" s="520"/>
      <c r="AEY145" s="520"/>
      <c r="AEZ145" s="520"/>
      <c r="AFC145" s="520"/>
      <c r="AFD145" s="520"/>
      <c r="AFG145" s="520"/>
      <c r="AFH145" s="520"/>
      <c r="AFK145" s="520"/>
      <c r="AFL145" s="520"/>
      <c r="AFO145" s="520"/>
      <c r="AFP145" s="520"/>
      <c r="AFS145" s="520"/>
      <c r="AFT145" s="520"/>
      <c r="AFW145" s="520"/>
      <c r="AFX145" s="520"/>
      <c r="AGA145" s="520"/>
      <c r="AGB145" s="520"/>
      <c r="AGE145" s="520"/>
      <c r="AGF145" s="520"/>
      <c r="AGI145" s="520"/>
      <c r="AGJ145" s="520"/>
      <c r="AGM145" s="520"/>
      <c r="AGN145" s="520"/>
      <c r="AGQ145" s="520"/>
      <c r="AGR145" s="520"/>
      <c r="AGU145" s="520"/>
      <c r="AGV145" s="520"/>
      <c r="AGY145" s="520"/>
      <c r="AGZ145" s="520"/>
      <c r="AHC145" s="520"/>
      <c r="AHD145" s="520"/>
      <c r="AHG145" s="520"/>
      <c r="AHH145" s="520"/>
      <c r="AHK145" s="520"/>
      <c r="AHL145" s="520"/>
      <c r="AHO145" s="520"/>
      <c r="AHP145" s="520"/>
      <c r="AHS145" s="520"/>
      <c r="AHT145" s="520"/>
      <c r="AHW145" s="520"/>
      <c r="AHX145" s="520"/>
      <c r="AIA145" s="520"/>
      <c r="AIB145" s="520"/>
      <c r="AIE145" s="520"/>
      <c r="AIF145" s="520"/>
      <c r="AII145" s="520"/>
      <c r="AIJ145" s="520"/>
      <c r="AIM145" s="520"/>
      <c r="AIN145" s="520"/>
      <c r="AIQ145" s="520"/>
      <c r="AIR145" s="520"/>
      <c r="AIU145" s="520"/>
      <c r="AIV145" s="520"/>
      <c r="AIY145" s="520"/>
      <c r="AIZ145" s="520"/>
      <c r="AJC145" s="520"/>
      <c r="AJD145" s="520"/>
      <c r="AJG145" s="520"/>
      <c r="AJH145" s="520"/>
      <c r="AJK145" s="520"/>
      <c r="AJL145" s="520"/>
      <c r="AJO145" s="520"/>
      <c r="AJP145" s="520"/>
      <c r="AJS145" s="520"/>
      <c r="AJT145" s="520"/>
      <c r="AJW145" s="520"/>
      <c r="AJX145" s="520"/>
      <c r="AKA145" s="520"/>
      <c r="AKB145" s="520"/>
      <c r="AKE145" s="520"/>
      <c r="AKF145" s="520"/>
      <c r="AKI145" s="520"/>
      <c r="AKJ145" s="520"/>
      <c r="AKM145" s="520"/>
      <c r="AKN145" s="520"/>
      <c r="AKQ145" s="520"/>
      <c r="AKR145" s="520"/>
      <c r="AKU145" s="520"/>
      <c r="AKV145" s="520"/>
      <c r="AKY145" s="520"/>
      <c r="AKZ145" s="520"/>
      <c r="ALC145" s="520"/>
      <c r="ALD145" s="520"/>
      <c r="ALG145" s="520"/>
      <c r="ALH145" s="520"/>
      <c r="ALK145" s="520"/>
      <c r="ALL145" s="520"/>
      <c r="ALO145" s="520"/>
      <c r="ALP145" s="520"/>
      <c r="ALS145" s="520"/>
      <c r="ALT145" s="520"/>
      <c r="ALW145" s="520"/>
      <c r="ALX145" s="520"/>
      <c r="AMA145" s="520"/>
      <c r="AMB145" s="520"/>
      <c r="AME145" s="520"/>
      <c r="AMF145" s="520"/>
      <c r="AMI145" s="520"/>
      <c r="AMJ145" s="520"/>
    </row>
    <row r="146" customFormat="false" ht="15" hidden="true" customHeight="true" outlineLevel="0" collapsed="false">
      <c r="B146" s="468"/>
      <c r="C146" s="468"/>
      <c r="D146" s="468"/>
      <c r="E146" s="468"/>
      <c r="F146" s="468"/>
      <c r="G146" s="468"/>
      <c r="H146" s="468"/>
      <c r="I146" s="468"/>
      <c r="J146" s="468"/>
      <c r="K146" s="468"/>
      <c r="L146" s="519"/>
      <c r="O146" s="520"/>
      <c r="P146" s="520"/>
      <c r="S146" s="520"/>
      <c r="T146" s="520"/>
      <c r="W146" s="520"/>
      <c r="X146" s="520"/>
      <c r="AA146" s="520"/>
      <c r="AB146" s="520"/>
      <c r="AE146" s="520"/>
      <c r="AF146" s="520"/>
      <c r="AI146" s="520"/>
      <c r="AJ146" s="520"/>
      <c r="AM146" s="520"/>
      <c r="AN146" s="520"/>
      <c r="AQ146" s="520"/>
      <c r="AR146" s="520"/>
      <c r="AU146" s="520"/>
      <c r="AV146" s="520"/>
      <c r="AY146" s="520"/>
      <c r="AZ146" s="520"/>
      <c r="BC146" s="520"/>
      <c r="BD146" s="520"/>
      <c r="BG146" s="520"/>
      <c r="BH146" s="520"/>
      <c r="BK146" s="520"/>
      <c r="BL146" s="520"/>
      <c r="BO146" s="520"/>
      <c r="BP146" s="520"/>
      <c r="BS146" s="520"/>
      <c r="BT146" s="520"/>
      <c r="BW146" s="520"/>
      <c r="BX146" s="520"/>
      <c r="CA146" s="520"/>
      <c r="CB146" s="520"/>
      <c r="CE146" s="520"/>
      <c r="CF146" s="520"/>
      <c r="CI146" s="520"/>
      <c r="CJ146" s="520"/>
      <c r="CM146" s="520"/>
      <c r="CN146" s="520"/>
      <c r="CQ146" s="520"/>
      <c r="CR146" s="520"/>
      <c r="CU146" s="520"/>
      <c r="CV146" s="520"/>
      <c r="CY146" s="520"/>
      <c r="CZ146" s="520"/>
      <c r="DC146" s="520"/>
      <c r="DD146" s="520"/>
      <c r="DG146" s="520"/>
      <c r="DH146" s="520"/>
      <c r="DK146" s="520"/>
      <c r="DL146" s="520"/>
      <c r="DO146" s="520"/>
      <c r="DP146" s="520"/>
      <c r="DS146" s="520"/>
      <c r="DT146" s="520"/>
      <c r="DW146" s="520"/>
      <c r="DX146" s="520"/>
      <c r="EA146" s="520"/>
      <c r="EB146" s="520"/>
      <c r="EE146" s="520"/>
      <c r="EF146" s="520"/>
      <c r="EI146" s="520"/>
      <c r="EJ146" s="520"/>
      <c r="EM146" s="520"/>
      <c r="EN146" s="520"/>
      <c r="EQ146" s="520"/>
      <c r="ER146" s="520"/>
      <c r="EU146" s="520"/>
      <c r="EV146" s="520"/>
      <c r="EY146" s="520"/>
      <c r="EZ146" s="520"/>
      <c r="FC146" s="520"/>
      <c r="FD146" s="520"/>
      <c r="FG146" s="520"/>
      <c r="FH146" s="520"/>
      <c r="FK146" s="520"/>
      <c r="FL146" s="520"/>
      <c r="FO146" s="520"/>
      <c r="FP146" s="520"/>
      <c r="FS146" s="520"/>
      <c r="FT146" s="520"/>
      <c r="FW146" s="520"/>
      <c r="FX146" s="520"/>
      <c r="GA146" s="520"/>
      <c r="GB146" s="520"/>
      <c r="GE146" s="520"/>
      <c r="GF146" s="520"/>
      <c r="GI146" s="520"/>
      <c r="GJ146" s="520"/>
      <c r="GM146" s="520"/>
      <c r="GN146" s="520"/>
      <c r="GQ146" s="520"/>
      <c r="GR146" s="520"/>
      <c r="GU146" s="520"/>
      <c r="GV146" s="520"/>
      <c r="GY146" s="520"/>
      <c r="GZ146" s="520"/>
      <c r="HC146" s="520"/>
      <c r="HD146" s="520"/>
      <c r="HG146" s="520"/>
      <c r="HH146" s="520"/>
      <c r="HK146" s="520"/>
      <c r="HL146" s="520"/>
      <c r="HO146" s="520"/>
      <c r="HP146" s="520"/>
      <c r="HS146" s="520"/>
      <c r="HT146" s="520"/>
      <c r="HW146" s="520"/>
      <c r="HX146" s="520"/>
      <c r="IA146" s="520"/>
      <c r="IB146" s="520"/>
      <c r="IE146" s="520"/>
      <c r="IF146" s="520"/>
      <c r="II146" s="520"/>
      <c r="IJ146" s="520"/>
      <c r="IM146" s="520"/>
      <c r="IN146" s="520"/>
      <c r="IQ146" s="520"/>
      <c r="IR146" s="520"/>
      <c r="IU146" s="520"/>
      <c r="IV146" s="520"/>
      <c r="IY146" s="520"/>
      <c r="IZ146" s="520"/>
      <c r="JC146" s="520"/>
      <c r="JD146" s="520"/>
      <c r="JG146" s="520"/>
      <c r="JH146" s="520"/>
      <c r="JK146" s="520"/>
      <c r="JL146" s="520"/>
      <c r="JO146" s="520"/>
      <c r="JP146" s="520"/>
      <c r="JS146" s="520"/>
      <c r="JT146" s="520"/>
      <c r="JW146" s="520"/>
      <c r="JX146" s="520"/>
      <c r="KA146" s="520"/>
      <c r="KB146" s="520"/>
      <c r="KE146" s="520"/>
      <c r="KF146" s="520"/>
      <c r="KI146" s="520"/>
      <c r="KJ146" s="520"/>
      <c r="KM146" s="520"/>
      <c r="KN146" s="520"/>
      <c r="KQ146" s="520"/>
      <c r="KR146" s="520"/>
      <c r="KU146" s="520"/>
      <c r="KV146" s="520"/>
      <c r="KY146" s="520"/>
      <c r="KZ146" s="520"/>
      <c r="LC146" s="520"/>
      <c r="LD146" s="520"/>
      <c r="LG146" s="520"/>
      <c r="LH146" s="520"/>
      <c r="LK146" s="520"/>
      <c r="LL146" s="520"/>
      <c r="LO146" s="520"/>
      <c r="LP146" s="520"/>
      <c r="LS146" s="520"/>
      <c r="LT146" s="520"/>
      <c r="LW146" s="520"/>
      <c r="LX146" s="520"/>
      <c r="MA146" s="520"/>
      <c r="MB146" s="520"/>
      <c r="ME146" s="520"/>
      <c r="MF146" s="520"/>
      <c r="MI146" s="520"/>
      <c r="MJ146" s="520"/>
      <c r="MM146" s="520"/>
      <c r="MN146" s="520"/>
      <c r="MQ146" s="520"/>
      <c r="MR146" s="520"/>
      <c r="MU146" s="520"/>
      <c r="MV146" s="520"/>
      <c r="MY146" s="520"/>
      <c r="MZ146" s="520"/>
      <c r="NC146" s="520"/>
      <c r="ND146" s="520"/>
      <c r="NG146" s="520"/>
      <c r="NH146" s="520"/>
      <c r="NK146" s="520"/>
      <c r="NL146" s="520"/>
      <c r="NO146" s="520"/>
      <c r="NP146" s="520"/>
      <c r="NS146" s="520"/>
      <c r="NT146" s="520"/>
      <c r="NW146" s="520"/>
      <c r="NX146" s="520"/>
      <c r="OA146" s="520"/>
      <c r="OB146" s="520"/>
      <c r="OE146" s="520"/>
      <c r="OF146" s="520"/>
      <c r="OI146" s="520"/>
      <c r="OJ146" s="520"/>
      <c r="OM146" s="520"/>
      <c r="ON146" s="520"/>
      <c r="OQ146" s="520"/>
      <c r="OR146" s="520"/>
      <c r="OU146" s="520"/>
      <c r="OV146" s="520"/>
      <c r="OY146" s="520"/>
      <c r="OZ146" s="520"/>
      <c r="PC146" s="520"/>
      <c r="PD146" s="520"/>
      <c r="PG146" s="520"/>
      <c r="PH146" s="520"/>
      <c r="PK146" s="520"/>
      <c r="PL146" s="520"/>
      <c r="PO146" s="520"/>
      <c r="PP146" s="520"/>
      <c r="PS146" s="520"/>
      <c r="PT146" s="520"/>
      <c r="PW146" s="520"/>
      <c r="PX146" s="520"/>
      <c r="QA146" s="520"/>
      <c r="QB146" s="520"/>
      <c r="QE146" s="520"/>
      <c r="QF146" s="520"/>
      <c r="QI146" s="520"/>
      <c r="QJ146" s="520"/>
      <c r="QM146" s="520"/>
      <c r="QN146" s="520"/>
      <c r="QQ146" s="520"/>
      <c r="QR146" s="520"/>
      <c r="QU146" s="520"/>
      <c r="QV146" s="520"/>
      <c r="QY146" s="520"/>
      <c r="QZ146" s="520"/>
      <c r="RC146" s="520"/>
      <c r="RD146" s="520"/>
      <c r="RG146" s="520"/>
      <c r="RH146" s="520"/>
      <c r="RK146" s="520"/>
      <c r="RL146" s="520"/>
      <c r="RO146" s="520"/>
      <c r="RP146" s="520"/>
      <c r="RS146" s="520"/>
      <c r="RT146" s="520"/>
      <c r="RW146" s="520"/>
      <c r="RX146" s="520"/>
      <c r="SA146" s="520"/>
      <c r="SB146" s="520"/>
      <c r="SE146" s="520"/>
      <c r="SF146" s="520"/>
      <c r="SI146" s="520"/>
      <c r="SJ146" s="520"/>
      <c r="SM146" s="520"/>
      <c r="SN146" s="520"/>
      <c r="SQ146" s="520"/>
      <c r="SR146" s="520"/>
      <c r="SU146" s="520"/>
      <c r="SV146" s="520"/>
      <c r="SY146" s="520"/>
      <c r="SZ146" s="520"/>
      <c r="TC146" s="520"/>
      <c r="TD146" s="520"/>
      <c r="TG146" s="520"/>
      <c r="TH146" s="520"/>
      <c r="TK146" s="520"/>
      <c r="TL146" s="520"/>
      <c r="TO146" s="520"/>
      <c r="TP146" s="520"/>
      <c r="TS146" s="520"/>
      <c r="TT146" s="520"/>
      <c r="TW146" s="520"/>
      <c r="TX146" s="520"/>
      <c r="UA146" s="520"/>
      <c r="UB146" s="520"/>
      <c r="UE146" s="520"/>
      <c r="UF146" s="520"/>
      <c r="UI146" s="520"/>
      <c r="UJ146" s="520"/>
      <c r="UM146" s="520"/>
      <c r="UN146" s="520"/>
      <c r="UQ146" s="520"/>
      <c r="UR146" s="520"/>
      <c r="UU146" s="520"/>
      <c r="UV146" s="520"/>
      <c r="UY146" s="520"/>
      <c r="UZ146" s="520"/>
      <c r="VC146" s="520"/>
      <c r="VD146" s="520"/>
      <c r="VG146" s="520"/>
      <c r="VH146" s="520"/>
      <c r="VK146" s="520"/>
      <c r="VL146" s="520"/>
      <c r="VO146" s="520"/>
      <c r="VP146" s="520"/>
      <c r="VS146" s="520"/>
      <c r="VT146" s="520"/>
      <c r="VW146" s="520"/>
      <c r="VX146" s="520"/>
      <c r="WA146" s="520"/>
      <c r="WB146" s="520"/>
      <c r="WE146" s="520"/>
      <c r="WF146" s="520"/>
      <c r="WI146" s="520"/>
      <c r="WJ146" s="520"/>
      <c r="WM146" s="520"/>
      <c r="WN146" s="520"/>
      <c r="WQ146" s="520"/>
      <c r="WR146" s="520"/>
      <c r="WU146" s="520"/>
      <c r="WV146" s="520"/>
      <c r="WY146" s="520"/>
      <c r="WZ146" s="520"/>
      <c r="XC146" s="520"/>
      <c r="XD146" s="520"/>
      <c r="XG146" s="520"/>
      <c r="XH146" s="520"/>
      <c r="XK146" s="520"/>
      <c r="XL146" s="520"/>
      <c r="XO146" s="520"/>
      <c r="XP146" s="520"/>
      <c r="XS146" s="520"/>
      <c r="XT146" s="520"/>
      <c r="XW146" s="520"/>
      <c r="XX146" s="520"/>
      <c r="YA146" s="520"/>
      <c r="YB146" s="520"/>
      <c r="YE146" s="520"/>
      <c r="YF146" s="520"/>
      <c r="YI146" s="520"/>
      <c r="YJ146" s="520"/>
      <c r="YM146" s="520"/>
      <c r="YN146" s="520"/>
      <c r="YQ146" s="520"/>
      <c r="YR146" s="520"/>
      <c r="YU146" s="520"/>
      <c r="YV146" s="520"/>
      <c r="YY146" s="520"/>
      <c r="YZ146" s="520"/>
      <c r="ZC146" s="520"/>
      <c r="ZD146" s="520"/>
      <c r="ZG146" s="520"/>
      <c r="ZH146" s="520"/>
      <c r="ZK146" s="520"/>
      <c r="ZL146" s="520"/>
      <c r="ZO146" s="520"/>
      <c r="ZP146" s="520"/>
      <c r="ZS146" s="520"/>
      <c r="ZT146" s="520"/>
      <c r="ZW146" s="520"/>
      <c r="ZX146" s="520"/>
      <c r="AAA146" s="520"/>
      <c r="AAB146" s="520"/>
      <c r="AAE146" s="520"/>
      <c r="AAF146" s="520"/>
      <c r="AAI146" s="520"/>
      <c r="AAJ146" s="520"/>
      <c r="AAM146" s="520"/>
      <c r="AAN146" s="520"/>
      <c r="AAQ146" s="520"/>
      <c r="AAR146" s="520"/>
      <c r="AAU146" s="520"/>
      <c r="AAV146" s="520"/>
      <c r="AAY146" s="520"/>
      <c r="AAZ146" s="520"/>
      <c r="ABC146" s="520"/>
      <c r="ABD146" s="520"/>
      <c r="ABG146" s="520"/>
      <c r="ABH146" s="520"/>
      <c r="ABK146" s="520"/>
      <c r="ABL146" s="520"/>
      <c r="ABO146" s="520"/>
      <c r="ABP146" s="520"/>
      <c r="ABS146" s="520"/>
      <c r="ABT146" s="520"/>
      <c r="ABW146" s="520"/>
      <c r="ABX146" s="520"/>
      <c r="ACA146" s="520"/>
      <c r="ACB146" s="520"/>
      <c r="ACE146" s="520"/>
      <c r="ACF146" s="520"/>
      <c r="ACI146" s="520"/>
      <c r="ACJ146" s="520"/>
      <c r="ACM146" s="520"/>
      <c r="ACN146" s="520"/>
      <c r="ACQ146" s="520"/>
      <c r="ACR146" s="520"/>
      <c r="ACU146" s="520"/>
      <c r="ACV146" s="520"/>
      <c r="ACY146" s="520"/>
      <c r="ACZ146" s="520"/>
      <c r="ADC146" s="520"/>
      <c r="ADD146" s="520"/>
      <c r="ADG146" s="520"/>
      <c r="ADH146" s="520"/>
      <c r="ADK146" s="520"/>
      <c r="ADL146" s="520"/>
      <c r="ADO146" s="520"/>
      <c r="ADP146" s="520"/>
      <c r="ADS146" s="520"/>
      <c r="ADT146" s="520"/>
      <c r="ADW146" s="520"/>
      <c r="ADX146" s="520"/>
      <c r="AEA146" s="520"/>
      <c r="AEB146" s="520"/>
      <c r="AEE146" s="520"/>
      <c r="AEF146" s="520"/>
      <c r="AEI146" s="520"/>
      <c r="AEJ146" s="520"/>
      <c r="AEM146" s="520"/>
      <c r="AEN146" s="520"/>
      <c r="AEQ146" s="520"/>
      <c r="AER146" s="520"/>
      <c r="AEU146" s="520"/>
      <c r="AEV146" s="520"/>
      <c r="AEY146" s="520"/>
      <c r="AEZ146" s="520"/>
      <c r="AFC146" s="520"/>
      <c r="AFD146" s="520"/>
      <c r="AFG146" s="520"/>
      <c r="AFH146" s="520"/>
      <c r="AFK146" s="520"/>
      <c r="AFL146" s="520"/>
      <c r="AFO146" s="520"/>
      <c r="AFP146" s="520"/>
      <c r="AFS146" s="520"/>
      <c r="AFT146" s="520"/>
      <c r="AFW146" s="520"/>
      <c r="AFX146" s="520"/>
      <c r="AGA146" s="520"/>
      <c r="AGB146" s="520"/>
      <c r="AGE146" s="520"/>
      <c r="AGF146" s="520"/>
      <c r="AGI146" s="520"/>
      <c r="AGJ146" s="520"/>
      <c r="AGM146" s="520"/>
      <c r="AGN146" s="520"/>
      <c r="AGQ146" s="520"/>
      <c r="AGR146" s="520"/>
      <c r="AGU146" s="520"/>
      <c r="AGV146" s="520"/>
      <c r="AGY146" s="520"/>
      <c r="AGZ146" s="520"/>
      <c r="AHC146" s="520"/>
      <c r="AHD146" s="520"/>
      <c r="AHG146" s="520"/>
      <c r="AHH146" s="520"/>
      <c r="AHK146" s="520"/>
      <c r="AHL146" s="520"/>
      <c r="AHO146" s="520"/>
      <c r="AHP146" s="520"/>
      <c r="AHS146" s="520"/>
      <c r="AHT146" s="520"/>
      <c r="AHW146" s="520"/>
      <c r="AHX146" s="520"/>
      <c r="AIA146" s="520"/>
      <c r="AIB146" s="520"/>
      <c r="AIE146" s="520"/>
      <c r="AIF146" s="520"/>
      <c r="AII146" s="520"/>
      <c r="AIJ146" s="520"/>
      <c r="AIM146" s="520"/>
      <c r="AIN146" s="520"/>
      <c r="AIQ146" s="520"/>
      <c r="AIR146" s="520"/>
      <c r="AIU146" s="520"/>
      <c r="AIV146" s="520"/>
      <c r="AIY146" s="520"/>
      <c r="AIZ146" s="520"/>
      <c r="AJC146" s="520"/>
      <c r="AJD146" s="520"/>
      <c r="AJG146" s="520"/>
      <c r="AJH146" s="520"/>
      <c r="AJK146" s="520"/>
      <c r="AJL146" s="520"/>
      <c r="AJO146" s="520"/>
      <c r="AJP146" s="520"/>
      <c r="AJS146" s="520"/>
      <c r="AJT146" s="520"/>
      <c r="AJW146" s="520"/>
      <c r="AJX146" s="520"/>
      <c r="AKA146" s="520"/>
      <c r="AKB146" s="520"/>
      <c r="AKE146" s="520"/>
      <c r="AKF146" s="520"/>
      <c r="AKI146" s="520"/>
      <c r="AKJ146" s="520"/>
      <c r="AKM146" s="520"/>
      <c r="AKN146" s="520"/>
      <c r="AKQ146" s="520"/>
      <c r="AKR146" s="520"/>
      <c r="AKU146" s="520"/>
      <c r="AKV146" s="520"/>
      <c r="AKY146" s="520"/>
      <c r="AKZ146" s="520"/>
      <c r="ALC146" s="520"/>
      <c r="ALD146" s="520"/>
      <c r="ALG146" s="520"/>
      <c r="ALH146" s="520"/>
      <c r="ALK146" s="520"/>
      <c r="ALL146" s="520"/>
      <c r="ALO146" s="520"/>
      <c r="ALP146" s="520"/>
      <c r="ALS146" s="520"/>
      <c r="ALT146" s="520"/>
      <c r="ALW146" s="520"/>
      <c r="ALX146" s="520"/>
      <c r="AMA146" s="520"/>
      <c r="AMB146" s="520"/>
      <c r="AME146" s="520"/>
      <c r="AMF146" s="520"/>
      <c r="AMI146" s="520"/>
      <c r="AMJ146" s="520"/>
    </row>
    <row r="147" customFormat="false" ht="15" hidden="true" customHeight="true" outlineLevel="0" collapsed="false">
      <c r="B147" s="468"/>
      <c r="C147" s="468"/>
      <c r="D147" s="468"/>
      <c r="E147" s="468"/>
      <c r="F147" s="468"/>
      <c r="G147" s="468"/>
      <c r="H147" s="468"/>
      <c r="I147" s="468"/>
      <c r="J147" s="468"/>
      <c r="K147" s="468"/>
      <c r="L147" s="519"/>
      <c r="O147" s="520"/>
      <c r="P147" s="520"/>
      <c r="S147" s="520"/>
      <c r="T147" s="520"/>
      <c r="W147" s="520"/>
      <c r="X147" s="520"/>
      <c r="AA147" s="520"/>
      <c r="AB147" s="520"/>
      <c r="AE147" s="520"/>
      <c r="AF147" s="520"/>
      <c r="AI147" s="520"/>
      <c r="AJ147" s="520"/>
      <c r="AM147" s="520"/>
      <c r="AN147" s="520"/>
      <c r="AQ147" s="520"/>
      <c r="AR147" s="520"/>
      <c r="AU147" s="520"/>
      <c r="AV147" s="520"/>
      <c r="AY147" s="520"/>
      <c r="AZ147" s="520"/>
      <c r="BC147" s="520"/>
      <c r="BD147" s="520"/>
      <c r="BG147" s="520"/>
      <c r="BH147" s="520"/>
      <c r="BK147" s="520"/>
      <c r="BL147" s="520"/>
      <c r="BO147" s="520"/>
      <c r="BP147" s="520"/>
      <c r="BS147" s="520"/>
      <c r="BT147" s="520"/>
      <c r="BW147" s="520"/>
      <c r="BX147" s="520"/>
      <c r="CA147" s="520"/>
      <c r="CB147" s="520"/>
      <c r="CE147" s="520"/>
      <c r="CF147" s="520"/>
      <c r="CI147" s="520"/>
      <c r="CJ147" s="520"/>
      <c r="CM147" s="520"/>
      <c r="CN147" s="520"/>
      <c r="CQ147" s="520"/>
      <c r="CR147" s="520"/>
      <c r="CU147" s="520"/>
      <c r="CV147" s="520"/>
      <c r="CY147" s="520"/>
      <c r="CZ147" s="520"/>
      <c r="DC147" s="520"/>
      <c r="DD147" s="520"/>
      <c r="DG147" s="520"/>
      <c r="DH147" s="520"/>
      <c r="DK147" s="520"/>
      <c r="DL147" s="520"/>
      <c r="DO147" s="520"/>
      <c r="DP147" s="520"/>
      <c r="DS147" s="520"/>
      <c r="DT147" s="520"/>
      <c r="DW147" s="520"/>
      <c r="DX147" s="520"/>
      <c r="EA147" s="520"/>
      <c r="EB147" s="520"/>
      <c r="EE147" s="520"/>
      <c r="EF147" s="520"/>
      <c r="EI147" s="520"/>
      <c r="EJ147" s="520"/>
      <c r="EM147" s="520"/>
      <c r="EN147" s="520"/>
      <c r="EQ147" s="520"/>
      <c r="ER147" s="520"/>
      <c r="EU147" s="520"/>
      <c r="EV147" s="520"/>
      <c r="EY147" s="520"/>
      <c r="EZ147" s="520"/>
      <c r="FC147" s="520"/>
      <c r="FD147" s="520"/>
      <c r="FG147" s="520"/>
      <c r="FH147" s="520"/>
      <c r="FK147" s="520"/>
      <c r="FL147" s="520"/>
      <c r="FO147" s="520"/>
      <c r="FP147" s="520"/>
      <c r="FS147" s="520"/>
      <c r="FT147" s="520"/>
      <c r="FW147" s="520"/>
      <c r="FX147" s="520"/>
      <c r="GA147" s="520"/>
      <c r="GB147" s="520"/>
      <c r="GE147" s="520"/>
      <c r="GF147" s="520"/>
      <c r="GI147" s="520"/>
      <c r="GJ147" s="520"/>
      <c r="GM147" s="520"/>
      <c r="GN147" s="520"/>
      <c r="GQ147" s="520"/>
      <c r="GR147" s="520"/>
      <c r="GU147" s="520"/>
      <c r="GV147" s="520"/>
      <c r="GY147" s="520"/>
      <c r="GZ147" s="520"/>
      <c r="HC147" s="520"/>
      <c r="HD147" s="520"/>
      <c r="HG147" s="520"/>
      <c r="HH147" s="520"/>
      <c r="HK147" s="520"/>
      <c r="HL147" s="520"/>
      <c r="HO147" s="520"/>
      <c r="HP147" s="520"/>
      <c r="HS147" s="520"/>
      <c r="HT147" s="520"/>
      <c r="HW147" s="520"/>
      <c r="HX147" s="520"/>
      <c r="IA147" s="520"/>
      <c r="IB147" s="520"/>
      <c r="IE147" s="520"/>
      <c r="IF147" s="520"/>
      <c r="II147" s="520"/>
      <c r="IJ147" s="520"/>
      <c r="IM147" s="520"/>
      <c r="IN147" s="520"/>
      <c r="IQ147" s="520"/>
      <c r="IR147" s="520"/>
      <c r="IU147" s="520"/>
      <c r="IV147" s="520"/>
      <c r="IY147" s="520"/>
      <c r="IZ147" s="520"/>
      <c r="JC147" s="520"/>
      <c r="JD147" s="520"/>
      <c r="JG147" s="520"/>
      <c r="JH147" s="520"/>
      <c r="JK147" s="520"/>
      <c r="JL147" s="520"/>
      <c r="JO147" s="520"/>
      <c r="JP147" s="520"/>
      <c r="JS147" s="520"/>
      <c r="JT147" s="520"/>
      <c r="JW147" s="520"/>
      <c r="JX147" s="520"/>
      <c r="KA147" s="520"/>
      <c r="KB147" s="520"/>
      <c r="KE147" s="520"/>
      <c r="KF147" s="520"/>
      <c r="KI147" s="520"/>
      <c r="KJ147" s="520"/>
      <c r="KM147" s="520"/>
      <c r="KN147" s="520"/>
      <c r="KQ147" s="520"/>
      <c r="KR147" s="520"/>
      <c r="KU147" s="520"/>
      <c r="KV147" s="520"/>
      <c r="KY147" s="520"/>
      <c r="KZ147" s="520"/>
      <c r="LC147" s="520"/>
      <c r="LD147" s="520"/>
      <c r="LG147" s="520"/>
      <c r="LH147" s="520"/>
      <c r="LK147" s="520"/>
      <c r="LL147" s="520"/>
      <c r="LO147" s="520"/>
      <c r="LP147" s="520"/>
      <c r="LS147" s="520"/>
      <c r="LT147" s="520"/>
      <c r="LW147" s="520"/>
      <c r="LX147" s="520"/>
      <c r="MA147" s="520"/>
      <c r="MB147" s="520"/>
      <c r="ME147" s="520"/>
      <c r="MF147" s="520"/>
      <c r="MI147" s="520"/>
      <c r="MJ147" s="520"/>
      <c r="MM147" s="520"/>
      <c r="MN147" s="520"/>
      <c r="MQ147" s="520"/>
      <c r="MR147" s="520"/>
      <c r="MU147" s="520"/>
      <c r="MV147" s="520"/>
      <c r="MY147" s="520"/>
      <c r="MZ147" s="520"/>
      <c r="NC147" s="520"/>
      <c r="ND147" s="520"/>
      <c r="NG147" s="520"/>
      <c r="NH147" s="520"/>
      <c r="NK147" s="520"/>
      <c r="NL147" s="520"/>
      <c r="NO147" s="520"/>
      <c r="NP147" s="520"/>
      <c r="NS147" s="520"/>
      <c r="NT147" s="520"/>
      <c r="NW147" s="520"/>
      <c r="NX147" s="520"/>
      <c r="OA147" s="520"/>
      <c r="OB147" s="520"/>
      <c r="OE147" s="520"/>
      <c r="OF147" s="520"/>
      <c r="OI147" s="520"/>
      <c r="OJ147" s="520"/>
      <c r="OM147" s="520"/>
      <c r="ON147" s="520"/>
      <c r="OQ147" s="520"/>
      <c r="OR147" s="520"/>
      <c r="OU147" s="520"/>
      <c r="OV147" s="520"/>
      <c r="OY147" s="520"/>
      <c r="OZ147" s="520"/>
      <c r="PC147" s="520"/>
      <c r="PD147" s="520"/>
      <c r="PG147" s="520"/>
      <c r="PH147" s="520"/>
      <c r="PK147" s="520"/>
      <c r="PL147" s="520"/>
      <c r="PO147" s="520"/>
      <c r="PP147" s="520"/>
      <c r="PS147" s="520"/>
      <c r="PT147" s="520"/>
      <c r="PW147" s="520"/>
      <c r="PX147" s="520"/>
      <c r="QA147" s="520"/>
      <c r="QB147" s="520"/>
      <c r="QE147" s="520"/>
      <c r="QF147" s="520"/>
      <c r="QI147" s="520"/>
      <c r="QJ147" s="520"/>
      <c r="QM147" s="520"/>
      <c r="QN147" s="520"/>
      <c r="QQ147" s="520"/>
      <c r="QR147" s="520"/>
      <c r="QU147" s="520"/>
      <c r="QV147" s="520"/>
      <c r="QY147" s="520"/>
      <c r="QZ147" s="520"/>
      <c r="RC147" s="520"/>
      <c r="RD147" s="520"/>
      <c r="RG147" s="520"/>
      <c r="RH147" s="520"/>
      <c r="RK147" s="520"/>
      <c r="RL147" s="520"/>
      <c r="RO147" s="520"/>
      <c r="RP147" s="520"/>
      <c r="RS147" s="520"/>
      <c r="RT147" s="520"/>
      <c r="RW147" s="520"/>
      <c r="RX147" s="520"/>
      <c r="SA147" s="520"/>
      <c r="SB147" s="520"/>
      <c r="SE147" s="520"/>
      <c r="SF147" s="520"/>
      <c r="SI147" s="520"/>
      <c r="SJ147" s="520"/>
      <c r="SM147" s="520"/>
      <c r="SN147" s="520"/>
      <c r="SQ147" s="520"/>
      <c r="SR147" s="520"/>
      <c r="SU147" s="520"/>
      <c r="SV147" s="520"/>
      <c r="SY147" s="520"/>
      <c r="SZ147" s="520"/>
      <c r="TC147" s="520"/>
      <c r="TD147" s="520"/>
      <c r="TG147" s="520"/>
      <c r="TH147" s="520"/>
      <c r="TK147" s="520"/>
      <c r="TL147" s="520"/>
      <c r="TO147" s="520"/>
      <c r="TP147" s="520"/>
      <c r="TS147" s="520"/>
      <c r="TT147" s="520"/>
      <c r="TW147" s="520"/>
      <c r="TX147" s="520"/>
      <c r="UA147" s="520"/>
      <c r="UB147" s="520"/>
      <c r="UE147" s="520"/>
      <c r="UF147" s="520"/>
      <c r="UI147" s="520"/>
      <c r="UJ147" s="520"/>
      <c r="UM147" s="520"/>
      <c r="UN147" s="520"/>
      <c r="UQ147" s="520"/>
      <c r="UR147" s="520"/>
      <c r="UU147" s="520"/>
      <c r="UV147" s="520"/>
      <c r="UY147" s="520"/>
      <c r="UZ147" s="520"/>
      <c r="VC147" s="520"/>
      <c r="VD147" s="520"/>
      <c r="VG147" s="520"/>
      <c r="VH147" s="520"/>
      <c r="VK147" s="520"/>
      <c r="VL147" s="520"/>
      <c r="VO147" s="520"/>
      <c r="VP147" s="520"/>
      <c r="VS147" s="520"/>
      <c r="VT147" s="520"/>
      <c r="VW147" s="520"/>
      <c r="VX147" s="520"/>
      <c r="WA147" s="520"/>
      <c r="WB147" s="520"/>
      <c r="WE147" s="520"/>
      <c r="WF147" s="520"/>
      <c r="WI147" s="520"/>
      <c r="WJ147" s="520"/>
      <c r="WM147" s="520"/>
      <c r="WN147" s="520"/>
      <c r="WQ147" s="520"/>
      <c r="WR147" s="520"/>
      <c r="WU147" s="520"/>
      <c r="WV147" s="520"/>
      <c r="WY147" s="520"/>
      <c r="WZ147" s="520"/>
      <c r="XC147" s="520"/>
      <c r="XD147" s="520"/>
      <c r="XG147" s="520"/>
      <c r="XH147" s="520"/>
      <c r="XK147" s="520"/>
      <c r="XL147" s="520"/>
      <c r="XO147" s="520"/>
      <c r="XP147" s="520"/>
      <c r="XS147" s="520"/>
      <c r="XT147" s="520"/>
      <c r="XW147" s="520"/>
      <c r="XX147" s="520"/>
      <c r="YA147" s="520"/>
      <c r="YB147" s="520"/>
      <c r="YE147" s="520"/>
      <c r="YF147" s="520"/>
      <c r="YI147" s="520"/>
      <c r="YJ147" s="520"/>
      <c r="YM147" s="520"/>
      <c r="YN147" s="520"/>
      <c r="YQ147" s="520"/>
      <c r="YR147" s="520"/>
      <c r="YU147" s="520"/>
      <c r="YV147" s="520"/>
      <c r="YY147" s="520"/>
      <c r="YZ147" s="520"/>
      <c r="ZC147" s="520"/>
      <c r="ZD147" s="520"/>
      <c r="ZG147" s="520"/>
      <c r="ZH147" s="520"/>
      <c r="ZK147" s="520"/>
      <c r="ZL147" s="520"/>
      <c r="ZO147" s="520"/>
      <c r="ZP147" s="520"/>
      <c r="ZS147" s="520"/>
      <c r="ZT147" s="520"/>
      <c r="ZW147" s="520"/>
      <c r="ZX147" s="520"/>
      <c r="AAA147" s="520"/>
      <c r="AAB147" s="520"/>
      <c r="AAE147" s="520"/>
      <c r="AAF147" s="520"/>
      <c r="AAI147" s="520"/>
      <c r="AAJ147" s="520"/>
      <c r="AAM147" s="520"/>
      <c r="AAN147" s="520"/>
      <c r="AAQ147" s="520"/>
      <c r="AAR147" s="520"/>
      <c r="AAU147" s="520"/>
      <c r="AAV147" s="520"/>
      <c r="AAY147" s="520"/>
      <c r="AAZ147" s="520"/>
      <c r="ABC147" s="520"/>
      <c r="ABD147" s="520"/>
      <c r="ABG147" s="520"/>
      <c r="ABH147" s="520"/>
      <c r="ABK147" s="520"/>
      <c r="ABL147" s="520"/>
      <c r="ABO147" s="520"/>
      <c r="ABP147" s="520"/>
      <c r="ABS147" s="520"/>
      <c r="ABT147" s="520"/>
      <c r="ABW147" s="520"/>
      <c r="ABX147" s="520"/>
      <c r="ACA147" s="520"/>
      <c r="ACB147" s="520"/>
      <c r="ACE147" s="520"/>
      <c r="ACF147" s="520"/>
      <c r="ACI147" s="520"/>
      <c r="ACJ147" s="520"/>
      <c r="ACM147" s="520"/>
      <c r="ACN147" s="520"/>
      <c r="ACQ147" s="520"/>
      <c r="ACR147" s="520"/>
      <c r="ACU147" s="520"/>
      <c r="ACV147" s="520"/>
      <c r="ACY147" s="520"/>
      <c r="ACZ147" s="520"/>
      <c r="ADC147" s="520"/>
      <c r="ADD147" s="520"/>
      <c r="ADG147" s="520"/>
      <c r="ADH147" s="520"/>
      <c r="ADK147" s="520"/>
      <c r="ADL147" s="520"/>
      <c r="ADO147" s="520"/>
      <c r="ADP147" s="520"/>
      <c r="ADS147" s="520"/>
      <c r="ADT147" s="520"/>
      <c r="ADW147" s="520"/>
      <c r="ADX147" s="520"/>
      <c r="AEA147" s="520"/>
      <c r="AEB147" s="520"/>
      <c r="AEE147" s="520"/>
      <c r="AEF147" s="520"/>
      <c r="AEI147" s="520"/>
      <c r="AEJ147" s="520"/>
      <c r="AEM147" s="520"/>
      <c r="AEN147" s="520"/>
      <c r="AEQ147" s="520"/>
      <c r="AER147" s="520"/>
      <c r="AEU147" s="520"/>
      <c r="AEV147" s="520"/>
      <c r="AEY147" s="520"/>
      <c r="AEZ147" s="520"/>
      <c r="AFC147" s="520"/>
      <c r="AFD147" s="520"/>
      <c r="AFG147" s="520"/>
      <c r="AFH147" s="520"/>
      <c r="AFK147" s="520"/>
      <c r="AFL147" s="520"/>
      <c r="AFO147" s="520"/>
      <c r="AFP147" s="520"/>
      <c r="AFS147" s="520"/>
      <c r="AFT147" s="520"/>
      <c r="AFW147" s="520"/>
      <c r="AFX147" s="520"/>
      <c r="AGA147" s="520"/>
      <c r="AGB147" s="520"/>
      <c r="AGE147" s="520"/>
      <c r="AGF147" s="520"/>
      <c r="AGI147" s="520"/>
      <c r="AGJ147" s="520"/>
      <c r="AGM147" s="520"/>
      <c r="AGN147" s="520"/>
      <c r="AGQ147" s="520"/>
      <c r="AGR147" s="520"/>
      <c r="AGU147" s="520"/>
      <c r="AGV147" s="520"/>
      <c r="AGY147" s="520"/>
      <c r="AGZ147" s="520"/>
      <c r="AHC147" s="520"/>
      <c r="AHD147" s="520"/>
      <c r="AHG147" s="520"/>
      <c r="AHH147" s="520"/>
      <c r="AHK147" s="520"/>
      <c r="AHL147" s="520"/>
      <c r="AHO147" s="520"/>
      <c r="AHP147" s="520"/>
      <c r="AHS147" s="520"/>
      <c r="AHT147" s="520"/>
      <c r="AHW147" s="520"/>
      <c r="AHX147" s="520"/>
      <c r="AIA147" s="520"/>
      <c r="AIB147" s="520"/>
      <c r="AIE147" s="520"/>
      <c r="AIF147" s="520"/>
      <c r="AII147" s="520"/>
      <c r="AIJ147" s="520"/>
      <c r="AIM147" s="520"/>
      <c r="AIN147" s="520"/>
      <c r="AIQ147" s="520"/>
      <c r="AIR147" s="520"/>
      <c r="AIU147" s="520"/>
      <c r="AIV147" s="520"/>
      <c r="AIY147" s="520"/>
      <c r="AIZ147" s="520"/>
      <c r="AJC147" s="520"/>
      <c r="AJD147" s="520"/>
      <c r="AJG147" s="520"/>
      <c r="AJH147" s="520"/>
      <c r="AJK147" s="520"/>
      <c r="AJL147" s="520"/>
      <c r="AJO147" s="520"/>
      <c r="AJP147" s="520"/>
      <c r="AJS147" s="520"/>
      <c r="AJT147" s="520"/>
      <c r="AJW147" s="520"/>
      <c r="AJX147" s="520"/>
      <c r="AKA147" s="520"/>
      <c r="AKB147" s="520"/>
      <c r="AKE147" s="520"/>
      <c r="AKF147" s="520"/>
      <c r="AKI147" s="520"/>
      <c r="AKJ147" s="520"/>
      <c r="AKM147" s="520"/>
      <c r="AKN147" s="520"/>
      <c r="AKQ147" s="520"/>
      <c r="AKR147" s="520"/>
      <c r="AKU147" s="520"/>
      <c r="AKV147" s="520"/>
      <c r="AKY147" s="520"/>
      <c r="AKZ147" s="520"/>
      <c r="ALC147" s="520"/>
      <c r="ALD147" s="520"/>
      <c r="ALG147" s="520"/>
      <c r="ALH147" s="520"/>
      <c r="ALK147" s="520"/>
      <c r="ALL147" s="520"/>
      <c r="ALO147" s="520"/>
      <c r="ALP147" s="520"/>
      <c r="ALS147" s="520"/>
      <c r="ALT147" s="520"/>
      <c r="ALW147" s="520"/>
      <c r="ALX147" s="520"/>
      <c r="AMA147" s="520"/>
      <c r="AMB147" s="520"/>
      <c r="AME147" s="520"/>
      <c r="AMF147" s="520"/>
      <c r="AMI147" s="520"/>
      <c r="AMJ147" s="520"/>
    </row>
    <row r="148" customFormat="false" ht="15" hidden="true" customHeight="true" outlineLevel="0" collapsed="false">
      <c r="B148" s="468"/>
      <c r="C148" s="468"/>
      <c r="D148" s="468"/>
      <c r="E148" s="468"/>
      <c r="F148" s="468"/>
      <c r="G148" s="468"/>
      <c r="H148" s="468"/>
      <c r="I148" s="468"/>
      <c r="J148" s="468"/>
      <c r="K148" s="468"/>
      <c r="L148" s="519"/>
      <c r="O148" s="520"/>
      <c r="P148" s="520"/>
      <c r="S148" s="520"/>
      <c r="T148" s="520"/>
      <c r="W148" s="520"/>
      <c r="X148" s="520"/>
      <c r="AA148" s="520"/>
      <c r="AB148" s="520"/>
      <c r="AE148" s="520"/>
      <c r="AF148" s="520"/>
      <c r="AI148" s="520"/>
      <c r="AJ148" s="520"/>
      <c r="AM148" s="520"/>
      <c r="AN148" s="520"/>
      <c r="AQ148" s="520"/>
      <c r="AR148" s="520"/>
      <c r="AU148" s="520"/>
      <c r="AV148" s="520"/>
      <c r="AY148" s="520"/>
      <c r="AZ148" s="520"/>
      <c r="BC148" s="520"/>
      <c r="BD148" s="520"/>
      <c r="BG148" s="520"/>
      <c r="BH148" s="520"/>
      <c r="BK148" s="520"/>
      <c r="BL148" s="520"/>
      <c r="BO148" s="520"/>
      <c r="BP148" s="520"/>
      <c r="BS148" s="520"/>
      <c r="BT148" s="520"/>
      <c r="BW148" s="520"/>
      <c r="BX148" s="520"/>
      <c r="CA148" s="520"/>
      <c r="CB148" s="520"/>
      <c r="CE148" s="520"/>
      <c r="CF148" s="520"/>
      <c r="CI148" s="520"/>
      <c r="CJ148" s="520"/>
      <c r="CM148" s="520"/>
      <c r="CN148" s="520"/>
      <c r="CQ148" s="520"/>
      <c r="CR148" s="520"/>
      <c r="CU148" s="520"/>
      <c r="CV148" s="520"/>
      <c r="CY148" s="520"/>
      <c r="CZ148" s="520"/>
      <c r="DC148" s="520"/>
      <c r="DD148" s="520"/>
      <c r="DG148" s="520"/>
      <c r="DH148" s="520"/>
      <c r="DK148" s="520"/>
      <c r="DL148" s="520"/>
      <c r="DO148" s="520"/>
      <c r="DP148" s="520"/>
      <c r="DS148" s="520"/>
      <c r="DT148" s="520"/>
      <c r="DW148" s="520"/>
      <c r="DX148" s="520"/>
      <c r="EA148" s="520"/>
      <c r="EB148" s="520"/>
      <c r="EE148" s="520"/>
      <c r="EF148" s="520"/>
      <c r="EI148" s="520"/>
      <c r="EJ148" s="520"/>
      <c r="EM148" s="520"/>
      <c r="EN148" s="520"/>
      <c r="EQ148" s="520"/>
      <c r="ER148" s="520"/>
      <c r="EU148" s="520"/>
      <c r="EV148" s="520"/>
      <c r="EY148" s="520"/>
      <c r="EZ148" s="520"/>
      <c r="FC148" s="520"/>
      <c r="FD148" s="520"/>
      <c r="FG148" s="520"/>
      <c r="FH148" s="520"/>
      <c r="FK148" s="520"/>
      <c r="FL148" s="520"/>
      <c r="FO148" s="520"/>
      <c r="FP148" s="520"/>
      <c r="FS148" s="520"/>
      <c r="FT148" s="520"/>
      <c r="FW148" s="520"/>
      <c r="FX148" s="520"/>
      <c r="GA148" s="520"/>
      <c r="GB148" s="520"/>
      <c r="GE148" s="520"/>
      <c r="GF148" s="520"/>
      <c r="GI148" s="520"/>
      <c r="GJ148" s="520"/>
      <c r="GM148" s="520"/>
      <c r="GN148" s="520"/>
      <c r="GQ148" s="520"/>
      <c r="GR148" s="520"/>
      <c r="GU148" s="520"/>
      <c r="GV148" s="520"/>
      <c r="GY148" s="520"/>
      <c r="GZ148" s="520"/>
      <c r="HC148" s="520"/>
      <c r="HD148" s="520"/>
      <c r="HG148" s="520"/>
      <c r="HH148" s="520"/>
      <c r="HK148" s="520"/>
      <c r="HL148" s="520"/>
      <c r="HO148" s="520"/>
      <c r="HP148" s="520"/>
      <c r="HS148" s="520"/>
      <c r="HT148" s="520"/>
      <c r="HW148" s="520"/>
      <c r="HX148" s="520"/>
      <c r="IA148" s="520"/>
      <c r="IB148" s="520"/>
      <c r="IE148" s="520"/>
      <c r="IF148" s="520"/>
      <c r="II148" s="520"/>
      <c r="IJ148" s="520"/>
      <c r="IM148" s="520"/>
      <c r="IN148" s="520"/>
      <c r="IQ148" s="520"/>
      <c r="IR148" s="520"/>
      <c r="IU148" s="520"/>
      <c r="IV148" s="520"/>
      <c r="IY148" s="520"/>
      <c r="IZ148" s="520"/>
      <c r="JC148" s="520"/>
      <c r="JD148" s="520"/>
      <c r="JG148" s="520"/>
      <c r="JH148" s="520"/>
      <c r="JK148" s="520"/>
      <c r="JL148" s="520"/>
      <c r="JO148" s="520"/>
      <c r="JP148" s="520"/>
      <c r="JS148" s="520"/>
      <c r="JT148" s="520"/>
      <c r="JW148" s="520"/>
      <c r="JX148" s="520"/>
      <c r="KA148" s="520"/>
      <c r="KB148" s="520"/>
      <c r="KE148" s="520"/>
      <c r="KF148" s="520"/>
      <c r="KI148" s="520"/>
      <c r="KJ148" s="520"/>
      <c r="KM148" s="520"/>
      <c r="KN148" s="520"/>
      <c r="KQ148" s="520"/>
      <c r="KR148" s="520"/>
      <c r="KU148" s="520"/>
      <c r="KV148" s="520"/>
      <c r="KY148" s="520"/>
      <c r="KZ148" s="520"/>
      <c r="LC148" s="520"/>
      <c r="LD148" s="520"/>
      <c r="LG148" s="520"/>
      <c r="LH148" s="520"/>
      <c r="LK148" s="520"/>
      <c r="LL148" s="520"/>
      <c r="LO148" s="520"/>
      <c r="LP148" s="520"/>
      <c r="LS148" s="520"/>
      <c r="LT148" s="520"/>
      <c r="LW148" s="520"/>
      <c r="LX148" s="520"/>
      <c r="MA148" s="520"/>
      <c r="MB148" s="520"/>
      <c r="ME148" s="520"/>
      <c r="MF148" s="520"/>
      <c r="MI148" s="520"/>
      <c r="MJ148" s="520"/>
      <c r="MM148" s="520"/>
      <c r="MN148" s="520"/>
      <c r="MQ148" s="520"/>
      <c r="MR148" s="520"/>
      <c r="MU148" s="520"/>
      <c r="MV148" s="520"/>
      <c r="MY148" s="520"/>
      <c r="MZ148" s="520"/>
      <c r="NC148" s="520"/>
      <c r="ND148" s="520"/>
      <c r="NG148" s="520"/>
      <c r="NH148" s="520"/>
      <c r="NK148" s="520"/>
      <c r="NL148" s="520"/>
      <c r="NO148" s="520"/>
      <c r="NP148" s="520"/>
      <c r="NS148" s="520"/>
      <c r="NT148" s="520"/>
      <c r="NW148" s="520"/>
      <c r="NX148" s="520"/>
      <c r="OA148" s="520"/>
      <c r="OB148" s="520"/>
      <c r="OE148" s="520"/>
      <c r="OF148" s="520"/>
      <c r="OI148" s="520"/>
      <c r="OJ148" s="520"/>
      <c r="OM148" s="520"/>
      <c r="ON148" s="520"/>
      <c r="OQ148" s="520"/>
      <c r="OR148" s="520"/>
      <c r="OU148" s="520"/>
      <c r="OV148" s="520"/>
      <c r="OY148" s="520"/>
      <c r="OZ148" s="520"/>
      <c r="PC148" s="520"/>
      <c r="PD148" s="520"/>
      <c r="PG148" s="520"/>
      <c r="PH148" s="520"/>
      <c r="PK148" s="520"/>
      <c r="PL148" s="520"/>
      <c r="PO148" s="520"/>
      <c r="PP148" s="520"/>
      <c r="PS148" s="520"/>
      <c r="PT148" s="520"/>
      <c r="PW148" s="520"/>
      <c r="PX148" s="520"/>
      <c r="QA148" s="520"/>
      <c r="QB148" s="520"/>
      <c r="QE148" s="520"/>
      <c r="QF148" s="520"/>
      <c r="QI148" s="520"/>
      <c r="QJ148" s="520"/>
      <c r="QM148" s="520"/>
      <c r="QN148" s="520"/>
      <c r="QQ148" s="520"/>
      <c r="QR148" s="520"/>
      <c r="QU148" s="520"/>
      <c r="QV148" s="520"/>
      <c r="QY148" s="520"/>
      <c r="QZ148" s="520"/>
      <c r="RC148" s="520"/>
      <c r="RD148" s="520"/>
      <c r="RG148" s="520"/>
      <c r="RH148" s="520"/>
      <c r="RK148" s="520"/>
      <c r="RL148" s="520"/>
      <c r="RO148" s="520"/>
      <c r="RP148" s="520"/>
      <c r="RS148" s="520"/>
      <c r="RT148" s="520"/>
      <c r="RW148" s="520"/>
      <c r="RX148" s="520"/>
      <c r="SA148" s="520"/>
      <c r="SB148" s="520"/>
      <c r="SE148" s="520"/>
      <c r="SF148" s="520"/>
      <c r="SI148" s="520"/>
      <c r="SJ148" s="520"/>
      <c r="SM148" s="520"/>
      <c r="SN148" s="520"/>
      <c r="SQ148" s="520"/>
      <c r="SR148" s="520"/>
      <c r="SU148" s="520"/>
      <c r="SV148" s="520"/>
      <c r="SY148" s="520"/>
      <c r="SZ148" s="520"/>
      <c r="TC148" s="520"/>
      <c r="TD148" s="520"/>
      <c r="TG148" s="520"/>
      <c r="TH148" s="520"/>
      <c r="TK148" s="520"/>
      <c r="TL148" s="520"/>
      <c r="TO148" s="520"/>
      <c r="TP148" s="520"/>
      <c r="TS148" s="520"/>
      <c r="TT148" s="520"/>
      <c r="TW148" s="520"/>
      <c r="TX148" s="520"/>
      <c r="UA148" s="520"/>
      <c r="UB148" s="520"/>
      <c r="UE148" s="520"/>
      <c r="UF148" s="520"/>
      <c r="UI148" s="520"/>
      <c r="UJ148" s="520"/>
      <c r="UM148" s="520"/>
      <c r="UN148" s="520"/>
      <c r="UQ148" s="520"/>
      <c r="UR148" s="520"/>
      <c r="UU148" s="520"/>
      <c r="UV148" s="520"/>
      <c r="UY148" s="520"/>
      <c r="UZ148" s="520"/>
      <c r="VC148" s="520"/>
      <c r="VD148" s="520"/>
      <c r="VG148" s="520"/>
      <c r="VH148" s="520"/>
      <c r="VK148" s="520"/>
      <c r="VL148" s="520"/>
      <c r="VO148" s="520"/>
      <c r="VP148" s="520"/>
      <c r="VS148" s="520"/>
      <c r="VT148" s="520"/>
      <c r="VW148" s="520"/>
      <c r="VX148" s="520"/>
      <c r="WA148" s="520"/>
      <c r="WB148" s="520"/>
      <c r="WE148" s="520"/>
      <c r="WF148" s="520"/>
      <c r="WI148" s="520"/>
      <c r="WJ148" s="520"/>
      <c r="WM148" s="520"/>
      <c r="WN148" s="520"/>
      <c r="WQ148" s="520"/>
      <c r="WR148" s="520"/>
      <c r="WU148" s="520"/>
      <c r="WV148" s="520"/>
      <c r="WY148" s="520"/>
      <c r="WZ148" s="520"/>
      <c r="XC148" s="520"/>
      <c r="XD148" s="520"/>
      <c r="XG148" s="520"/>
      <c r="XH148" s="520"/>
      <c r="XK148" s="520"/>
      <c r="XL148" s="520"/>
      <c r="XO148" s="520"/>
      <c r="XP148" s="520"/>
      <c r="XS148" s="520"/>
      <c r="XT148" s="520"/>
      <c r="XW148" s="520"/>
      <c r="XX148" s="520"/>
      <c r="YA148" s="520"/>
      <c r="YB148" s="520"/>
      <c r="YE148" s="520"/>
      <c r="YF148" s="520"/>
      <c r="YI148" s="520"/>
      <c r="YJ148" s="520"/>
      <c r="YM148" s="520"/>
      <c r="YN148" s="520"/>
      <c r="YQ148" s="520"/>
      <c r="YR148" s="520"/>
      <c r="YU148" s="520"/>
      <c r="YV148" s="520"/>
      <c r="YY148" s="520"/>
      <c r="YZ148" s="520"/>
      <c r="ZC148" s="520"/>
      <c r="ZD148" s="520"/>
      <c r="ZG148" s="520"/>
      <c r="ZH148" s="520"/>
      <c r="ZK148" s="520"/>
      <c r="ZL148" s="520"/>
      <c r="ZO148" s="520"/>
      <c r="ZP148" s="520"/>
      <c r="ZS148" s="520"/>
      <c r="ZT148" s="520"/>
      <c r="ZW148" s="520"/>
      <c r="ZX148" s="520"/>
      <c r="AAA148" s="520"/>
      <c r="AAB148" s="520"/>
      <c r="AAE148" s="520"/>
      <c r="AAF148" s="520"/>
      <c r="AAI148" s="520"/>
      <c r="AAJ148" s="520"/>
      <c r="AAM148" s="520"/>
      <c r="AAN148" s="520"/>
      <c r="AAQ148" s="520"/>
      <c r="AAR148" s="520"/>
      <c r="AAU148" s="520"/>
      <c r="AAV148" s="520"/>
      <c r="AAY148" s="520"/>
      <c r="AAZ148" s="520"/>
      <c r="ABC148" s="520"/>
      <c r="ABD148" s="520"/>
      <c r="ABG148" s="520"/>
      <c r="ABH148" s="520"/>
      <c r="ABK148" s="520"/>
      <c r="ABL148" s="520"/>
      <c r="ABO148" s="520"/>
      <c r="ABP148" s="520"/>
      <c r="ABS148" s="520"/>
      <c r="ABT148" s="520"/>
      <c r="ABW148" s="520"/>
      <c r="ABX148" s="520"/>
      <c r="ACA148" s="520"/>
      <c r="ACB148" s="520"/>
      <c r="ACE148" s="520"/>
      <c r="ACF148" s="520"/>
      <c r="ACI148" s="520"/>
      <c r="ACJ148" s="520"/>
      <c r="ACM148" s="520"/>
      <c r="ACN148" s="520"/>
      <c r="ACQ148" s="520"/>
      <c r="ACR148" s="520"/>
      <c r="ACU148" s="520"/>
      <c r="ACV148" s="520"/>
      <c r="ACY148" s="520"/>
      <c r="ACZ148" s="520"/>
      <c r="ADC148" s="520"/>
      <c r="ADD148" s="520"/>
      <c r="ADG148" s="520"/>
      <c r="ADH148" s="520"/>
      <c r="ADK148" s="520"/>
      <c r="ADL148" s="520"/>
      <c r="ADO148" s="520"/>
      <c r="ADP148" s="520"/>
      <c r="ADS148" s="520"/>
      <c r="ADT148" s="520"/>
      <c r="ADW148" s="520"/>
      <c r="ADX148" s="520"/>
      <c r="AEA148" s="520"/>
      <c r="AEB148" s="520"/>
      <c r="AEE148" s="520"/>
      <c r="AEF148" s="520"/>
      <c r="AEI148" s="520"/>
      <c r="AEJ148" s="520"/>
      <c r="AEM148" s="520"/>
      <c r="AEN148" s="520"/>
      <c r="AEQ148" s="520"/>
      <c r="AER148" s="520"/>
      <c r="AEU148" s="520"/>
      <c r="AEV148" s="520"/>
      <c r="AEY148" s="520"/>
      <c r="AEZ148" s="520"/>
      <c r="AFC148" s="520"/>
      <c r="AFD148" s="520"/>
      <c r="AFG148" s="520"/>
      <c r="AFH148" s="520"/>
      <c r="AFK148" s="520"/>
      <c r="AFL148" s="520"/>
      <c r="AFO148" s="520"/>
      <c r="AFP148" s="520"/>
      <c r="AFS148" s="520"/>
      <c r="AFT148" s="520"/>
      <c r="AFW148" s="520"/>
      <c r="AFX148" s="520"/>
      <c r="AGA148" s="520"/>
      <c r="AGB148" s="520"/>
      <c r="AGE148" s="520"/>
      <c r="AGF148" s="520"/>
      <c r="AGI148" s="520"/>
      <c r="AGJ148" s="520"/>
      <c r="AGM148" s="520"/>
      <c r="AGN148" s="520"/>
      <c r="AGQ148" s="520"/>
      <c r="AGR148" s="520"/>
      <c r="AGU148" s="520"/>
      <c r="AGV148" s="520"/>
      <c r="AGY148" s="520"/>
      <c r="AGZ148" s="520"/>
      <c r="AHC148" s="520"/>
      <c r="AHD148" s="520"/>
      <c r="AHG148" s="520"/>
      <c r="AHH148" s="520"/>
      <c r="AHK148" s="520"/>
      <c r="AHL148" s="520"/>
      <c r="AHO148" s="520"/>
      <c r="AHP148" s="520"/>
      <c r="AHS148" s="520"/>
      <c r="AHT148" s="520"/>
      <c r="AHW148" s="520"/>
      <c r="AHX148" s="520"/>
      <c r="AIA148" s="520"/>
      <c r="AIB148" s="520"/>
      <c r="AIE148" s="520"/>
      <c r="AIF148" s="520"/>
      <c r="AII148" s="520"/>
      <c r="AIJ148" s="520"/>
      <c r="AIM148" s="520"/>
      <c r="AIN148" s="520"/>
      <c r="AIQ148" s="520"/>
      <c r="AIR148" s="520"/>
      <c r="AIU148" s="520"/>
      <c r="AIV148" s="520"/>
      <c r="AIY148" s="520"/>
      <c r="AIZ148" s="520"/>
      <c r="AJC148" s="520"/>
      <c r="AJD148" s="520"/>
      <c r="AJG148" s="520"/>
      <c r="AJH148" s="520"/>
      <c r="AJK148" s="520"/>
      <c r="AJL148" s="520"/>
      <c r="AJO148" s="520"/>
      <c r="AJP148" s="520"/>
      <c r="AJS148" s="520"/>
      <c r="AJT148" s="520"/>
      <c r="AJW148" s="520"/>
      <c r="AJX148" s="520"/>
      <c r="AKA148" s="520"/>
      <c r="AKB148" s="520"/>
      <c r="AKE148" s="520"/>
      <c r="AKF148" s="520"/>
      <c r="AKI148" s="520"/>
      <c r="AKJ148" s="520"/>
      <c r="AKM148" s="520"/>
      <c r="AKN148" s="520"/>
      <c r="AKQ148" s="520"/>
      <c r="AKR148" s="520"/>
      <c r="AKU148" s="520"/>
      <c r="AKV148" s="520"/>
      <c r="AKY148" s="520"/>
      <c r="AKZ148" s="520"/>
      <c r="ALC148" s="520"/>
      <c r="ALD148" s="520"/>
      <c r="ALG148" s="520"/>
      <c r="ALH148" s="520"/>
      <c r="ALK148" s="520"/>
      <c r="ALL148" s="520"/>
      <c r="ALO148" s="520"/>
      <c r="ALP148" s="520"/>
      <c r="ALS148" s="520"/>
      <c r="ALT148" s="520"/>
      <c r="ALW148" s="520"/>
      <c r="ALX148" s="520"/>
      <c r="AMA148" s="520"/>
      <c r="AMB148" s="520"/>
      <c r="AME148" s="520"/>
      <c r="AMF148" s="520"/>
      <c r="AMI148" s="520"/>
      <c r="AMJ148" s="520"/>
    </row>
    <row r="149" customFormat="false" ht="15" hidden="true" customHeight="true" outlineLevel="0" collapsed="false">
      <c r="B149" s="468"/>
      <c r="C149" s="468"/>
      <c r="D149" s="468"/>
      <c r="E149" s="468"/>
      <c r="F149" s="468"/>
      <c r="G149" s="468"/>
      <c r="H149" s="468"/>
      <c r="I149" s="468"/>
      <c r="J149" s="468"/>
      <c r="K149" s="468"/>
      <c r="L149" s="519"/>
      <c r="O149" s="520"/>
      <c r="P149" s="520"/>
      <c r="S149" s="520"/>
      <c r="T149" s="520"/>
      <c r="W149" s="520"/>
      <c r="X149" s="520"/>
      <c r="AA149" s="520"/>
      <c r="AB149" s="520"/>
      <c r="AE149" s="520"/>
      <c r="AF149" s="520"/>
      <c r="AI149" s="520"/>
      <c r="AJ149" s="520"/>
      <c r="AM149" s="520"/>
      <c r="AN149" s="520"/>
      <c r="AQ149" s="520"/>
      <c r="AR149" s="520"/>
      <c r="AU149" s="520"/>
      <c r="AV149" s="520"/>
      <c r="AY149" s="520"/>
      <c r="AZ149" s="520"/>
      <c r="BC149" s="520"/>
      <c r="BD149" s="520"/>
      <c r="BG149" s="520"/>
      <c r="BH149" s="520"/>
      <c r="BK149" s="520"/>
      <c r="BL149" s="520"/>
      <c r="BO149" s="520"/>
      <c r="BP149" s="520"/>
      <c r="BS149" s="520"/>
      <c r="BT149" s="520"/>
      <c r="BW149" s="520"/>
      <c r="BX149" s="520"/>
      <c r="CA149" s="520"/>
      <c r="CB149" s="520"/>
      <c r="CE149" s="520"/>
      <c r="CF149" s="520"/>
      <c r="CI149" s="520"/>
      <c r="CJ149" s="520"/>
      <c r="CM149" s="520"/>
      <c r="CN149" s="520"/>
      <c r="CQ149" s="520"/>
      <c r="CR149" s="520"/>
      <c r="CU149" s="520"/>
      <c r="CV149" s="520"/>
      <c r="CY149" s="520"/>
      <c r="CZ149" s="520"/>
      <c r="DC149" s="520"/>
      <c r="DD149" s="520"/>
      <c r="DG149" s="520"/>
      <c r="DH149" s="520"/>
      <c r="DK149" s="520"/>
      <c r="DL149" s="520"/>
      <c r="DO149" s="520"/>
      <c r="DP149" s="520"/>
      <c r="DS149" s="520"/>
      <c r="DT149" s="520"/>
      <c r="DW149" s="520"/>
      <c r="DX149" s="520"/>
      <c r="EA149" s="520"/>
      <c r="EB149" s="520"/>
      <c r="EE149" s="520"/>
      <c r="EF149" s="520"/>
      <c r="EI149" s="520"/>
      <c r="EJ149" s="520"/>
      <c r="EM149" s="520"/>
      <c r="EN149" s="520"/>
      <c r="EQ149" s="520"/>
      <c r="ER149" s="520"/>
      <c r="EU149" s="520"/>
      <c r="EV149" s="520"/>
      <c r="EY149" s="520"/>
      <c r="EZ149" s="520"/>
      <c r="FC149" s="520"/>
      <c r="FD149" s="520"/>
      <c r="FG149" s="520"/>
      <c r="FH149" s="520"/>
      <c r="FK149" s="520"/>
      <c r="FL149" s="520"/>
      <c r="FO149" s="520"/>
      <c r="FP149" s="520"/>
      <c r="FS149" s="520"/>
      <c r="FT149" s="520"/>
      <c r="FW149" s="520"/>
      <c r="FX149" s="520"/>
      <c r="GA149" s="520"/>
      <c r="GB149" s="520"/>
      <c r="GE149" s="520"/>
      <c r="GF149" s="520"/>
      <c r="GI149" s="520"/>
      <c r="GJ149" s="520"/>
      <c r="GM149" s="520"/>
      <c r="GN149" s="520"/>
      <c r="GQ149" s="520"/>
      <c r="GR149" s="520"/>
      <c r="GU149" s="520"/>
      <c r="GV149" s="520"/>
      <c r="GY149" s="520"/>
      <c r="GZ149" s="520"/>
      <c r="HC149" s="520"/>
      <c r="HD149" s="520"/>
      <c r="HG149" s="520"/>
      <c r="HH149" s="520"/>
      <c r="HK149" s="520"/>
      <c r="HL149" s="520"/>
      <c r="HO149" s="520"/>
      <c r="HP149" s="520"/>
      <c r="HS149" s="520"/>
      <c r="HT149" s="520"/>
      <c r="HW149" s="520"/>
      <c r="HX149" s="520"/>
      <c r="IA149" s="520"/>
      <c r="IB149" s="520"/>
      <c r="IE149" s="520"/>
      <c r="IF149" s="520"/>
      <c r="II149" s="520"/>
      <c r="IJ149" s="520"/>
      <c r="IM149" s="520"/>
      <c r="IN149" s="520"/>
      <c r="IQ149" s="520"/>
      <c r="IR149" s="520"/>
      <c r="IU149" s="520"/>
      <c r="IV149" s="520"/>
      <c r="IY149" s="520"/>
      <c r="IZ149" s="520"/>
      <c r="JC149" s="520"/>
      <c r="JD149" s="520"/>
      <c r="JG149" s="520"/>
      <c r="JH149" s="520"/>
      <c r="JK149" s="520"/>
      <c r="JL149" s="520"/>
      <c r="JO149" s="520"/>
      <c r="JP149" s="520"/>
      <c r="JS149" s="520"/>
      <c r="JT149" s="520"/>
      <c r="JW149" s="520"/>
      <c r="JX149" s="520"/>
      <c r="KA149" s="520"/>
      <c r="KB149" s="520"/>
      <c r="KE149" s="520"/>
      <c r="KF149" s="520"/>
      <c r="KI149" s="520"/>
      <c r="KJ149" s="520"/>
      <c r="KM149" s="520"/>
      <c r="KN149" s="520"/>
      <c r="KQ149" s="520"/>
      <c r="KR149" s="520"/>
      <c r="KU149" s="520"/>
      <c r="KV149" s="520"/>
      <c r="KY149" s="520"/>
      <c r="KZ149" s="520"/>
      <c r="LC149" s="520"/>
      <c r="LD149" s="520"/>
      <c r="LG149" s="520"/>
      <c r="LH149" s="520"/>
      <c r="LK149" s="520"/>
      <c r="LL149" s="520"/>
      <c r="LO149" s="520"/>
      <c r="LP149" s="520"/>
      <c r="LS149" s="520"/>
      <c r="LT149" s="520"/>
      <c r="LW149" s="520"/>
      <c r="LX149" s="520"/>
      <c r="MA149" s="520"/>
      <c r="MB149" s="520"/>
      <c r="ME149" s="520"/>
      <c r="MF149" s="520"/>
      <c r="MI149" s="520"/>
      <c r="MJ149" s="520"/>
      <c r="MM149" s="520"/>
      <c r="MN149" s="520"/>
      <c r="MQ149" s="520"/>
      <c r="MR149" s="520"/>
      <c r="MU149" s="520"/>
      <c r="MV149" s="520"/>
      <c r="MY149" s="520"/>
      <c r="MZ149" s="520"/>
      <c r="NC149" s="520"/>
      <c r="ND149" s="520"/>
      <c r="NG149" s="520"/>
      <c r="NH149" s="520"/>
      <c r="NK149" s="520"/>
      <c r="NL149" s="520"/>
      <c r="NO149" s="520"/>
      <c r="NP149" s="520"/>
      <c r="NS149" s="520"/>
      <c r="NT149" s="520"/>
      <c r="NW149" s="520"/>
      <c r="NX149" s="520"/>
      <c r="OA149" s="520"/>
      <c r="OB149" s="520"/>
      <c r="OE149" s="520"/>
      <c r="OF149" s="520"/>
      <c r="OI149" s="520"/>
      <c r="OJ149" s="520"/>
      <c r="OM149" s="520"/>
      <c r="ON149" s="520"/>
      <c r="OQ149" s="520"/>
      <c r="OR149" s="520"/>
      <c r="OU149" s="520"/>
      <c r="OV149" s="520"/>
      <c r="OY149" s="520"/>
      <c r="OZ149" s="520"/>
      <c r="PC149" s="520"/>
      <c r="PD149" s="520"/>
      <c r="PG149" s="520"/>
      <c r="PH149" s="520"/>
      <c r="PK149" s="520"/>
      <c r="PL149" s="520"/>
      <c r="PO149" s="520"/>
      <c r="PP149" s="520"/>
      <c r="PS149" s="520"/>
      <c r="PT149" s="520"/>
      <c r="PW149" s="520"/>
      <c r="PX149" s="520"/>
      <c r="QA149" s="520"/>
      <c r="QB149" s="520"/>
      <c r="QE149" s="520"/>
      <c r="QF149" s="520"/>
      <c r="QI149" s="520"/>
      <c r="QJ149" s="520"/>
      <c r="QM149" s="520"/>
      <c r="QN149" s="520"/>
      <c r="QQ149" s="520"/>
      <c r="QR149" s="520"/>
      <c r="QU149" s="520"/>
      <c r="QV149" s="520"/>
      <c r="QY149" s="520"/>
      <c r="QZ149" s="520"/>
      <c r="RC149" s="520"/>
      <c r="RD149" s="520"/>
      <c r="RG149" s="520"/>
      <c r="RH149" s="520"/>
      <c r="RK149" s="520"/>
      <c r="RL149" s="520"/>
      <c r="RO149" s="520"/>
      <c r="RP149" s="520"/>
      <c r="RS149" s="520"/>
      <c r="RT149" s="520"/>
      <c r="RW149" s="520"/>
      <c r="RX149" s="520"/>
      <c r="SA149" s="520"/>
      <c r="SB149" s="520"/>
      <c r="SE149" s="520"/>
      <c r="SF149" s="520"/>
      <c r="SI149" s="520"/>
      <c r="SJ149" s="520"/>
      <c r="SM149" s="520"/>
      <c r="SN149" s="520"/>
      <c r="SQ149" s="520"/>
      <c r="SR149" s="520"/>
      <c r="SU149" s="520"/>
      <c r="SV149" s="520"/>
      <c r="SY149" s="520"/>
      <c r="SZ149" s="520"/>
      <c r="TC149" s="520"/>
      <c r="TD149" s="520"/>
      <c r="TG149" s="520"/>
      <c r="TH149" s="520"/>
      <c r="TK149" s="520"/>
      <c r="TL149" s="520"/>
      <c r="TO149" s="520"/>
      <c r="TP149" s="520"/>
      <c r="TS149" s="520"/>
      <c r="TT149" s="520"/>
      <c r="TW149" s="520"/>
      <c r="TX149" s="520"/>
      <c r="UA149" s="520"/>
      <c r="UB149" s="520"/>
      <c r="UE149" s="520"/>
      <c r="UF149" s="520"/>
      <c r="UI149" s="520"/>
      <c r="UJ149" s="520"/>
      <c r="UM149" s="520"/>
      <c r="UN149" s="520"/>
      <c r="UQ149" s="520"/>
      <c r="UR149" s="520"/>
      <c r="UU149" s="520"/>
      <c r="UV149" s="520"/>
      <c r="UY149" s="520"/>
      <c r="UZ149" s="520"/>
      <c r="VC149" s="520"/>
      <c r="VD149" s="520"/>
      <c r="VG149" s="520"/>
      <c r="VH149" s="520"/>
      <c r="VK149" s="520"/>
      <c r="VL149" s="520"/>
      <c r="VO149" s="520"/>
      <c r="VP149" s="520"/>
      <c r="VS149" s="520"/>
      <c r="VT149" s="520"/>
      <c r="VW149" s="520"/>
      <c r="VX149" s="520"/>
      <c r="WA149" s="520"/>
      <c r="WB149" s="520"/>
      <c r="WE149" s="520"/>
      <c r="WF149" s="520"/>
      <c r="WI149" s="520"/>
      <c r="WJ149" s="520"/>
      <c r="WM149" s="520"/>
      <c r="WN149" s="520"/>
      <c r="WQ149" s="520"/>
      <c r="WR149" s="520"/>
      <c r="WU149" s="520"/>
      <c r="WV149" s="520"/>
      <c r="WY149" s="520"/>
      <c r="WZ149" s="520"/>
      <c r="XC149" s="520"/>
      <c r="XD149" s="520"/>
      <c r="XG149" s="520"/>
      <c r="XH149" s="520"/>
      <c r="XK149" s="520"/>
      <c r="XL149" s="520"/>
      <c r="XO149" s="520"/>
      <c r="XP149" s="520"/>
      <c r="XS149" s="520"/>
      <c r="XT149" s="520"/>
      <c r="XW149" s="520"/>
      <c r="XX149" s="520"/>
      <c r="YA149" s="520"/>
      <c r="YB149" s="520"/>
      <c r="YE149" s="520"/>
      <c r="YF149" s="520"/>
      <c r="YI149" s="520"/>
      <c r="YJ149" s="520"/>
      <c r="YM149" s="520"/>
      <c r="YN149" s="520"/>
      <c r="YQ149" s="520"/>
      <c r="YR149" s="520"/>
      <c r="YU149" s="520"/>
      <c r="YV149" s="520"/>
      <c r="YY149" s="520"/>
      <c r="YZ149" s="520"/>
      <c r="ZC149" s="520"/>
      <c r="ZD149" s="520"/>
      <c r="ZG149" s="520"/>
      <c r="ZH149" s="520"/>
      <c r="ZK149" s="520"/>
      <c r="ZL149" s="520"/>
      <c r="ZO149" s="520"/>
      <c r="ZP149" s="520"/>
      <c r="ZS149" s="520"/>
      <c r="ZT149" s="520"/>
      <c r="ZW149" s="520"/>
      <c r="ZX149" s="520"/>
      <c r="AAA149" s="520"/>
      <c r="AAB149" s="520"/>
      <c r="AAE149" s="520"/>
      <c r="AAF149" s="520"/>
      <c r="AAI149" s="520"/>
      <c r="AAJ149" s="520"/>
      <c r="AAM149" s="520"/>
      <c r="AAN149" s="520"/>
      <c r="AAQ149" s="520"/>
      <c r="AAR149" s="520"/>
      <c r="AAU149" s="520"/>
      <c r="AAV149" s="520"/>
      <c r="AAY149" s="520"/>
      <c r="AAZ149" s="520"/>
      <c r="ABC149" s="520"/>
      <c r="ABD149" s="520"/>
      <c r="ABG149" s="520"/>
      <c r="ABH149" s="520"/>
      <c r="ABK149" s="520"/>
      <c r="ABL149" s="520"/>
      <c r="ABO149" s="520"/>
      <c r="ABP149" s="520"/>
      <c r="ABS149" s="520"/>
      <c r="ABT149" s="520"/>
      <c r="ABW149" s="520"/>
      <c r="ABX149" s="520"/>
      <c r="ACA149" s="520"/>
      <c r="ACB149" s="520"/>
      <c r="ACE149" s="520"/>
      <c r="ACF149" s="520"/>
      <c r="ACI149" s="520"/>
      <c r="ACJ149" s="520"/>
      <c r="ACM149" s="520"/>
      <c r="ACN149" s="520"/>
      <c r="ACQ149" s="520"/>
      <c r="ACR149" s="520"/>
      <c r="ACU149" s="520"/>
      <c r="ACV149" s="520"/>
      <c r="ACY149" s="520"/>
      <c r="ACZ149" s="520"/>
      <c r="ADC149" s="520"/>
      <c r="ADD149" s="520"/>
      <c r="ADG149" s="520"/>
      <c r="ADH149" s="520"/>
      <c r="ADK149" s="520"/>
      <c r="ADL149" s="520"/>
      <c r="ADO149" s="520"/>
      <c r="ADP149" s="520"/>
      <c r="ADS149" s="520"/>
      <c r="ADT149" s="520"/>
      <c r="ADW149" s="520"/>
      <c r="ADX149" s="520"/>
      <c r="AEA149" s="520"/>
      <c r="AEB149" s="520"/>
      <c r="AEE149" s="520"/>
      <c r="AEF149" s="520"/>
      <c r="AEI149" s="520"/>
      <c r="AEJ149" s="520"/>
      <c r="AEM149" s="520"/>
      <c r="AEN149" s="520"/>
      <c r="AEQ149" s="520"/>
      <c r="AER149" s="520"/>
      <c r="AEU149" s="520"/>
      <c r="AEV149" s="520"/>
      <c r="AEY149" s="520"/>
      <c r="AEZ149" s="520"/>
      <c r="AFC149" s="520"/>
      <c r="AFD149" s="520"/>
      <c r="AFG149" s="520"/>
      <c r="AFH149" s="520"/>
      <c r="AFK149" s="520"/>
      <c r="AFL149" s="520"/>
      <c r="AFO149" s="520"/>
      <c r="AFP149" s="520"/>
      <c r="AFS149" s="520"/>
      <c r="AFT149" s="520"/>
      <c r="AFW149" s="520"/>
      <c r="AFX149" s="520"/>
      <c r="AGA149" s="520"/>
      <c r="AGB149" s="520"/>
      <c r="AGE149" s="520"/>
      <c r="AGF149" s="520"/>
      <c r="AGI149" s="520"/>
      <c r="AGJ149" s="520"/>
      <c r="AGM149" s="520"/>
      <c r="AGN149" s="520"/>
      <c r="AGQ149" s="520"/>
      <c r="AGR149" s="520"/>
      <c r="AGU149" s="520"/>
      <c r="AGV149" s="520"/>
      <c r="AGY149" s="520"/>
      <c r="AGZ149" s="520"/>
      <c r="AHC149" s="520"/>
      <c r="AHD149" s="520"/>
      <c r="AHG149" s="520"/>
      <c r="AHH149" s="520"/>
      <c r="AHK149" s="520"/>
      <c r="AHL149" s="520"/>
      <c r="AHO149" s="520"/>
      <c r="AHP149" s="520"/>
      <c r="AHS149" s="520"/>
      <c r="AHT149" s="520"/>
      <c r="AHW149" s="520"/>
      <c r="AHX149" s="520"/>
      <c r="AIA149" s="520"/>
      <c r="AIB149" s="520"/>
      <c r="AIE149" s="520"/>
      <c r="AIF149" s="520"/>
      <c r="AII149" s="520"/>
      <c r="AIJ149" s="520"/>
      <c r="AIM149" s="520"/>
      <c r="AIN149" s="520"/>
      <c r="AIQ149" s="520"/>
      <c r="AIR149" s="520"/>
      <c r="AIU149" s="520"/>
      <c r="AIV149" s="520"/>
      <c r="AIY149" s="520"/>
      <c r="AIZ149" s="520"/>
      <c r="AJC149" s="520"/>
      <c r="AJD149" s="520"/>
      <c r="AJG149" s="520"/>
      <c r="AJH149" s="520"/>
      <c r="AJK149" s="520"/>
      <c r="AJL149" s="520"/>
      <c r="AJO149" s="520"/>
      <c r="AJP149" s="520"/>
      <c r="AJS149" s="520"/>
      <c r="AJT149" s="520"/>
      <c r="AJW149" s="520"/>
      <c r="AJX149" s="520"/>
      <c r="AKA149" s="520"/>
      <c r="AKB149" s="520"/>
      <c r="AKE149" s="520"/>
      <c r="AKF149" s="520"/>
      <c r="AKI149" s="520"/>
      <c r="AKJ149" s="520"/>
      <c r="AKM149" s="520"/>
      <c r="AKN149" s="520"/>
      <c r="AKQ149" s="520"/>
      <c r="AKR149" s="520"/>
      <c r="AKU149" s="520"/>
      <c r="AKV149" s="520"/>
      <c r="AKY149" s="520"/>
      <c r="AKZ149" s="520"/>
      <c r="ALC149" s="520"/>
      <c r="ALD149" s="520"/>
      <c r="ALG149" s="520"/>
      <c r="ALH149" s="520"/>
      <c r="ALK149" s="520"/>
      <c r="ALL149" s="520"/>
      <c r="ALO149" s="520"/>
      <c r="ALP149" s="520"/>
      <c r="ALS149" s="520"/>
      <c r="ALT149" s="520"/>
      <c r="ALW149" s="520"/>
      <c r="ALX149" s="520"/>
      <c r="AMA149" s="520"/>
      <c r="AMB149" s="520"/>
      <c r="AME149" s="520"/>
      <c r="AMF149" s="520"/>
      <c r="AMI149" s="520"/>
      <c r="AMJ149" s="520"/>
    </row>
    <row r="150" customFormat="false" ht="15" hidden="true" customHeight="true" outlineLevel="0" collapsed="false">
      <c r="B150" s="468"/>
      <c r="C150" s="468"/>
      <c r="D150" s="468"/>
      <c r="E150" s="468"/>
      <c r="F150" s="468"/>
      <c r="G150" s="468"/>
      <c r="H150" s="468"/>
      <c r="I150" s="468"/>
      <c r="J150" s="468"/>
      <c r="K150" s="468"/>
      <c r="L150" s="519"/>
      <c r="O150" s="520"/>
      <c r="P150" s="520"/>
      <c r="S150" s="520"/>
      <c r="T150" s="520"/>
      <c r="W150" s="520"/>
      <c r="X150" s="520"/>
      <c r="AA150" s="520"/>
      <c r="AB150" s="520"/>
      <c r="AE150" s="520"/>
      <c r="AF150" s="520"/>
      <c r="AI150" s="520"/>
      <c r="AJ150" s="520"/>
      <c r="AM150" s="520"/>
      <c r="AN150" s="520"/>
      <c r="AQ150" s="520"/>
      <c r="AR150" s="520"/>
      <c r="AU150" s="520"/>
      <c r="AV150" s="520"/>
      <c r="AY150" s="520"/>
      <c r="AZ150" s="520"/>
      <c r="BC150" s="520"/>
      <c r="BD150" s="520"/>
      <c r="BG150" s="520"/>
      <c r="BH150" s="520"/>
      <c r="BK150" s="520"/>
      <c r="BL150" s="520"/>
      <c r="BO150" s="520"/>
      <c r="BP150" s="520"/>
      <c r="BS150" s="520"/>
      <c r="BT150" s="520"/>
      <c r="BW150" s="520"/>
      <c r="BX150" s="520"/>
      <c r="CA150" s="520"/>
      <c r="CB150" s="520"/>
      <c r="CE150" s="520"/>
      <c r="CF150" s="520"/>
      <c r="CI150" s="520"/>
      <c r="CJ150" s="520"/>
      <c r="CM150" s="520"/>
      <c r="CN150" s="520"/>
      <c r="CQ150" s="520"/>
      <c r="CR150" s="520"/>
      <c r="CU150" s="520"/>
      <c r="CV150" s="520"/>
      <c r="CY150" s="520"/>
      <c r="CZ150" s="520"/>
      <c r="DC150" s="520"/>
      <c r="DD150" s="520"/>
      <c r="DG150" s="520"/>
      <c r="DH150" s="520"/>
      <c r="DK150" s="520"/>
      <c r="DL150" s="520"/>
      <c r="DO150" s="520"/>
      <c r="DP150" s="520"/>
      <c r="DS150" s="520"/>
      <c r="DT150" s="520"/>
      <c r="DW150" s="520"/>
      <c r="DX150" s="520"/>
      <c r="EA150" s="520"/>
      <c r="EB150" s="520"/>
      <c r="EE150" s="520"/>
      <c r="EF150" s="520"/>
      <c r="EI150" s="520"/>
      <c r="EJ150" s="520"/>
      <c r="EM150" s="520"/>
      <c r="EN150" s="520"/>
      <c r="EQ150" s="520"/>
      <c r="ER150" s="520"/>
      <c r="EU150" s="520"/>
      <c r="EV150" s="520"/>
      <c r="EY150" s="520"/>
      <c r="EZ150" s="520"/>
      <c r="FC150" s="520"/>
      <c r="FD150" s="520"/>
      <c r="FG150" s="520"/>
      <c r="FH150" s="520"/>
      <c r="FK150" s="520"/>
      <c r="FL150" s="520"/>
      <c r="FO150" s="520"/>
      <c r="FP150" s="520"/>
      <c r="FS150" s="520"/>
      <c r="FT150" s="520"/>
      <c r="FW150" s="520"/>
      <c r="FX150" s="520"/>
      <c r="GA150" s="520"/>
      <c r="GB150" s="520"/>
      <c r="GE150" s="520"/>
      <c r="GF150" s="520"/>
      <c r="GI150" s="520"/>
      <c r="GJ150" s="520"/>
      <c r="GM150" s="520"/>
      <c r="GN150" s="520"/>
      <c r="GQ150" s="520"/>
      <c r="GR150" s="520"/>
      <c r="GU150" s="520"/>
      <c r="GV150" s="520"/>
      <c r="GY150" s="520"/>
      <c r="GZ150" s="520"/>
      <c r="HC150" s="520"/>
      <c r="HD150" s="520"/>
      <c r="HG150" s="520"/>
      <c r="HH150" s="520"/>
      <c r="HK150" s="520"/>
      <c r="HL150" s="520"/>
      <c r="HO150" s="520"/>
      <c r="HP150" s="520"/>
      <c r="HS150" s="520"/>
      <c r="HT150" s="520"/>
      <c r="HW150" s="520"/>
      <c r="HX150" s="520"/>
      <c r="IA150" s="520"/>
      <c r="IB150" s="520"/>
      <c r="IE150" s="520"/>
      <c r="IF150" s="520"/>
      <c r="II150" s="520"/>
      <c r="IJ150" s="520"/>
      <c r="IM150" s="520"/>
      <c r="IN150" s="520"/>
      <c r="IQ150" s="520"/>
      <c r="IR150" s="520"/>
      <c r="IU150" s="520"/>
      <c r="IV150" s="520"/>
      <c r="IY150" s="520"/>
      <c r="IZ150" s="520"/>
      <c r="JC150" s="520"/>
      <c r="JD150" s="520"/>
      <c r="JG150" s="520"/>
      <c r="JH150" s="520"/>
      <c r="JK150" s="520"/>
      <c r="JL150" s="520"/>
      <c r="JO150" s="520"/>
      <c r="JP150" s="520"/>
      <c r="JS150" s="520"/>
      <c r="JT150" s="520"/>
      <c r="JW150" s="520"/>
      <c r="JX150" s="520"/>
      <c r="KA150" s="520"/>
      <c r="KB150" s="520"/>
      <c r="KE150" s="520"/>
      <c r="KF150" s="520"/>
      <c r="KI150" s="520"/>
      <c r="KJ150" s="520"/>
      <c r="KM150" s="520"/>
      <c r="KN150" s="520"/>
      <c r="KQ150" s="520"/>
      <c r="KR150" s="520"/>
      <c r="KU150" s="520"/>
      <c r="KV150" s="520"/>
      <c r="KY150" s="520"/>
      <c r="KZ150" s="520"/>
      <c r="LC150" s="520"/>
      <c r="LD150" s="520"/>
      <c r="LG150" s="520"/>
      <c r="LH150" s="520"/>
      <c r="LK150" s="520"/>
      <c r="LL150" s="520"/>
      <c r="LO150" s="520"/>
      <c r="LP150" s="520"/>
      <c r="LS150" s="520"/>
      <c r="LT150" s="520"/>
      <c r="LW150" s="520"/>
      <c r="LX150" s="520"/>
      <c r="MA150" s="520"/>
      <c r="MB150" s="520"/>
      <c r="ME150" s="520"/>
      <c r="MF150" s="520"/>
      <c r="MI150" s="520"/>
      <c r="MJ150" s="520"/>
      <c r="MM150" s="520"/>
      <c r="MN150" s="520"/>
      <c r="MQ150" s="520"/>
      <c r="MR150" s="520"/>
      <c r="MU150" s="520"/>
      <c r="MV150" s="520"/>
      <c r="MY150" s="520"/>
      <c r="MZ150" s="520"/>
      <c r="NC150" s="520"/>
      <c r="ND150" s="520"/>
      <c r="NG150" s="520"/>
      <c r="NH150" s="520"/>
      <c r="NK150" s="520"/>
      <c r="NL150" s="520"/>
      <c r="NO150" s="520"/>
      <c r="NP150" s="520"/>
      <c r="NS150" s="520"/>
      <c r="NT150" s="520"/>
      <c r="NW150" s="520"/>
      <c r="NX150" s="520"/>
      <c r="OA150" s="520"/>
      <c r="OB150" s="520"/>
      <c r="OE150" s="520"/>
      <c r="OF150" s="520"/>
      <c r="OI150" s="520"/>
      <c r="OJ150" s="520"/>
      <c r="OM150" s="520"/>
      <c r="ON150" s="520"/>
      <c r="OQ150" s="520"/>
      <c r="OR150" s="520"/>
      <c r="OU150" s="520"/>
      <c r="OV150" s="520"/>
      <c r="OY150" s="520"/>
      <c r="OZ150" s="520"/>
      <c r="PC150" s="520"/>
      <c r="PD150" s="520"/>
      <c r="PG150" s="520"/>
      <c r="PH150" s="520"/>
      <c r="PK150" s="520"/>
      <c r="PL150" s="520"/>
      <c r="PO150" s="520"/>
      <c r="PP150" s="520"/>
      <c r="PS150" s="520"/>
      <c r="PT150" s="520"/>
      <c r="PW150" s="520"/>
      <c r="PX150" s="520"/>
      <c r="QA150" s="520"/>
      <c r="QB150" s="520"/>
      <c r="QE150" s="520"/>
      <c r="QF150" s="520"/>
      <c r="QI150" s="520"/>
      <c r="QJ150" s="520"/>
      <c r="QM150" s="520"/>
      <c r="QN150" s="520"/>
      <c r="QQ150" s="520"/>
      <c r="QR150" s="520"/>
      <c r="QU150" s="520"/>
      <c r="QV150" s="520"/>
      <c r="QY150" s="520"/>
      <c r="QZ150" s="520"/>
      <c r="RC150" s="520"/>
      <c r="RD150" s="520"/>
      <c r="RG150" s="520"/>
      <c r="RH150" s="520"/>
      <c r="RK150" s="520"/>
      <c r="RL150" s="520"/>
      <c r="RO150" s="520"/>
      <c r="RP150" s="520"/>
      <c r="RS150" s="520"/>
      <c r="RT150" s="520"/>
      <c r="RW150" s="520"/>
      <c r="RX150" s="520"/>
      <c r="SA150" s="520"/>
      <c r="SB150" s="520"/>
      <c r="SE150" s="520"/>
      <c r="SF150" s="520"/>
      <c r="SI150" s="520"/>
      <c r="SJ150" s="520"/>
      <c r="SM150" s="520"/>
      <c r="SN150" s="520"/>
      <c r="SQ150" s="520"/>
      <c r="SR150" s="520"/>
      <c r="SU150" s="520"/>
      <c r="SV150" s="520"/>
      <c r="SY150" s="520"/>
      <c r="SZ150" s="520"/>
      <c r="TC150" s="520"/>
      <c r="TD150" s="520"/>
      <c r="TG150" s="520"/>
      <c r="TH150" s="520"/>
      <c r="TK150" s="520"/>
      <c r="TL150" s="520"/>
      <c r="TO150" s="520"/>
      <c r="TP150" s="520"/>
      <c r="TS150" s="520"/>
      <c r="TT150" s="520"/>
      <c r="TW150" s="520"/>
      <c r="TX150" s="520"/>
      <c r="UA150" s="520"/>
      <c r="UB150" s="520"/>
      <c r="UE150" s="520"/>
      <c r="UF150" s="520"/>
      <c r="UI150" s="520"/>
      <c r="UJ150" s="520"/>
      <c r="UM150" s="520"/>
      <c r="UN150" s="520"/>
      <c r="UQ150" s="520"/>
      <c r="UR150" s="520"/>
      <c r="UU150" s="520"/>
      <c r="UV150" s="520"/>
      <c r="UY150" s="520"/>
      <c r="UZ150" s="520"/>
      <c r="VC150" s="520"/>
      <c r="VD150" s="520"/>
      <c r="VG150" s="520"/>
      <c r="VH150" s="520"/>
      <c r="VK150" s="520"/>
      <c r="VL150" s="520"/>
      <c r="VO150" s="520"/>
      <c r="VP150" s="520"/>
      <c r="VS150" s="520"/>
      <c r="VT150" s="520"/>
      <c r="VW150" s="520"/>
      <c r="VX150" s="520"/>
      <c r="WA150" s="520"/>
      <c r="WB150" s="520"/>
      <c r="WE150" s="520"/>
      <c r="WF150" s="520"/>
      <c r="WI150" s="520"/>
      <c r="WJ150" s="520"/>
      <c r="WM150" s="520"/>
      <c r="WN150" s="520"/>
      <c r="WQ150" s="520"/>
      <c r="WR150" s="520"/>
      <c r="WU150" s="520"/>
      <c r="WV150" s="520"/>
      <c r="WY150" s="520"/>
      <c r="WZ150" s="520"/>
      <c r="XC150" s="520"/>
      <c r="XD150" s="520"/>
      <c r="XG150" s="520"/>
      <c r="XH150" s="520"/>
      <c r="XK150" s="520"/>
      <c r="XL150" s="520"/>
      <c r="XO150" s="520"/>
      <c r="XP150" s="520"/>
      <c r="XS150" s="520"/>
      <c r="XT150" s="520"/>
      <c r="XW150" s="520"/>
      <c r="XX150" s="520"/>
      <c r="YA150" s="520"/>
      <c r="YB150" s="520"/>
      <c r="YE150" s="520"/>
      <c r="YF150" s="520"/>
      <c r="YI150" s="520"/>
      <c r="YJ150" s="520"/>
      <c r="YM150" s="520"/>
      <c r="YN150" s="520"/>
      <c r="YQ150" s="520"/>
      <c r="YR150" s="520"/>
      <c r="YU150" s="520"/>
      <c r="YV150" s="520"/>
      <c r="YY150" s="520"/>
      <c r="YZ150" s="520"/>
      <c r="ZC150" s="520"/>
      <c r="ZD150" s="520"/>
      <c r="ZG150" s="520"/>
      <c r="ZH150" s="520"/>
      <c r="ZK150" s="520"/>
      <c r="ZL150" s="520"/>
      <c r="ZO150" s="520"/>
      <c r="ZP150" s="520"/>
      <c r="ZS150" s="520"/>
      <c r="ZT150" s="520"/>
      <c r="ZW150" s="520"/>
      <c r="ZX150" s="520"/>
      <c r="AAA150" s="520"/>
      <c r="AAB150" s="520"/>
      <c r="AAE150" s="520"/>
      <c r="AAF150" s="520"/>
      <c r="AAI150" s="520"/>
      <c r="AAJ150" s="520"/>
      <c r="AAM150" s="520"/>
      <c r="AAN150" s="520"/>
      <c r="AAQ150" s="520"/>
      <c r="AAR150" s="520"/>
      <c r="AAU150" s="520"/>
      <c r="AAV150" s="520"/>
      <c r="AAY150" s="520"/>
      <c r="AAZ150" s="520"/>
      <c r="ABC150" s="520"/>
      <c r="ABD150" s="520"/>
      <c r="ABG150" s="520"/>
      <c r="ABH150" s="520"/>
      <c r="ABK150" s="520"/>
      <c r="ABL150" s="520"/>
      <c r="ABO150" s="520"/>
      <c r="ABP150" s="520"/>
      <c r="ABS150" s="520"/>
      <c r="ABT150" s="520"/>
      <c r="ABW150" s="520"/>
      <c r="ABX150" s="520"/>
      <c r="ACA150" s="520"/>
      <c r="ACB150" s="520"/>
      <c r="ACE150" s="520"/>
      <c r="ACF150" s="520"/>
      <c r="ACI150" s="520"/>
      <c r="ACJ150" s="520"/>
      <c r="ACM150" s="520"/>
      <c r="ACN150" s="520"/>
      <c r="ACQ150" s="520"/>
      <c r="ACR150" s="520"/>
      <c r="ACU150" s="520"/>
      <c r="ACV150" s="520"/>
      <c r="ACY150" s="520"/>
      <c r="ACZ150" s="520"/>
      <c r="ADC150" s="520"/>
      <c r="ADD150" s="520"/>
      <c r="ADG150" s="520"/>
      <c r="ADH150" s="520"/>
      <c r="ADK150" s="520"/>
      <c r="ADL150" s="520"/>
      <c r="ADO150" s="520"/>
      <c r="ADP150" s="520"/>
      <c r="ADS150" s="520"/>
      <c r="ADT150" s="520"/>
      <c r="ADW150" s="520"/>
      <c r="ADX150" s="520"/>
      <c r="AEA150" s="520"/>
      <c r="AEB150" s="520"/>
      <c r="AEE150" s="520"/>
      <c r="AEF150" s="520"/>
      <c r="AEI150" s="520"/>
      <c r="AEJ150" s="520"/>
      <c r="AEM150" s="520"/>
      <c r="AEN150" s="520"/>
      <c r="AEQ150" s="520"/>
      <c r="AER150" s="520"/>
      <c r="AEU150" s="520"/>
      <c r="AEV150" s="520"/>
      <c r="AEY150" s="520"/>
      <c r="AEZ150" s="520"/>
      <c r="AFC150" s="520"/>
      <c r="AFD150" s="520"/>
      <c r="AFG150" s="520"/>
      <c r="AFH150" s="520"/>
      <c r="AFK150" s="520"/>
      <c r="AFL150" s="520"/>
      <c r="AFO150" s="520"/>
      <c r="AFP150" s="520"/>
      <c r="AFS150" s="520"/>
      <c r="AFT150" s="520"/>
      <c r="AFW150" s="520"/>
      <c r="AFX150" s="520"/>
      <c r="AGA150" s="520"/>
      <c r="AGB150" s="520"/>
      <c r="AGE150" s="520"/>
      <c r="AGF150" s="520"/>
      <c r="AGI150" s="520"/>
      <c r="AGJ150" s="520"/>
      <c r="AGM150" s="520"/>
      <c r="AGN150" s="520"/>
      <c r="AGQ150" s="520"/>
      <c r="AGR150" s="520"/>
      <c r="AGU150" s="520"/>
      <c r="AGV150" s="520"/>
      <c r="AGY150" s="520"/>
      <c r="AGZ150" s="520"/>
      <c r="AHC150" s="520"/>
      <c r="AHD150" s="520"/>
      <c r="AHG150" s="520"/>
      <c r="AHH150" s="520"/>
      <c r="AHK150" s="520"/>
      <c r="AHL150" s="520"/>
      <c r="AHO150" s="520"/>
      <c r="AHP150" s="520"/>
      <c r="AHS150" s="520"/>
      <c r="AHT150" s="520"/>
      <c r="AHW150" s="520"/>
      <c r="AHX150" s="520"/>
      <c r="AIA150" s="520"/>
      <c r="AIB150" s="520"/>
      <c r="AIE150" s="520"/>
      <c r="AIF150" s="520"/>
      <c r="AII150" s="520"/>
      <c r="AIJ150" s="520"/>
      <c r="AIM150" s="520"/>
      <c r="AIN150" s="520"/>
      <c r="AIQ150" s="520"/>
      <c r="AIR150" s="520"/>
      <c r="AIU150" s="520"/>
      <c r="AIV150" s="520"/>
      <c r="AIY150" s="520"/>
      <c r="AIZ150" s="520"/>
      <c r="AJC150" s="520"/>
      <c r="AJD150" s="520"/>
      <c r="AJG150" s="520"/>
      <c r="AJH150" s="520"/>
      <c r="AJK150" s="520"/>
      <c r="AJL150" s="520"/>
      <c r="AJO150" s="520"/>
      <c r="AJP150" s="520"/>
      <c r="AJS150" s="520"/>
      <c r="AJT150" s="520"/>
      <c r="AJW150" s="520"/>
      <c r="AJX150" s="520"/>
      <c r="AKA150" s="520"/>
      <c r="AKB150" s="520"/>
      <c r="AKE150" s="520"/>
      <c r="AKF150" s="520"/>
      <c r="AKI150" s="520"/>
      <c r="AKJ150" s="520"/>
      <c r="AKM150" s="520"/>
      <c r="AKN150" s="520"/>
      <c r="AKQ150" s="520"/>
      <c r="AKR150" s="520"/>
      <c r="AKU150" s="520"/>
      <c r="AKV150" s="520"/>
      <c r="AKY150" s="520"/>
      <c r="AKZ150" s="520"/>
      <c r="ALC150" s="520"/>
      <c r="ALD150" s="520"/>
      <c r="ALG150" s="520"/>
      <c r="ALH150" s="520"/>
      <c r="ALK150" s="520"/>
      <c r="ALL150" s="520"/>
      <c r="ALO150" s="520"/>
      <c r="ALP150" s="520"/>
      <c r="ALS150" s="520"/>
      <c r="ALT150" s="520"/>
      <c r="ALW150" s="520"/>
      <c r="ALX150" s="520"/>
      <c r="AMA150" s="520"/>
      <c r="AMB150" s="520"/>
      <c r="AME150" s="520"/>
      <c r="AMF150" s="520"/>
      <c r="AMI150" s="520"/>
      <c r="AMJ150" s="520"/>
    </row>
    <row r="151" customFormat="false" ht="15" hidden="true" customHeight="true" outlineLevel="0" collapsed="false">
      <c r="B151" s="468"/>
      <c r="C151" s="468"/>
      <c r="D151" s="468"/>
      <c r="E151" s="468"/>
      <c r="F151" s="468"/>
      <c r="G151" s="468"/>
      <c r="H151" s="468"/>
      <c r="I151" s="468"/>
      <c r="J151" s="468"/>
      <c r="K151" s="468"/>
      <c r="L151" s="519"/>
      <c r="O151" s="520"/>
      <c r="P151" s="520"/>
      <c r="S151" s="520"/>
      <c r="T151" s="520"/>
      <c r="W151" s="520"/>
      <c r="X151" s="520"/>
      <c r="AA151" s="520"/>
      <c r="AB151" s="520"/>
      <c r="AE151" s="520"/>
      <c r="AF151" s="520"/>
      <c r="AI151" s="520"/>
      <c r="AJ151" s="520"/>
      <c r="AM151" s="520"/>
      <c r="AN151" s="520"/>
      <c r="AQ151" s="520"/>
      <c r="AR151" s="520"/>
      <c r="AU151" s="520"/>
      <c r="AV151" s="520"/>
      <c r="AY151" s="520"/>
      <c r="AZ151" s="520"/>
      <c r="BC151" s="520"/>
      <c r="BD151" s="520"/>
      <c r="BG151" s="520"/>
      <c r="BH151" s="520"/>
      <c r="BK151" s="520"/>
      <c r="BL151" s="520"/>
      <c r="BO151" s="520"/>
      <c r="BP151" s="520"/>
      <c r="BS151" s="520"/>
      <c r="BT151" s="520"/>
      <c r="BW151" s="520"/>
      <c r="BX151" s="520"/>
      <c r="CA151" s="520"/>
      <c r="CB151" s="520"/>
      <c r="CE151" s="520"/>
      <c r="CF151" s="520"/>
      <c r="CI151" s="520"/>
      <c r="CJ151" s="520"/>
      <c r="CM151" s="520"/>
      <c r="CN151" s="520"/>
      <c r="CQ151" s="520"/>
      <c r="CR151" s="520"/>
      <c r="CU151" s="520"/>
      <c r="CV151" s="520"/>
      <c r="CY151" s="520"/>
      <c r="CZ151" s="520"/>
      <c r="DC151" s="520"/>
      <c r="DD151" s="520"/>
      <c r="DG151" s="520"/>
      <c r="DH151" s="520"/>
      <c r="DK151" s="520"/>
      <c r="DL151" s="520"/>
      <c r="DO151" s="520"/>
      <c r="DP151" s="520"/>
      <c r="DS151" s="520"/>
      <c r="DT151" s="520"/>
      <c r="DW151" s="520"/>
      <c r="DX151" s="520"/>
      <c r="EA151" s="520"/>
      <c r="EB151" s="520"/>
      <c r="EE151" s="520"/>
      <c r="EF151" s="520"/>
      <c r="EI151" s="520"/>
      <c r="EJ151" s="520"/>
      <c r="EM151" s="520"/>
      <c r="EN151" s="520"/>
      <c r="EQ151" s="520"/>
      <c r="ER151" s="520"/>
      <c r="EU151" s="520"/>
      <c r="EV151" s="520"/>
      <c r="EY151" s="520"/>
      <c r="EZ151" s="520"/>
      <c r="FC151" s="520"/>
      <c r="FD151" s="520"/>
      <c r="FG151" s="520"/>
      <c r="FH151" s="520"/>
      <c r="FK151" s="520"/>
      <c r="FL151" s="520"/>
      <c r="FO151" s="520"/>
      <c r="FP151" s="520"/>
      <c r="FS151" s="520"/>
      <c r="FT151" s="520"/>
      <c r="FW151" s="520"/>
      <c r="FX151" s="520"/>
      <c r="GA151" s="520"/>
      <c r="GB151" s="520"/>
      <c r="GE151" s="520"/>
      <c r="GF151" s="520"/>
      <c r="GI151" s="520"/>
      <c r="GJ151" s="520"/>
      <c r="GM151" s="520"/>
      <c r="GN151" s="520"/>
      <c r="GQ151" s="520"/>
      <c r="GR151" s="520"/>
      <c r="GU151" s="520"/>
      <c r="GV151" s="520"/>
      <c r="GY151" s="520"/>
      <c r="GZ151" s="520"/>
      <c r="HC151" s="520"/>
      <c r="HD151" s="520"/>
      <c r="HG151" s="520"/>
      <c r="HH151" s="520"/>
      <c r="HK151" s="520"/>
      <c r="HL151" s="520"/>
      <c r="HO151" s="520"/>
      <c r="HP151" s="520"/>
      <c r="HS151" s="520"/>
      <c r="HT151" s="520"/>
      <c r="HW151" s="520"/>
      <c r="HX151" s="520"/>
      <c r="IA151" s="520"/>
      <c r="IB151" s="520"/>
      <c r="IE151" s="520"/>
      <c r="IF151" s="520"/>
      <c r="II151" s="520"/>
      <c r="IJ151" s="520"/>
      <c r="IM151" s="520"/>
      <c r="IN151" s="520"/>
      <c r="IQ151" s="520"/>
      <c r="IR151" s="520"/>
      <c r="IU151" s="520"/>
      <c r="IV151" s="520"/>
      <c r="IY151" s="520"/>
      <c r="IZ151" s="520"/>
      <c r="JC151" s="520"/>
      <c r="JD151" s="520"/>
      <c r="JG151" s="520"/>
      <c r="JH151" s="520"/>
      <c r="JK151" s="520"/>
      <c r="JL151" s="520"/>
      <c r="JO151" s="520"/>
      <c r="JP151" s="520"/>
      <c r="JS151" s="520"/>
      <c r="JT151" s="520"/>
      <c r="JW151" s="520"/>
      <c r="JX151" s="520"/>
      <c r="KA151" s="520"/>
      <c r="KB151" s="520"/>
      <c r="KE151" s="520"/>
      <c r="KF151" s="520"/>
      <c r="KI151" s="520"/>
      <c r="KJ151" s="520"/>
      <c r="KM151" s="520"/>
      <c r="KN151" s="520"/>
      <c r="KQ151" s="520"/>
      <c r="KR151" s="520"/>
      <c r="KU151" s="520"/>
      <c r="KV151" s="520"/>
      <c r="KY151" s="520"/>
      <c r="KZ151" s="520"/>
      <c r="LC151" s="520"/>
      <c r="LD151" s="520"/>
      <c r="LG151" s="520"/>
      <c r="LH151" s="520"/>
      <c r="LK151" s="520"/>
      <c r="LL151" s="520"/>
      <c r="LO151" s="520"/>
      <c r="LP151" s="520"/>
      <c r="LS151" s="520"/>
      <c r="LT151" s="520"/>
      <c r="LW151" s="520"/>
      <c r="LX151" s="520"/>
      <c r="MA151" s="520"/>
      <c r="MB151" s="520"/>
      <c r="ME151" s="520"/>
      <c r="MF151" s="520"/>
      <c r="MI151" s="520"/>
      <c r="MJ151" s="520"/>
      <c r="MM151" s="520"/>
      <c r="MN151" s="520"/>
      <c r="MQ151" s="520"/>
      <c r="MR151" s="520"/>
      <c r="MU151" s="520"/>
      <c r="MV151" s="520"/>
      <c r="MY151" s="520"/>
      <c r="MZ151" s="520"/>
      <c r="NC151" s="520"/>
      <c r="ND151" s="520"/>
      <c r="NG151" s="520"/>
      <c r="NH151" s="520"/>
      <c r="NK151" s="520"/>
      <c r="NL151" s="520"/>
      <c r="NO151" s="520"/>
      <c r="NP151" s="520"/>
      <c r="NS151" s="520"/>
      <c r="NT151" s="520"/>
      <c r="NW151" s="520"/>
      <c r="NX151" s="520"/>
      <c r="OA151" s="520"/>
      <c r="OB151" s="520"/>
      <c r="OE151" s="520"/>
      <c r="OF151" s="520"/>
      <c r="OI151" s="520"/>
      <c r="OJ151" s="520"/>
      <c r="OM151" s="520"/>
      <c r="ON151" s="520"/>
      <c r="OQ151" s="520"/>
      <c r="OR151" s="520"/>
      <c r="OU151" s="520"/>
      <c r="OV151" s="520"/>
      <c r="OY151" s="520"/>
      <c r="OZ151" s="520"/>
      <c r="PC151" s="520"/>
      <c r="PD151" s="520"/>
      <c r="PG151" s="520"/>
      <c r="PH151" s="520"/>
      <c r="PK151" s="520"/>
      <c r="PL151" s="520"/>
      <c r="PO151" s="520"/>
      <c r="PP151" s="520"/>
      <c r="PS151" s="520"/>
      <c r="PT151" s="520"/>
      <c r="PW151" s="520"/>
      <c r="PX151" s="520"/>
      <c r="QA151" s="520"/>
      <c r="QB151" s="520"/>
      <c r="QE151" s="520"/>
      <c r="QF151" s="520"/>
      <c r="QI151" s="520"/>
      <c r="QJ151" s="520"/>
      <c r="QM151" s="520"/>
      <c r="QN151" s="520"/>
      <c r="QQ151" s="520"/>
      <c r="QR151" s="520"/>
      <c r="QU151" s="520"/>
      <c r="QV151" s="520"/>
      <c r="QY151" s="520"/>
      <c r="QZ151" s="520"/>
      <c r="RC151" s="520"/>
      <c r="RD151" s="520"/>
      <c r="RG151" s="520"/>
      <c r="RH151" s="520"/>
      <c r="RK151" s="520"/>
      <c r="RL151" s="520"/>
      <c r="RO151" s="520"/>
      <c r="RP151" s="520"/>
      <c r="RS151" s="520"/>
      <c r="RT151" s="520"/>
      <c r="RW151" s="520"/>
      <c r="RX151" s="520"/>
      <c r="SA151" s="520"/>
      <c r="SB151" s="520"/>
      <c r="SE151" s="520"/>
      <c r="SF151" s="520"/>
      <c r="SI151" s="520"/>
      <c r="SJ151" s="520"/>
      <c r="SM151" s="520"/>
      <c r="SN151" s="520"/>
      <c r="SQ151" s="520"/>
      <c r="SR151" s="520"/>
      <c r="SU151" s="520"/>
      <c r="SV151" s="520"/>
      <c r="SY151" s="520"/>
      <c r="SZ151" s="520"/>
      <c r="TC151" s="520"/>
      <c r="TD151" s="520"/>
      <c r="TG151" s="520"/>
      <c r="TH151" s="520"/>
      <c r="TK151" s="520"/>
      <c r="TL151" s="520"/>
      <c r="TO151" s="520"/>
      <c r="TP151" s="520"/>
      <c r="TS151" s="520"/>
      <c r="TT151" s="520"/>
      <c r="TW151" s="520"/>
      <c r="TX151" s="520"/>
      <c r="UA151" s="520"/>
      <c r="UB151" s="520"/>
      <c r="UE151" s="520"/>
      <c r="UF151" s="520"/>
      <c r="UI151" s="520"/>
      <c r="UJ151" s="520"/>
      <c r="UM151" s="520"/>
      <c r="UN151" s="520"/>
      <c r="UQ151" s="520"/>
      <c r="UR151" s="520"/>
      <c r="UU151" s="520"/>
      <c r="UV151" s="520"/>
      <c r="UY151" s="520"/>
      <c r="UZ151" s="520"/>
      <c r="VC151" s="520"/>
      <c r="VD151" s="520"/>
      <c r="VG151" s="520"/>
      <c r="VH151" s="520"/>
      <c r="VK151" s="520"/>
      <c r="VL151" s="520"/>
      <c r="VO151" s="520"/>
      <c r="VP151" s="520"/>
      <c r="VS151" s="520"/>
      <c r="VT151" s="520"/>
      <c r="VW151" s="520"/>
      <c r="VX151" s="520"/>
      <c r="WA151" s="520"/>
      <c r="WB151" s="520"/>
      <c r="WE151" s="520"/>
      <c r="WF151" s="520"/>
      <c r="WI151" s="520"/>
      <c r="WJ151" s="520"/>
      <c r="WM151" s="520"/>
      <c r="WN151" s="520"/>
      <c r="WQ151" s="520"/>
      <c r="WR151" s="520"/>
      <c r="WU151" s="520"/>
      <c r="WV151" s="520"/>
      <c r="WY151" s="520"/>
      <c r="WZ151" s="520"/>
      <c r="XC151" s="520"/>
      <c r="XD151" s="520"/>
      <c r="XG151" s="520"/>
      <c r="XH151" s="520"/>
      <c r="XK151" s="520"/>
      <c r="XL151" s="520"/>
      <c r="XO151" s="520"/>
      <c r="XP151" s="520"/>
      <c r="XS151" s="520"/>
      <c r="XT151" s="520"/>
      <c r="XW151" s="520"/>
      <c r="XX151" s="520"/>
      <c r="YA151" s="520"/>
      <c r="YB151" s="520"/>
      <c r="YE151" s="520"/>
      <c r="YF151" s="520"/>
      <c r="YI151" s="520"/>
      <c r="YJ151" s="520"/>
      <c r="YM151" s="520"/>
      <c r="YN151" s="520"/>
      <c r="YQ151" s="520"/>
      <c r="YR151" s="520"/>
      <c r="YU151" s="520"/>
      <c r="YV151" s="520"/>
      <c r="YY151" s="520"/>
      <c r="YZ151" s="520"/>
      <c r="ZC151" s="520"/>
      <c r="ZD151" s="520"/>
      <c r="ZG151" s="520"/>
      <c r="ZH151" s="520"/>
      <c r="ZK151" s="520"/>
      <c r="ZL151" s="520"/>
      <c r="ZO151" s="520"/>
      <c r="ZP151" s="520"/>
      <c r="ZS151" s="520"/>
      <c r="ZT151" s="520"/>
      <c r="ZW151" s="520"/>
      <c r="ZX151" s="520"/>
      <c r="AAA151" s="520"/>
      <c r="AAB151" s="520"/>
      <c r="AAE151" s="520"/>
      <c r="AAF151" s="520"/>
      <c r="AAI151" s="520"/>
      <c r="AAJ151" s="520"/>
      <c r="AAM151" s="520"/>
      <c r="AAN151" s="520"/>
      <c r="AAQ151" s="520"/>
      <c r="AAR151" s="520"/>
      <c r="AAU151" s="520"/>
      <c r="AAV151" s="520"/>
      <c r="AAY151" s="520"/>
      <c r="AAZ151" s="520"/>
      <c r="ABC151" s="520"/>
      <c r="ABD151" s="520"/>
      <c r="ABG151" s="520"/>
      <c r="ABH151" s="520"/>
      <c r="ABK151" s="520"/>
      <c r="ABL151" s="520"/>
      <c r="ABO151" s="520"/>
      <c r="ABP151" s="520"/>
      <c r="ABS151" s="520"/>
      <c r="ABT151" s="520"/>
      <c r="ABW151" s="520"/>
      <c r="ABX151" s="520"/>
      <c r="ACA151" s="520"/>
      <c r="ACB151" s="520"/>
      <c r="ACE151" s="520"/>
      <c r="ACF151" s="520"/>
      <c r="ACI151" s="520"/>
      <c r="ACJ151" s="520"/>
      <c r="ACM151" s="520"/>
      <c r="ACN151" s="520"/>
      <c r="ACQ151" s="520"/>
      <c r="ACR151" s="520"/>
      <c r="ACU151" s="520"/>
      <c r="ACV151" s="520"/>
      <c r="ACY151" s="520"/>
      <c r="ACZ151" s="520"/>
      <c r="ADC151" s="520"/>
      <c r="ADD151" s="520"/>
      <c r="ADG151" s="520"/>
      <c r="ADH151" s="520"/>
      <c r="ADK151" s="520"/>
      <c r="ADL151" s="520"/>
      <c r="ADO151" s="520"/>
      <c r="ADP151" s="520"/>
      <c r="ADS151" s="520"/>
      <c r="ADT151" s="520"/>
      <c r="ADW151" s="520"/>
      <c r="ADX151" s="520"/>
      <c r="AEA151" s="520"/>
      <c r="AEB151" s="520"/>
      <c r="AEE151" s="520"/>
      <c r="AEF151" s="520"/>
      <c r="AEI151" s="520"/>
      <c r="AEJ151" s="520"/>
      <c r="AEM151" s="520"/>
      <c r="AEN151" s="520"/>
      <c r="AEQ151" s="520"/>
      <c r="AER151" s="520"/>
      <c r="AEU151" s="520"/>
      <c r="AEV151" s="520"/>
      <c r="AEY151" s="520"/>
      <c r="AEZ151" s="520"/>
      <c r="AFC151" s="520"/>
      <c r="AFD151" s="520"/>
      <c r="AFG151" s="520"/>
      <c r="AFH151" s="520"/>
      <c r="AFK151" s="520"/>
      <c r="AFL151" s="520"/>
      <c r="AFO151" s="520"/>
      <c r="AFP151" s="520"/>
      <c r="AFS151" s="520"/>
      <c r="AFT151" s="520"/>
      <c r="AFW151" s="520"/>
      <c r="AFX151" s="520"/>
      <c r="AGA151" s="520"/>
      <c r="AGB151" s="520"/>
      <c r="AGE151" s="520"/>
      <c r="AGF151" s="520"/>
      <c r="AGI151" s="520"/>
      <c r="AGJ151" s="520"/>
      <c r="AGM151" s="520"/>
      <c r="AGN151" s="520"/>
      <c r="AGQ151" s="520"/>
      <c r="AGR151" s="520"/>
      <c r="AGU151" s="520"/>
      <c r="AGV151" s="520"/>
      <c r="AGY151" s="520"/>
      <c r="AGZ151" s="520"/>
      <c r="AHC151" s="520"/>
      <c r="AHD151" s="520"/>
      <c r="AHG151" s="520"/>
      <c r="AHH151" s="520"/>
      <c r="AHK151" s="520"/>
      <c r="AHL151" s="520"/>
      <c r="AHO151" s="520"/>
      <c r="AHP151" s="520"/>
      <c r="AHS151" s="520"/>
      <c r="AHT151" s="520"/>
      <c r="AHW151" s="520"/>
      <c r="AHX151" s="520"/>
      <c r="AIA151" s="520"/>
      <c r="AIB151" s="520"/>
      <c r="AIE151" s="520"/>
      <c r="AIF151" s="520"/>
      <c r="AII151" s="520"/>
      <c r="AIJ151" s="520"/>
      <c r="AIM151" s="520"/>
      <c r="AIN151" s="520"/>
      <c r="AIQ151" s="520"/>
      <c r="AIR151" s="520"/>
      <c r="AIU151" s="520"/>
      <c r="AIV151" s="520"/>
      <c r="AIY151" s="520"/>
      <c r="AIZ151" s="520"/>
      <c r="AJC151" s="520"/>
      <c r="AJD151" s="520"/>
      <c r="AJG151" s="520"/>
      <c r="AJH151" s="520"/>
      <c r="AJK151" s="520"/>
      <c r="AJL151" s="520"/>
      <c r="AJO151" s="520"/>
      <c r="AJP151" s="520"/>
      <c r="AJS151" s="520"/>
      <c r="AJT151" s="520"/>
      <c r="AJW151" s="520"/>
      <c r="AJX151" s="520"/>
      <c r="AKA151" s="520"/>
      <c r="AKB151" s="520"/>
      <c r="AKE151" s="520"/>
      <c r="AKF151" s="520"/>
      <c r="AKI151" s="520"/>
      <c r="AKJ151" s="520"/>
      <c r="AKM151" s="520"/>
      <c r="AKN151" s="520"/>
      <c r="AKQ151" s="520"/>
      <c r="AKR151" s="520"/>
      <c r="AKU151" s="520"/>
      <c r="AKV151" s="520"/>
      <c r="AKY151" s="520"/>
      <c r="AKZ151" s="520"/>
      <c r="ALC151" s="520"/>
      <c r="ALD151" s="520"/>
      <c r="ALG151" s="520"/>
      <c r="ALH151" s="520"/>
      <c r="ALK151" s="520"/>
      <c r="ALL151" s="520"/>
      <c r="ALO151" s="520"/>
      <c r="ALP151" s="520"/>
      <c r="ALS151" s="520"/>
      <c r="ALT151" s="520"/>
      <c r="ALW151" s="520"/>
      <c r="ALX151" s="520"/>
      <c r="AMA151" s="520"/>
      <c r="AMB151" s="520"/>
      <c r="AME151" s="520"/>
      <c r="AMF151" s="520"/>
      <c r="AMI151" s="520"/>
      <c r="AMJ151" s="520"/>
    </row>
    <row r="152" customFormat="false" ht="15" hidden="true" customHeight="true" outlineLevel="0" collapsed="false">
      <c r="B152" s="468"/>
      <c r="C152" s="468"/>
      <c r="D152" s="468"/>
      <c r="E152" s="468"/>
      <c r="F152" s="468"/>
      <c r="G152" s="468"/>
      <c r="H152" s="468"/>
      <c r="I152" s="468"/>
      <c r="J152" s="468"/>
      <c r="K152" s="468"/>
      <c r="L152" s="519"/>
      <c r="O152" s="520"/>
      <c r="P152" s="520"/>
      <c r="S152" s="520"/>
      <c r="T152" s="520"/>
      <c r="W152" s="520"/>
      <c r="X152" s="520"/>
      <c r="AA152" s="520"/>
      <c r="AB152" s="520"/>
      <c r="AE152" s="520"/>
      <c r="AF152" s="520"/>
      <c r="AI152" s="520"/>
      <c r="AJ152" s="520"/>
      <c r="AM152" s="520"/>
      <c r="AN152" s="520"/>
      <c r="AQ152" s="520"/>
      <c r="AR152" s="520"/>
      <c r="AU152" s="520"/>
      <c r="AV152" s="520"/>
      <c r="AY152" s="520"/>
      <c r="AZ152" s="520"/>
      <c r="BC152" s="520"/>
      <c r="BD152" s="520"/>
      <c r="BG152" s="520"/>
      <c r="BH152" s="520"/>
      <c r="BK152" s="520"/>
      <c r="BL152" s="520"/>
      <c r="BO152" s="520"/>
      <c r="BP152" s="520"/>
      <c r="BS152" s="520"/>
      <c r="BT152" s="520"/>
      <c r="BW152" s="520"/>
      <c r="BX152" s="520"/>
      <c r="CA152" s="520"/>
      <c r="CB152" s="520"/>
      <c r="CE152" s="520"/>
      <c r="CF152" s="520"/>
      <c r="CI152" s="520"/>
      <c r="CJ152" s="520"/>
      <c r="CM152" s="520"/>
      <c r="CN152" s="520"/>
      <c r="CQ152" s="520"/>
      <c r="CR152" s="520"/>
      <c r="CU152" s="520"/>
      <c r="CV152" s="520"/>
      <c r="CY152" s="520"/>
      <c r="CZ152" s="520"/>
      <c r="DC152" s="520"/>
      <c r="DD152" s="520"/>
      <c r="DG152" s="520"/>
      <c r="DH152" s="520"/>
      <c r="DK152" s="520"/>
      <c r="DL152" s="520"/>
      <c r="DO152" s="520"/>
      <c r="DP152" s="520"/>
      <c r="DS152" s="520"/>
      <c r="DT152" s="520"/>
      <c r="DW152" s="520"/>
      <c r="DX152" s="520"/>
      <c r="EA152" s="520"/>
      <c r="EB152" s="520"/>
      <c r="EE152" s="520"/>
      <c r="EF152" s="520"/>
      <c r="EI152" s="520"/>
      <c r="EJ152" s="520"/>
      <c r="EM152" s="520"/>
      <c r="EN152" s="520"/>
      <c r="EQ152" s="520"/>
      <c r="ER152" s="520"/>
      <c r="EU152" s="520"/>
      <c r="EV152" s="520"/>
      <c r="EY152" s="520"/>
      <c r="EZ152" s="520"/>
      <c r="FC152" s="520"/>
      <c r="FD152" s="520"/>
      <c r="FG152" s="520"/>
      <c r="FH152" s="520"/>
      <c r="FK152" s="520"/>
      <c r="FL152" s="520"/>
      <c r="FO152" s="520"/>
      <c r="FP152" s="520"/>
      <c r="FS152" s="520"/>
      <c r="FT152" s="520"/>
      <c r="FW152" s="520"/>
      <c r="FX152" s="520"/>
      <c r="GA152" s="520"/>
      <c r="GB152" s="520"/>
      <c r="GE152" s="520"/>
      <c r="GF152" s="520"/>
      <c r="GI152" s="520"/>
      <c r="GJ152" s="520"/>
      <c r="GM152" s="520"/>
      <c r="GN152" s="520"/>
      <c r="GQ152" s="520"/>
      <c r="GR152" s="520"/>
      <c r="GU152" s="520"/>
      <c r="GV152" s="520"/>
      <c r="GY152" s="520"/>
      <c r="GZ152" s="520"/>
      <c r="HC152" s="520"/>
      <c r="HD152" s="520"/>
      <c r="HG152" s="520"/>
      <c r="HH152" s="520"/>
      <c r="HK152" s="520"/>
      <c r="HL152" s="520"/>
      <c r="HO152" s="520"/>
      <c r="HP152" s="520"/>
      <c r="HS152" s="520"/>
      <c r="HT152" s="520"/>
      <c r="HW152" s="520"/>
      <c r="HX152" s="520"/>
      <c r="IA152" s="520"/>
      <c r="IB152" s="520"/>
      <c r="IE152" s="520"/>
      <c r="IF152" s="520"/>
      <c r="II152" s="520"/>
      <c r="IJ152" s="520"/>
      <c r="IM152" s="520"/>
      <c r="IN152" s="520"/>
      <c r="IQ152" s="520"/>
      <c r="IR152" s="520"/>
      <c r="IU152" s="520"/>
      <c r="IV152" s="520"/>
      <c r="IY152" s="520"/>
      <c r="IZ152" s="520"/>
      <c r="JC152" s="520"/>
      <c r="JD152" s="520"/>
      <c r="JG152" s="520"/>
      <c r="JH152" s="520"/>
      <c r="JK152" s="520"/>
      <c r="JL152" s="520"/>
      <c r="JO152" s="520"/>
      <c r="JP152" s="520"/>
      <c r="JS152" s="520"/>
      <c r="JT152" s="520"/>
      <c r="JW152" s="520"/>
      <c r="JX152" s="520"/>
      <c r="KA152" s="520"/>
      <c r="KB152" s="520"/>
      <c r="KE152" s="520"/>
      <c r="KF152" s="520"/>
      <c r="KI152" s="520"/>
      <c r="KJ152" s="520"/>
      <c r="KM152" s="520"/>
      <c r="KN152" s="520"/>
      <c r="KQ152" s="520"/>
      <c r="KR152" s="520"/>
      <c r="KU152" s="520"/>
      <c r="KV152" s="520"/>
      <c r="KY152" s="520"/>
      <c r="KZ152" s="520"/>
      <c r="LC152" s="520"/>
      <c r="LD152" s="520"/>
      <c r="LG152" s="520"/>
      <c r="LH152" s="520"/>
      <c r="LK152" s="520"/>
      <c r="LL152" s="520"/>
      <c r="LO152" s="520"/>
      <c r="LP152" s="520"/>
      <c r="LS152" s="520"/>
      <c r="LT152" s="520"/>
      <c r="LW152" s="520"/>
      <c r="LX152" s="520"/>
      <c r="MA152" s="520"/>
      <c r="MB152" s="520"/>
      <c r="ME152" s="520"/>
      <c r="MF152" s="520"/>
      <c r="MI152" s="520"/>
      <c r="MJ152" s="520"/>
      <c r="MM152" s="520"/>
      <c r="MN152" s="520"/>
      <c r="MQ152" s="520"/>
      <c r="MR152" s="520"/>
      <c r="MU152" s="520"/>
      <c r="MV152" s="520"/>
      <c r="MY152" s="520"/>
      <c r="MZ152" s="520"/>
      <c r="NC152" s="520"/>
      <c r="ND152" s="520"/>
      <c r="NG152" s="520"/>
      <c r="NH152" s="520"/>
      <c r="NK152" s="520"/>
      <c r="NL152" s="520"/>
      <c r="NO152" s="520"/>
      <c r="NP152" s="520"/>
      <c r="NS152" s="520"/>
      <c r="NT152" s="520"/>
      <c r="NW152" s="520"/>
      <c r="NX152" s="520"/>
      <c r="OA152" s="520"/>
      <c r="OB152" s="520"/>
      <c r="OE152" s="520"/>
      <c r="OF152" s="520"/>
      <c r="OI152" s="520"/>
      <c r="OJ152" s="520"/>
      <c r="OM152" s="520"/>
      <c r="ON152" s="520"/>
      <c r="OQ152" s="520"/>
      <c r="OR152" s="520"/>
      <c r="OU152" s="520"/>
      <c r="OV152" s="520"/>
      <c r="OY152" s="520"/>
      <c r="OZ152" s="520"/>
      <c r="PC152" s="520"/>
      <c r="PD152" s="520"/>
      <c r="PG152" s="520"/>
      <c r="PH152" s="520"/>
      <c r="PK152" s="520"/>
      <c r="PL152" s="520"/>
      <c r="PO152" s="520"/>
      <c r="PP152" s="520"/>
      <c r="PS152" s="520"/>
      <c r="PT152" s="520"/>
      <c r="PW152" s="520"/>
      <c r="PX152" s="520"/>
      <c r="QA152" s="520"/>
      <c r="QB152" s="520"/>
      <c r="QE152" s="520"/>
      <c r="QF152" s="520"/>
      <c r="QI152" s="520"/>
      <c r="QJ152" s="520"/>
      <c r="QM152" s="520"/>
      <c r="QN152" s="520"/>
      <c r="QQ152" s="520"/>
      <c r="QR152" s="520"/>
      <c r="QU152" s="520"/>
      <c r="QV152" s="520"/>
      <c r="QY152" s="520"/>
      <c r="QZ152" s="520"/>
      <c r="RC152" s="520"/>
      <c r="RD152" s="520"/>
      <c r="RG152" s="520"/>
      <c r="RH152" s="520"/>
      <c r="RK152" s="520"/>
      <c r="RL152" s="520"/>
      <c r="RO152" s="520"/>
      <c r="RP152" s="520"/>
      <c r="RS152" s="520"/>
      <c r="RT152" s="520"/>
      <c r="RW152" s="520"/>
      <c r="RX152" s="520"/>
      <c r="SA152" s="520"/>
      <c r="SB152" s="520"/>
      <c r="SE152" s="520"/>
      <c r="SF152" s="520"/>
      <c r="SI152" s="520"/>
      <c r="SJ152" s="520"/>
      <c r="SM152" s="520"/>
      <c r="SN152" s="520"/>
      <c r="SQ152" s="520"/>
      <c r="SR152" s="520"/>
      <c r="SU152" s="520"/>
      <c r="SV152" s="520"/>
      <c r="SY152" s="520"/>
      <c r="SZ152" s="520"/>
      <c r="TC152" s="520"/>
      <c r="TD152" s="520"/>
      <c r="TG152" s="520"/>
      <c r="TH152" s="520"/>
      <c r="TK152" s="520"/>
      <c r="TL152" s="520"/>
      <c r="TO152" s="520"/>
      <c r="TP152" s="520"/>
      <c r="TS152" s="520"/>
      <c r="TT152" s="520"/>
      <c r="TW152" s="520"/>
      <c r="TX152" s="520"/>
      <c r="UA152" s="520"/>
      <c r="UB152" s="520"/>
      <c r="UE152" s="520"/>
      <c r="UF152" s="520"/>
      <c r="UI152" s="520"/>
      <c r="UJ152" s="520"/>
      <c r="UM152" s="520"/>
      <c r="UN152" s="520"/>
      <c r="UQ152" s="520"/>
      <c r="UR152" s="520"/>
      <c r="UU152" s="520"/>
      <c r="UV152" s="520"/>
      <c r="UY152" s="520"/>
      <c r="UZ152" s="520"/>
      <c r="VC152" s="520"/>
      <c r="VD152" s="520"/>
      <c r="VG152" s="520"/>
      <c r="VH152" s="520"/>
      <c r="VK152" s="520"/>
      <c r="VL152" s="520"/>
      <c r="VO152" s="520"/>
      <c r="VP152" s="520"/>
      <c r="VS152" s="520"/>
      <c r="VT152" s="520"/>
      <c r="VW152" s="520"/>
      <c r="VX152" s="520"/>
      <c r="WA152" s="520"/>
      <c r="WB152" s="520"/>
      <c r="WE152" s="520"/>
      <c r="WF152" s="520"/>
      <c r="WI152" s="520"/>
      <c r="WJ152" s="520"/>
      <c r="WM152" s="520"/>
      <c r="WN152" s="520"/>
      <c r="WQ152" s="520"/>
      <c r="WR152" s="520"/>
      <c r="WU152" s="520"/>
      <c r="WV152" s="520"/>
      <c r="WY152" s="520"/>
      <c r="WZ152" s="520"/>
      <c r="XC152" s="520"/>
      <c r="XD152" s="520"/>
      <c r="XG152" s="520"/>
      <c r="XH152" s="520"/>
      <c r="XK152" s="520"/>
      <c r="XL152" s="520"/>
      <c r="XO152" s="520"/>
      <c r="XP152" s="520"/>
      <c r="XS152" s="520"/>
      <c r="XT152" s="520"/>
      <c r="XW152" s="520"/>
      <c r="XX152" s="520"/>
      <c r="YA152" s="520"/>
      <c r="YB152" s="520"/>
      <c r="YE152" s="520"/>
      <c r="YF152" s="520"/>
      <c r="YI152" s="520"/>
      <c r="YJ152" s="520"/>
      <c r="YM152" s="520"/>
      <c r="YN152" s="520"/>
      <c r="YQ152" s="520"/>
      <c r="YR152" s="520"/>
      <c r="YU152" s="520"/>
      <c r="YV152" s="520"/>
      <c r="YY152" s="520"/>
      <c r="YZ152" s="520"/>
      <c r="ZC152" s="520"/>
      <c r="ZD152" s="520"/>
      <c r="ZG152" s="520"/>
      <c r="ZH152" s="520"/>
      <c r="ZK152" s="520"/>
      <c r="ZL152" s="520"/>
      <c r="ZO152" s="520"/>
      <c r="ZP152" s="520"/>
      <c r="ZS152" s="520"/>
      <c r="ZT152" s="520"/>
      <c r="ZW152" s="520"/>
      <c r="ZX152" s="520"/>
      <c r="AAA152" s="520"/>
      <c r="AAB152" s="520"/>
      <c r="AAE152" s="520"/>
      <c r="AAF152" s="520"/>
      <c r="AAI152" s="520"/>
      <c r="AAJ152" s="520"/>
      <c r="AAM152" s="520"/>
      <c r="AAN152" s="520"/>
      <c r="AAQ152" s="520"/>
      <c r="AAR152" s="520"/>
      <c r="AAU152" s="520"/>
      <c r="AAV152" s="520"/>
      <c r="AAY152" s="520"/>
      <c r="AAZ152" s="520"/>
      <c r="ABC152" s="520"/>
      <c r="ABD152" s="520"/>
      <c r="ABG152" s="520"/>
      <c r="ABH152" s="520"/>
      <c r="ABK152" s="520"/>
      <c r="ABL152" s="520"/>
      <c r="ABO152" s="520"/>
      <c r="ABP152" s="520"/>
      <c r="ABS152" s="520"/>
      <c r="ABT152" s="520"/>
      <c r="ABW152" s="520"/>
      <c r="ABX152" s="520"/>
      <c r="ACA152" s="520"/>
      <c r="ACB152" s="520"/>
      <c r="ACE152" s="520"/>
      <c r="ACF152" s="520"/>
      <c r="ACI152" s="520"/>
      <c r="ACJ152" s="520"/>
      <c r="ACM152" s="520"/>
      <c r="ACN152" s="520"/>
      <c r="ACQ152" s="520"/>
      <c r="ACR152" s="520"/>
      <c r="ACU152" s="520"/>
      <c r="ACV152" s="520"/>
      <c r="ACY152" s="520"/>
      <c r="ACZ152" s="520"/>
      <c r="ADC152" s="520"/>
      <c r="ADD152" s="520"/>
      <c r="ADG152" s="520"/>
      <c r="ADH152" s="520"/>
      <c r="ADK152" s="520"/>
      <c r="ADL152" s="520"/>
      <c r="ADO152" s="520"/>
      <c r="ADP152" s="520"/>
      <c r="ADS152" s="520"/>
      <c r="ADT152" s="520"/>
      <c r="ADW152" s="520"/>
      <c r="ADX152" s="520"/>
      <c r="AEA152" s="520"/>
      <c r="AEB152" s="520"/>
      <c r="AEE152" s="520"/>
      <c r="AEF152" s="520"/>
      <c r="AEI152" s="520"/>
      <c r="AEJ152" s="520"/>
      <c r="AEM152" s="520"/>
      <c r="AEN152" s="520"/>
      <c r="AEQ152" s="520"/>
      <c r="AER152" s="520"/>
      <c r="AEU152" s="520"/>
      <c r="AEV152" s="520"/>
      <c r="AEY152" s="520"/>
      <c r="AEZ152" s="520"/>
      <c r="AFC152" s="520"/>
      <c r="AFD152" s="520"/>
      <c r="AFG152" s="520"/>
      <c r="AFH152" s="520"/>
      <c r="AFK152" s="520"/>
      <c r="AFL152" s="520"/>
      <c r="AFO152" s="520"/>
      <c r="AFP152" s="520"/>
      <c r="AFS152" s="520"/>
      <c r="AFT152" s="520"/>
      <c r="AFW152" s="520"/>
      <c r="AFX152" s="520"/>
      <c r="AGA152" s="520"/>
      <c r="AGB152" s="520"/>
      <c r="AGE152" s="520"/>
      <c r="AGF152" s="520"/>
      <c r="AGI152" s="520"/>
      <c r="AGJ152" s="520"/>
      <c r="AGM152" s="520"/>
      <c r="AGN152" s="520"/>
      <c r="AGQ152" s="520"/>
      <c r="AGR152" s="520"/>
      <c r="AGU152" s="520"/>
      <c r="AGV152" s="520"/>
      <c r="AGY152" s="520"/>
      <c r="AGZ152" s="520"/>
      <c r="AHC152" s="520"/>
      <c r="AHD152" s="520"/>
      <c r="AHG152" s="520"/>
      <c r="AHH152" s="520"/>
      <c r="AHK152" s="520"/>
      <c r="AHL152" s="520"/>
      <c r="AHO152" s="520"/>
      <c r="AHP152" s="520"/>
      <c r="AHS152" s="520"/>
      <c r="AHT152" s="520"/>
      <c r="AHW152" s="520"/>
      <c r="AHX152" s="520"/>
      <c r="AIA152" s="520"/>
      <c r="AIB152" s="520"/>
      <c r="AIE152" s="520"/>
      <c r="AIF152" s="520"/>
      <c r="AII152" s="520"/>
      <c r="AIJ152" s="520"/>
      <c r="AIM152" s="520"/>
      <c r="AIN152" s="520"/>
      <c r="AIQ152" s="520"/>
      <c r="AIR152" s="520"/>
      <c r="AIU152" s="520"/>
      <c r="AIV152" s="520"/>
      <c r="AIY152" s="520"/>
      <c r="AIZ152" s="520"/>
      <c r="AJC152" s="520"/>
      <c r="AJD152" s="520"/>
      <c r="AJG152" s="520"/>
      <c r="AJH152" s="520"/>
      <c r="AJK152" s="520"/>
      <c r="AJL152" s="520"/>
      <c r="AJO152" s="520"/>
      <c r="AJP152" s="520"/>
      <c r="AJS152" s="520"/>
      <c r="AJT152" s="520"/>
      <c r="AJW152" s="520"/>
      <c r="AJX152" s="520"/>
      <c r="AKA152" s="520"/>
      <c r="AKB152" s="520"/>
      <c r="AKE152" s="520"/>
      <c r="AKF152" s="520"/>
      <c r="AKI152" s="520"/>
      <c r="AKJ152" s="520"/>
      <c r="AKM152" s="520"/>
      <c r="AKN152" s="520"/>
      <c r="AKQ152" s="520"/>
      <c r="AKR152" s="520"/>
      <c r="AKU152" s="520"/>
      <c r="AKV152" s="520"/>
      <c r="AKY152" s="520"/>
      <c r="AKZ152" s="520"/>
      <c r="ALC152" s="520"/>
      <c r="ALD152" s="520"/>
      <c r="ALG152" s="520"/>
      <c r="ALH152" s="520"/>
      <c r="ALK152" s="520"/>
      <c r="ALL152" s="520"/>
      <c r="ALO152" s="520"/>
      <c r="ALP152" s="520"/>
      <c r="ALS152" s="520"/>
      <c r="ALT152" s="520"/>
      <c r="ALW152" s="520"/>
      <c r="ALX152" s="520"/>
      <c r="AMA152" s="520"/>
      <c r="AMB152" s="520"/>
      <c r="AME152" s="520"/>
      <c r="AMF152" s="520"/>
      <c r="AMI152" s="520"/>
      <c r="AMJ152" s="520"/>
    </row>
    <row r="153" customFormat="false" ht="15" hidden="true" customHeight="true" outlineLevel="0" collapsed="false">
      <c r="B153" s="468"/>
      <c r="C153" s="468"/>
      <c r="D153" s="468"/>
      <c r="E153" s="468"/>
      <c r="F153" s="468"/>
      <c r="G153" s="468"/>
      <c r="H153" s="468"/>
      <c r="I153" s="468"/>
      <c r="J153" s="468"/>
      <c r="K153" s="468"/>
      <c r="L153" s="519"/>
      <c r="O153" s="520"/>
      <c r="P153" s="520"/>
      <c r="S153" s="520"/>
      <c r="T153" s="520"/>
      <c r="W153" s="520"/>
      <c r="X153" s="520"/>
      <c r="AA153" s="520"/>
      <c r="AB153" s="520"/>
      <c r="AE153" s="520"/>
      <c r="AF153" s="520"/>
      <c r="AI153" s="520"/>
      <c r="AJ153" s="520"/>
      <c r="AM153" s="520"/>
      <c r="AN153" s="520"/>
      <c r="AQ153" s="520"/>
      <c r="AR153" s="520"/>
      <c r="AU153" s="520"/>
      <c r="AV153" s="520"/>
      <c r="AY153" s="520"/>
      <c r="AZ153" s="520"/>
      <c r="BC153" s="520"/>
      <c r="BD153" s="520"/>
      <c r="BG153" s="520"/>
      <c r="BH153" s="520"/>
      <c r="BK153" s="520"/>
      <c r="BL153" s="520"/>
      <c r="BO153" s="520"/>
      <c r="BP153" s="520"/>
      <c r="BS153" s="520"/>
      <c r="BT153" s="520"/>
      <c r="BW153" s="520"/>
      <c r="BX153" s="520"/>
      <c r="CA153" s="520"/>
      <c r="CB153" s="520"/>
      <c r="CE153" s="520"/>
      <c r="CF153" s="520"/>
      <c r="CI153" s="520"/>
      <c r="CJ153" s="520"/>
      <c r="CM153" s="520"/>
      <c r="CN153" s="520"/>
      <c r="CQ153" s="520"/>
      <c r="CR153" s="520"/>
      <c r="CU153" s="520"/>
      <c r="CV153" s="520"/>
      <c r="CY153" s="520"/>
      <c r="CZ153" s="520"/>
      <c r="DC153" s="520"/>
      <c r="DD153" s="520"/>
      <c r="DG153" s="520"/>
      <c r="DH153" s="520"/>
      <c r="DK153" s="520"/>
      <c r="DL153" s="520"/>
      <c r="DO153" s="520"/>
      <c r="DP153" s="520"/>
      <c r="DS153" s="520"/>
      <c r="DT153" s="520"/>
      <c r="DW153" s="520"/>
      <c r="DX153" s="520"/>
      <c r="EA153" s="520"/>
      <c r="EB153" s="520"/>
      <c r="EE153" s="520"/>
      <c r="EF153" s="520"/>
      <c r="EI153" s="520"/>
      <c r="EJ153" s="520"/>
      <c r="EM153" s="520"/>
      <c r="EN153" s="520"/>
      <c r="EQ153" s="520"/>
      <c r="ER153" s="520"/>
      <c r="EU153" s="520"/>
      <c r="EV153" s="520"/>
      <c r="EY153" s="520"/>
      <c r="EZ153" s="520"/>
      <c r="FC153" s="520"/>
      <c r="FD153" s="520"/>
      <c r="FG153" s="520"/>
      <c r="FH153" s="520"/>
      <c r="FK153" s="520"/>
      <c r="FL153" s="520"/>
      <c r="FO153" s="520"/>
      <c r="FP153" s="520"/>
      <c r="FS153" s="520"/>
      <c r="FT153" s="520"/>
      <c r="FW153" s="520"/>
      <c r="FX153" s="520"/>
      <c r="GA153" s="520"/>
      <c r="GB153" s="520"/>
      <c r="GE153" s="520"/>
      <c r="GF153" s="520"/>
      <c r="GI153" s="520"/>
      <c r="GJ153" s="520"/>
      <c r="GM153" s="520"/>
      <c r="GN153" s="520"/>
      <c r="GQ153" s="520"/>
      <c r="GR153" s="520"/>
      <c r="GU153" s="520"/>
      <c r="GV153" s="520"/>
      <c r="GY153" s="520"/>
      <c r="GZ153" s="520"/>
      <c r="HC153" s="520"/>
      <c r="HD153" s="520"/>
      <c r="HG153" s="520"/>
      <c r="HH153" s="520"/>
      <c r="HK153" s="520"/>
      <c r="HL153" s="520"/>
      <c r="HO153" s="520"/>
      <c r="HP153" s="520"/>
      <c r="HS153" s="520"/>
      <c r="HT153" s="520"/>
      <c r="HW153" s="520"/>
      <c r="HX153" s="520"/>
      <c r="IA153" s="520"/>
      <c r="IB153" s="520"/>
      <c r="IE153" s="520"/>
      <c r="IF153" s="520"/>
      <c r="II153" s="520"/>
      <c r="IJ153" s="520"/>
      <c r="IM153" s="520"/>
      <c r="IN153" s="520"/>
      <c r="IQ153" s="520"/>
      <c r="IR153" s="520"/>
      <c r="IU153" s="520"/>
      <c r="IV153" s="520"/>
      <c r="IY153" s="520"/>
      <c r="IZ153" s="520"/>
      <c r="JC153" s="520"/>
      <c r="JD153" s="520"/>
      <c r="JG153" s="520"/>
      <c r="JH153" s="520"/>
      <c r="JK153" s="520"/>
      <c r="JL153" s="520"/>
      <c r="JO153" s="520"/>
      <c r="JP153" s="520"/>
      <c r="JS153" s="520"/>
      <c r="JT153" s="520"/>
      <c r="JW153" s="520"/>
      <c r="JX153" s="520"/>
      <c r="KA153" s="520"/>
      <c r="KB153" s="520"/>
      <c r="KE153" s="520"/>
      <c r="KF153" s="520"/>
      <c r="KI153" s="520"/>
      <c r="KJ153" s="520"/>
      <c r="KM153" s="520"/>
      <c r="KN153" s="520"/>
      <c r="KQ153" s="520"/>
      <c r="KR153" s="520"/>
      <c r="KU153" s="520"/>
      <c r="KV153" s="520"/>
      <c r="KY153" s="520"/>
      <c r="KZ153" s="520"/>
      <c r="LC153" s="520"/>
      <c r="LD153" s="520"/>
      <c r="LG153" s="520"/>
      <c r="LH153" s="520"/>
      <c r="LK153" s="520"/>
      <c r="LL153" s="520"/>
      <c r="LO153" s="520"/>
      <c r="LP153" s="520"/>
      <c r="LS153" s="520"/>
      <c r="LT153" s="520"/>
      <c r="LW153" s="520"/>
      <c r="LX153" s="520"/>
      <c r="MA153" s="520"/>
      <c r="MB153" s="520"/>
      <c r="ME153" s="520"/>
      <c r="MF153" s="520"/>
      <c r="MI153" s="520"/>
      <c r="MJ153" s="520"/>
      <c r="MM153" s="520"/>
      <c r="MN153" s="520"/>
      <c r="MQ153" s="520"/>
      <c r="MR153" s="520"/>
      <c r="MU153" s="520"/>
      <c r="MV153" s="520"/>
      <c r="MY153" s="520"/>
      <c r="MZ153" s="520"/>
      <c r="NC153" s="520"/>
      <c r="ND153" s="520"/>
      <c r="NG153" s="520"/>
      <c r="NH153" s="520"/>
      <c r="NK153" s="520"/>
      <c r="NL153" s="520"/>
      <c r="NO153" s="520"/>
      <c r="NP153" s="520"/>
      <c r="NS153" s="520"/>
      <c r="NT153" s="520"/>
      <c r="NW153" s="520"/>
      <c r="NX153" s="520"/>
      <c r="OA153" s="520"/>
      <c r="OB153" s="520"/>
      <c r="OE153" s="520"/>
      <c r="OF153" s="520"/>
      <c r="OI153" s="520"/>
      <c r="OJ153" s="520"/>
      <c r="OM153" s="520"/>
      <c r="ON153" s="520"/>
      <c r="OQ153" s="520"/>
      <c r="OR153" s="520"/>
      <c r="OU153" s="520"/>
      <c r="OV153" s="520"/>
      <c r="OY153" s="520"/>
      <c r="OZ153" s="520"/>
      <c r="PC153" s="520"/>
      <c r="PD153" s="520"/>
      <c r="PG153" s="520"/>
      <c r="PH153" s="520"/>
      <c r="PK153" s="520"/>
      <c r="PL153" s="520"/>
      <c r="PO153" s="520"/>
      <c r="PP153" s="520"/>
      <c r="PS153" s="520"/>
      <c r="PT153" s="520"/>
      <c r="PW153" s="520"/>
      <c r="PX153" s="520"/>
      <c r="QA153" s="520"/>
      <c r="QB153" s="520"/>
      <c r="QE153" s="520"/>
      <c r="QF153" s="520"/>
      <c r="QI153" s="520"/>
      <c r="QJ153" s="520"/>
      <c r="QM153" s="520"/>
      <c r="QN153" s="520"/>
      <c r="QQ153" s="520"/>
      <c r="QR153" s="520"/>
      <c r="QU153" s="520"/>
      <c r="QV153" s="520"/>
      <c r="QY153" s="520"/>
      <c r="QZ153" s="520"/>
      <c r="RC153" s="520"/>
      <c r="RD153" s="520"/>
      <c r="RG153" s="520"/>
      <c r="RH153" s="520"/>
      <c r="RK153" s="520"/>
      <c r="RL153" s="520"/>
      <c r="RO153" s="520"/>
      <c r="RP153" s="520"/>
      <c r="RS153" s="520"/>
      <c r="RT153" s="520"/>
      <c r="RW153" s="520"/>
      <c r="RX153" s="520"/>
      <c r="SA153" s="520"/>
      <c r="SB153" s="520"/>
      <c r="SE153" s="520"/>
      <c r="SF153" s="520"/>
      <c r="SI153" s="520"/>
      <c r="SJ153" s="520"/>
      <c r="SM153" s="520"/>
      <c r="SN153" s="520"/>
      <c r="SQ153" s="520"/>
      <c r="SR153" s="520"/>
      <c r="SU153" s="520"/>
      <c r="SV153" s="520"/>
      <c r="SY153" s="520"/>
      <c r="SZ153" s="520"/>
      <c r="TC153" s="520"/>
      <c r="TD153" s="520"/>
      <c r="TG153" s="520"/>
      <c r="TH153" s="520"/>
      <c r="TK153" s="520"/>
      <c r="TL153" s="520"/>
      <c r="TO153" s="520"/>
      <c r="TP153" s="520"/>
      <c r="TS153" s="520"/>
      <c r="TT153" s="520"/>
      <c r="TW153" s="520"/>
      <c r="TX153" s="520"/>
      <c r="UA153" s="520"/>
      <c r="UB153" s="520"/>
      <c r="UE153" s="520"/>
      <c r="UF153" s="520"/>
      <c r="UI153" s="520"/>
      <c r="UJ153" s="520"/>
      <c r="UM153" s="520"/>
      <c r="UN153" s="520"/>
      <c r="UQ153" s="520"/>
      <c r="UR153" s="520"/>
      <c r="UU153" s="520"/>
      <c r="UV153" s="520"/>
      <c r="UY153" s="520"/>
      <c r="UZ153" s="520"/>
      <c r="VC153" s="520"/>
      <c r="VD153" s="520"/>
      <c r="VG153" s="520"/>
      <c r="VH153" s="520"/>
      <c r="VK153" s="520"/>
      <c r="VL153" s="520"/>
      <c r="VO153" s="520"/>
      <c r="VP153" s="520"/>
      <c r="VS153" s="520"/>
      <c r="VT153" s="520"/>
      <c r="VW153" s="520"/>
      <c r="VX153" s="520"/>
      <c r="WA153" s="520"/>
      <c r="WB153" s="520"/>
      <c r="WE153" s="520"/>
      <c r="WF153" s="520"/>
      <c r="WI153" s="520"/>
      <c r="WJ153" s="520"/>
      <c r="WM153" s="520"/>
      <c r="WN153" s="520"/>
      <c r="WQ153" s="520"/>
      <c r="WR153" s="520"/>
      <c r="WU153" s="520"/>
      <c r="WV153" s="520"/>
      <c r="WY153" s="520"/>
      <c r="WZ153" s="520"/>
      <c r="XC153" s="520"/>
      <c r="XD153" s="520"/>
      <c r="XG153" s="520"/>
      <c r="XH153" s="520"/>
      <c r="XK153" s="520"/>
      <c r="XL153" s="520"/>
      <c r="XO153" s="520"/>
      <c r="XP153" s="520"/>
      <c r="XS153" s="520"/>
      <c r="XT153" s="520"/>
      <c r="XW153" s="520"/>
      <c r="XX153" s="520"/>
      <c r="YA153" s="520"/>
      <c r="YB153" s="520"/>
      <c r="YE153" s="520"/>
      <c r="YF153" s="520"/>
      <c r="YI153" s="520"/>
      <c r="YJ153" s="520"/>
      <c r="YM153" s="520"/>
      <c r="YN153" s="520"/>
      <c r="YQ153" s="520"/>
      <c r="YR153" s="520"/>
      <c r="YU153" s="520"/>
      <c r="YV153" s="520"/>
      <c r="YY153" s="520"/>
      <c r="YZ153" s="520"/>
      <c r="ZC153" s="520"/>
      <c r="ZD153" s="520"/>
      <c r="ZG153" s="520"/>
      <c r="ZH153" s="520"/>
      <c r="ZK153" s="520"/>
      <c r="ZL153" s="520"/>
      <c r="ZO153" s="520"/>
      <c r="ZP153" s="520"/>
      <c r="ZS153" s="520"/>
      <c r="ZT153" s="520"/>
      <c r="ZW153" s="520"/>
      <c r="ZX153" s="520"/>
      <c r="AAA153" s="520"/>
      <c r="AAB153" s="520"/>
      <c r="AAE153" s="520"/>
      <c r="AAF153" s="520"/>
      <c r="AAI153" s="520"/>
      <c r="AAJ153" s="520"/>
      <c r="AAM153" s="520"/>
      <c r="AAN153" s="520"/>
      <c r="AAQ153" s="520"/>
      <c r="AAR153" s="520"/>
      <c r="AAU153" s="520"/>
      <c r="AAV153" s="520"/>
      <c r="AAY153" s="520"/>
      <c r="AAZ153" s="520"/>
      <c r="ABC153" s="520"/>
      <c r="ABD153" s="520"/>
      <c r="ABG153" s="520"/>
      <c r="ABH153" s="520"/>
      <c r="ABK153" s="520"/>
      <c r="ABL153" s="520"/>
      <c r="ABO153" s="520"/>
      <c r="ABP153" s="520"/>
      <c r="ABS153" s="520"/>
      <c r="ABT153" s="520"/>
      <c r="ABW153" s="520"/>
      <c r="ABX153" s="520"/>
      <c r="ACA153" s="520"/>
      <c r="ACB153" s="520"/>
      <c r="ACE153" s="520"/>
      <c r="ACF153" s="520"/>
      <c r="ACI153" s="520"/>
      <c r="ACJ153" s="520"/>
      <c r="ACM153" s="520"/>
      <c r="ACN153" s="520"/>
      <c r="ACQ153" s="520"/>
      <c r="ACR153" s="520"/>
      <c r="ACU153" s="520"/>
      <c r="ACV153" s="520"/>
      <c r="ACY153" s="520"/>
      <c r="ACZ153" s="520"/>
      <c r="ADC153" s="520"/>
      <c r="ADD153" s="520"/>
      <c r="ADG153" s="520"/>
      <c r="ADH153" s="520"/>
      <c r="ADK153" s="520"/>
      <c r="ADL153" s="520"/>
      <c r="ADO153" s="520"/>
      <c r="ADP153" s="520"/>
      <c r="ADS153" s="520"/>
      <c r="ADT153" s="520"/>
      <c r="ADW153" s="520"/>
      <c r="ADX153" s="520"/>
      <c r="AEA153" s="520"/>
      <c r="AEB153" s="520"/>
      <c r="AEE153" s="520"/>
      <c r="AEF153" s="520"/>
      <c r="AEI153" s="520"/>
      <c r="AEJ153" s="520"/>
      <c r="AEM153" s="520"/>
      <c r="AEN153" s="520"/>
      <c r="AEQ153" s="520"/>
      <c r="AER153" s="520"/>
      <c r="AEU153" s="520"/>
      <c r="AEV153" s="520"/>
      <c r="AEY153" s="520"/>
      <c r="AEZ153" s="520"/>
      <c r="AFC153" s="520"/>
      <c r="AFD153" s="520"/>
      <c r="AFG153" s="520"/>
      <c r="AFH153" s="520"/>
      <c r="AFK153" s="520"/>
      <c r="AFL153" s="520"/>
      <c r="AFO153" s="520"/>
      <c r="AFP153" s="520"/>
      <c r="AFS153" s="520"/>
      <c r="AFT153" s="520"/>
      <c r="AFW153" s="520"/>
      <c r="AFX153" s="520"/>
      <c r="AGA153" s="520"/>
      <c r="AGB153" s="520"/>
      <c r="AGE153" s="520"/>
      <c r="AGF153" s="520"/>
      <c r="AGI153" s="520"/>
      <c r="AGJ153" s="520"/>
      <c r="AGM153" s="520"/>
      <c r="AGN153" s="520"/>
      <c r="AGQ153" s="520"/>
      <c r="AGR153" s="520"/>
      <c r="AGU153" s="520"/>
      <c r="AGV153" s="520"/>
      <c r="AGY153" s="520"/>
      <c r="AGZ153" s="520"/>
      <c r="AHC153" s="520"/>
      <c r="AHD153" s="520"/>
      <c r="AHG153" s="520"/>
      <c r="AHH153" s="520"/>
      <c r="AHK153" s="520"/>
      <c r="AHL153" s="520"/>
      <c r="AHO153" s="520"/>
      <c r="AHP153" s="520"/>
      <c r="AHS153" s="520"/>
      <c r="AHT153" s="520"/>
      <c r="AHW153" s="520"/>
      <c r="AHX153" s="520"/>
      <c r="AIA153" s="520"/>
      <c r="AIB153" s="520"/>
      <c r="AIE153" s="520"/>
      <c r="AIF153" s="520"/>
      <c r="AII153" s="520"/>
      <c r="AIJ153" s="520"/>
      <c r="AIM153" s="520"/>
      <c r="AIN153" s="520"/>
      <c r="AIQ153" s="520"/>
      <c r="AIR153" s="520"/>
      <c r="AIU153" s="520"/>
      <c r="AIV153" s="520"/>
      <c r="AIY153" s="520"/>
      <c r="AIZ153" s="520"/>
      <c r="AJC153" s="520"/>
      <c r="AJD153" s="520"/>
      <c r="AJG153" s="520"/>
      <c r="AJH153" s="520"/>
      <c r="AJK153" s="520"/>
      <c r="AJL153" s="520"/>
      <c r="AJO153" s="520"/>
      <c r="AJP153" s="520"/>
      <c r="AJS153" s="520"/>
      <c r="AJT153" s="520"/>
      <c r="AJW153" s="520"/>
      <c r="AJX153" s="520"/>
      <c r="AKA153" s="520"/>
      <c r="AKB153" s="520"/>
      <c r="AKE153" s="520"/>
      <c r="AKF153" s="520"/>
      <c r="AKI153" s="520"/>
      <c r="AKJ153" s="520"/>
      <c r="AKM153" s="520"/>
      <c r="AKN153" s="520"/>
      <c r="AKQ153" s="520"/>
      <c r="AKR153" s="520"/>
      <c r="AKU153" s="520"/>
      <c r="AKV153" s="520"/>
      <c r="AKY153" s="520"/>
      <c r="AKZ153" s="520"/>
      <c r="ALC153" s="520"/>
      <c r="ALD153" s="520"/>
      <c r="ALG153" s="520"/>
      <c r="ALH153" s="520"/>
      <c r="ALK153" s="520"/>
      <c r="ALL153" s="520"/>
      <c r="ALO153" s="520"/>
      <c r="ALP153" s="520"/>
      <c r="ALS153" s="520"/>
      <c r="ALT153" s="520"/>
      <c r="ALW153" s="520"/>
      <c r="ALX153" s="520"/>
      <c r="AMA153" s="520"/>
      <c r="AMB153" s="520"/>
      <c r="AME153" s="520"/>
      <c r="AMF153" s="520"/>
      <c r="AMI153" s="520"/>
      <c r="AMJ153" s="520"/>
    </row>
    <row r="154" customFormat="false" ht="15" hidden="true" customHeight="true" outlineLevel="0" collapsed="false">
      <c r="B154" s="468"/>
      <c r="C154" s="468"/>
      <c r="D154" s="468"/>
      <c r="E154" s="468"/>
      <c r="F154" s="468"/>
      <c r="G154" s="468"/>
      <c r="H154" s="468"/>
      <c r="I154" s="468"/>
      <c r="J154" s="468"/>
      <c r="K154" s="468"/>
      <c r="L154" s="519"/>
      <c r="O154" s="520"/>
      <c r="P154" s="520"/>
      <c r="S154" s="520"/>
      <c r="T154" s="520"/>
      <c r="W154" s="520"/>
      <c r="X154" s="520"/>
      <c r="AA154" s="520"/>
      <c r="AB154" s="520"/>
      <c r="AE154" s="520"/>
      <c r="AF154" s="520"/>
      <c r="AI154" s="520"/>
      <c r="AJ154" s="520"/>
      <c r="AM154" s="520"/>
      <c r="AN154" s="520"/>
      <c r="AQ154" s="520"/>
      <c r="AR154" s="520"/>
      <c r="AU154" s="520"/>
      <c r="AV154" s="520"/>
      <c r="AY154" s="520"/>
      <c r="AZ154" s="520"/>
      <c r="BC154" s="520"/>
      <c r="BD154" s="520"/>
      <c r="BG154" s="520"/>
      <c r="BH154" s="520"/>
      <c r="BK154" s="520"/>
      <c r="BL154" s="520"/>
      <c r="BO154" s="520"/>
      <c r="BP154" s="520"/>
      <c r="BS154" s="520"/>
      <c r="BT154" s="520"/>
      <c r="BW154" s="520"/>
      <c r="BX154" s="520"/>
      <c r="CA154" s="520"/>
      <c r="CB154" s="520"/>
      <c r="CE154" s="520"/>
      <c r="CF154" s="520"/>
      <c r="CI154" s="520"/>
      <c r="CJ154" s="520"/>
      <c r="CM154" s="520"/>
      <c r="CN154" s="520"/>
      <c r="CQ154" s="520"/>
      <c r="CR154" s="520"/>
      <c r="CU154" s="520"/>
      <c r="CV154" s="520"/>
      <c r="CY154" s="520"/>
      <c r="CZ154" s="520"/>
      <c r="DC154" s="520"/>
      <c r="DD154" s="520"/>
      <c r="DG154" s="520"/>
      <c r="DH154" s="520"/>
      <c r="DK154" s="520"/>
      <c r="DL154" s="520"/>
      <c r="DO154" s="520"/>
      <c r="DP154" s="520"/>
      <c r="DS154" s="520"/>
      <c r="DT154" s="520"/>
      <c r="DW154" s="520"/>
      <c r="DX154" s="520"/>
      <c r="EA154" s="520"/>
      <c r="EB154" s="520"/>
      <c r="EE154" s="520"/>
      <c r="EF154" s="520"/>
      <c r="EI154" s="520"/>
      <c r="EJ154" s="520"/>
      <c r="EM154" s="520"/>
      <c r="EN154" s="520"/>
      <c r="EQ154" s="520"/>
      <c r="ER154" s="520"/>
      <c r="EU154" s="520"/>
      <c r="EV154" s="520"/>
      <c r="EY154" s="520"/>
      <c r="EZ154" s="520"/>
      <c r="FC154" s="520"/>
      <c r="FD154" s="520"/>
      <c r="FG154" s="520"/>
      <c r="FH154" s="520"/>
      <c r="FK154" s="520"/>
      <c r="FL154" s="520"/>
      <c r="FO154" s="520"/>
      <c r="FP154" s="520"/>
      <c r="FS154" s="520"/>
      <c r="FT154" s="520"/>
      <c r="FW154" s="520"/>
      <c r="FX154" s="520"/>
      <c r="GA154" s="520"/>
      <c r="GB154" s="520"/>
      <c r="GE154" s="520"/>
      <c r="GF154" s="520"/>
      <c r="GI154" s="520"/>
      <c r="GJ154" s="520"/>
      <c r="GM154" s="520"/>
      <c r="GN154" s="520"/>
      <c r="GQ154" s="520"/>
      <c r="GR154" s="520"/>
      <c r="GU154" s="520"/>
      <c r="GV154" s="520"/>
      <c r="GY154" s="520"/>
      <c r="GZ154" s="520"/>
      <c r="HC154" s="520"/>
      <c r="HD154" s="520"/>
      <c r="HG154" s="520"/>
      <c r="HH154" s="520"/>
      <c r="HK154" s="520"/>
      <c r="HL154" s="520"/>
      <c r="HO154" s="520"/>
      <c r="HP154" s="520"/>
      <c r="HS154" s="520"/>
      <c r="HT154" s="520"/>
      <c r="HW154" s="520"/>
      <c r="HX154" s="520"/>
      <c r="IA154" s="520"/>
      <c r="IB154" s="520"/>
      <c r="IE154" s="520"/>
      <c r="IF154" s="520"/>
      <c r="II154" s="520"/>
      <c r="IJ154" s="520"/>
      <c r="IM154" s="520"/>
      <c r="IN154" s="520"/>
      <c r="IQ154" s="520"/>
      <c r="IR154" s="520"/>
      <c r="IU154" s="520"/>
      <c r="IV154" s="520"/>
      <c r="IY154" s="520"/>
      <c r="IZ154" s="520"/>
      <c r="JC154" s="520"/>
      <c r="JD154" s="520"/>
      <c r="JG154" s="520"/>
      <c r="JH154" s="520"/>
      <c r="JK154" s="520"/>
      <c r="JL154" s="520"/>
      <c r="JO154" s="520"/>
      <c r="JP154" s="520"/>
      <c r="JS154" s="520"/>
      <c r="JT154" s="520"/>
      <c r="JW154" s="520"/>
      <c r="JX154" s="520"/>
      <c r="KA154" s="520"/>
      <c r="KB154" s="520"/>
      <c r="KE154" s="520"/>
      <c r="KF154" s="520"/>
      <c r="KI154" s="520"/>
      <c r="KJ154" s="520"/>
      <c r="KM154" s="520"/>
      <c r="KN154" s="520"/>
      <c r="KQ154" s="520"/>
      <c r="KR154" s="520"/>
      <c r="KU154" s="520"/>
      <c r="KV154" s="520"/>
      <c r="KY154" s="520"/>
      <c r="KZ154" s="520"/>
      <c r="LC154" s="520"/>
      <c r="LD154" s="520"/>
      <c r="LG154" s="520"/>
      <c r="LH154" s="520"/>
      <c r="LK154" s="520"/>
      <c r="LL154" s="520"/>
      <c r="LO154" s="520"/>
      <c r="LP154" s="520"/>
      <c r="LS154" s="520"/>
      <c r="LT154" s="520"/>
      <c r="LW154" s="520"/>
      <c r="LX154" s="520"/>
      <c r="MA154" s="520"/>
      <c r="MB154" s="520"/>
      <c r="ME154" s="520"/>
      <c r="MF154" s="520"/>
      <c r="MI154" s="520"/>
      <c r="MJ154" s="520"/>
      <c r="MM154" s="520"/>
      <c r="MN154" s="520"/>
      <c r="MQ154" s="520"/>
      <c r="MR154" s="520"/>
      <c r="MU154" s="520"/>
      <c r="MV154" s="520"/>
      <c r="MY154" s="520"/>
      <c r="MZ154" s="520"/>
      <c r="NC154" s="520"/>
      <c r="ND154" s="520"/>
      <c r="NG154" s="520"/>
      <c r="NH154" s="520"/>
      <c r="NK154" s="520"/>
      <c r="NL154" s="520"/>
      <c r="NO154" s="520"/>
      <c r="NP154" s="520"/>
      <c r="NS154" s="520"/>
      <c r="NT154" s="520"/>
      <c r="NW154" s="520"/>
      <c r="NX154" s="520"/>
      <c r="OA154" s="520"/>
      <c r="OB154" s="520"/>
      <c r="OE154" s="520"/>
      <c r="OF154" s="520"/>
      <c r="OI154" s="520"/>
      <c r="OJ154" s="520"/>
      <c r="OM154" s="520"/>
      <c r="ON154" s="520"/>
      <c r="OQ154" s="520"/>
      <c r="OR154" s="520"/>
      <c r="OU154" s="520"/>
      <c r="OV154" s="520"/>
      <c r="OY154" s="520"/>
      <c r="OZ154" s="520"/>
      <c r="PC154" s="520"/>
      <c r="PD154" s="520"/>
      <c r="PG154" s="520"/>
      <c r="PH154" s="520"/>
      <c r="PK154" s="520"/>
      <c r="PL154" s="520"/>
      <c r="PO154" s="520"/>
      <c r="PP154" s="520"/>
      <c r="PS154" s="520"/>
      <c r="PT154" s="520"/>
      <c r="PW154" s="520"/>
      <c r="PX154" s="520"/>
      <c r="QA154" s="520"/>
      <c r="QB154" s="520"/>
      <c r="QE154" s="520"/>
      <c r="QF154" s="520"/>
      <c r="QI154" s="520"/>
      <c r="QJ154" s="520"/>
      <c r="QM154" s="520"/>
      <c r="QN154" s="520"/>
      <c r="QQ154" s="520"/>
      <c r="QR154" s="520"/>
      <c r="QU154" s="520"/>
      <c r="QV154" s="520"/>
      <c r="QY154" s="520"/>
      <c r="QZ154" s="520"/>
      <c r="RC154" s="520"/>
      <c r="RD154" s="520"/>
      <c r="RG154" s="520"/>
      <c r="RH154" s="520"/>
      <c r="RK154" s="520"/>
      <c r="RL154" s="520"/>
      <c r="RO154" s="520"/>
      <c r="RP154" s="520"/>
      <c r="RS154" s="520"/>
      <c r="RT154" s="520"/>
      <c r="RW154" s="520"/>
      <c r="RX154" s="520"/>
      <c r="SA154" s="520"/>
      <c r="SB154" s="520"/>
      <c r="SE154" s="520"/>
      <c r="SF154" s="520"/>
      <c r="SI154" s="520"/>
      <c r="SJ154" s="520"/>
      <c r="SM154" s="520"/>
      <c r="SN154" s="520"/>
      <c r="SQ154" s="520"/>
      <c r="SR154" s="520"/>
      <c r="SU154" s="520"/>
      <c r="SV154" s="520"/>
      <c r="SY154" s="520"/>
      <c r="SZ154" s="520"/>
      <c r="TC154" s="520"/>
      <c r="TD154" s="520"/>
      <c r="TG154" s="520"/>
      <c r="TH154" s="520"/>
      <c r="TK154" s="520"/>
      <c r="TL154" s="520"/>
      <c r="TO154" s="520"/>
      <c r="TP154" s="520"/>
      <c r="TS154" s="520"/>
      <c r="TT154" s="520"/>
      <c r="TW154" s="520"/>
      <c r="TX154" s="520"/>
      <c r="UA154" s="520"/>
      <c r="UB154" s="520"/>
      <c r="UE154" s="520"/>
      <c r="UF154" s="520"/>
      <c r="UI154" s="520"/>
      <c r="UJ154" s="520"/>
      <c r="UM154" s="520"/>
      <c r="UN154" s="520"/>
      <c r="UQ154" s="520"/>
      <c r="UR154" s="520"/>
      <c r="UU154" s="520"/>
      <c r="UV154" s="520"/>
      <c r="UY154" s="520"/>
      <c r="UZ154" s="520"/>
      <c r="VC154" s="520"/>
      <c r="VD154" s="520"/>
      <c r="VG154" s="520"/>
      <c r="VH154" s="520"/>
      <c r="VK154" s="520"/>
      <c r="VL154" s="520"/>
      <c r="VO154" s="520"/>
      <c r="VP154" s="520"/>
      <c r="VS154" s="520"/>
      <c r="VT154" s="520"/>
      <c r="VW154" s="520"/>
      <c r="VX154" s="520"/>
      <c r="WA154" s="520"/>
      <c r="WB154" s="520"/>
      <c r="WE154" s="520"/>
      <c r="WF154" s="520"/>
      <c r="WI154" s="520"/>
      <c r="WJ154" s="520"/>
      <c r="WM154" s="520"/>
      <c r="WN154" s="520"/>
      <c r="WQ154" s="520"/>
      <c r="WR154" s="520"/>
      <c r="WU154" s="520"/>
      <c r="WV154" s="520"/>
      <c r="WY154" s="520"/>
      <c r="WZ154" s="520"/>
      <c r="XC154" s="520"/>
      <c r="XD154" s="520"/>
      <c r="XG154" s="520"/>
      <c r="XH154" s="520"/>
      <c r="XK154" s="520"/>
      <c r="XL154" s="520"/>
      <c r="XO154" s="520"/>
      <c r="XP154" s="520"/>
      <c r="XS154" s="520"/>
      <c r="XT154" s="520"/>
      <c r="XW154" s="520"/>
      <c r="XX154" s="520"/>
      <c r="YA154" s="520"/>
      <c r="YB154" s="520"/>
      <c r="YE154" s="520"/>
      <c r="YF154" s="520"/>
      <c r="YI154" s="520"/>
      <c r="YJ154" s="520"/>
      <c r="YM154" s="520"/>
      <c r="YN154" s="520"/>
      <c r="YQ154" s="520"/>
      <c r="YR154" s="520"/>
      <c r="YU154" s="520"/>
      <c r="YV154" s="520"/>
      <c r="YY154" s="520"/>
      <c r="YZ154" s="520"/>
      <c r="ZC154" s="520"/>
      <c r="ZD154" s="520"/>
      <c r="ZG154" s="520"/>
      <c r="ZH154" s="520"/>
      <c r="ZK154" s="520"/>
      <c r="ZL154" s="520"/>
      <c r="ZO154" s="520"/>
      <c r="ZP154" s="520"/>
      <c r="ZS154" s="520"/>
      <c r="ZT154" s="520"/>
      <c r="ZW154" s="520"/>
      <c r="ZX154" s="520"/>
      <c r="AAA154" s="520"/>
      <c r="AAB154" s="520"/>
      <c r="AAE154" s="520"/>
      <c r="AAF154" s="520"/>
      <c r="AAI154" s="520"/>
      <c r="AAJ154" s="520"/>
      <c r="AAM154" s="520"/>
      <c r="AAN154" s="520"/>
      <c r="AAQ154" s="520"/>
      <c r="AAR154" s="520"/>
      <c r="AAU154" s="520"/>
      <c r="AAV154" s="520"/>
      <c r="AAY154" s="520"/>
      <c r="AAZ154" s="520"/>
      <c r="ABC154" s="520"/>
      <c r="ABD154" s="520"/>
      <c r="ABG154" s="520"/>
      <c r="ABH154" s="520"/>
      <c r="ABK154" s="520"/>
      <c r="ABL154" s="520"/>
      <c r="ABO154" s="520"/>
      <c r="ABP154" s="520"/>
      <c r="ABS154" s="520"/>
      <c r="ABT154" s="520"/>
      <c r="ABW154" s="520"/>
      <c r="ABX154" s="520"/>
      <c r="ACA154" s="520"/>
      <c r="ACB154" s="520"/>
      <c r="ACE154" s="520"/>
      <c r="ACF154" s="520"/>
      <c r="ACI154" s="520"/>
      <c r="ACJ154" s="520"/>
      <c r="ACM154" s="520"/>
      <c r="ACN154" s="520"/>
      <c r="ACQ154" s="520"/>
      <c r="ACR154" s="520"/>
      <c r="ACU154" s="520"/>
      <c r="ACV154" s="520"/>
      <c r="ACY154" s="520"/>
      <c r="ACZ154" s="520"/>
      <c r="ADC154" s="520"/>
      <c r="ADD154" s="520"/>
      <c r="ADG154" s="520"/>
      <c r="ADH154" s="520"/>
      <c r="ADK154" s="520"/>
      <c r="ADL154" s="520"/>
      <c r="ADO154" s="520"/>
      <c r="ADP154" s="520"/>
      <c r="ADS154" s="520"/>
      <c r="ADT154" s="520"/>
      <c r="ADW154" s="520"/>
      <c r="ADX154" s="520"/>
      <c r="AEA154" s="520"/>
      <c r="AEB154" s="520"/>
      <c r="AEE154" s="520"/>
      <c r="AEF154" s="520"/>
      <c r="AEI154" s="520"/>
      <c r="AEJ154" s="520"/>
      <c r="AEM154" s="520"/>
      <c r="AEN154" s="520"/>
      <c r="AEQ154" s="520"/>
      <c r="AER154" s="520"/>
      <c r="AEU154" s="520"/>
      <c r="AEV154" s="520"/>
      <c r="AEY154" s="520"/>
      <c r="AEZ154" s="520"/>
      <c r="AFC154" s="520"/>
      <c r="AFD154" s="520"/>
      <c r="AFG154" s="520"/>
      <c r="AFH154" s="520"/>
      <c r="AFK154" s="520"/>
      <c r="AFL154" s="520"/>
      <c r="AFO154" s="520"/>
      <c r="AFP154" s="520"/>
      <c r="AFS154" s="520"/>
      <c r="AFT154" s="520"/>
      <c r="AFW154" s="520"/>
      <c r="AFX154" s="520"/>
      <c r="AGA154" s="520"/>
      <c r="AGB154" s="520"/>
      <c r="AGE154" s="520"/>
      <c r="AGF154" s="520"/>
      <c r="AGI154" s="520"/>
      <c r="AGJ154" s="520"/>
      <c r="AGM154" s="520"/>
      <c r="AGN154" s="520"/>
      <c r="AGQ154" s="520"/>
      <c r="AGR154" s="520"/>
      <c r="AGU154" s="520"/>
      <c r="AGV154" s="520"/>
      <c r="AGY154" s="520"/>
      <c r="AGZ154" s="520"/>
      <c r="AHC154" s="520"/>
      <c r="AHD154" s="520"/>
      <c r="AHG154" s="520"/>
      <c r="AHH154" s="520"/>
      <c r="AHK154" s="520"/>
      <c r="AHL154" s="520"/>
      <c r="AHO154" s="520"/>
      <c r="AHP154" s="520"/>
      <c r="AHS154" s="520"/>
      <c r="AHT154" s="520"/>
      <c r="AHW154" s="520"/>
      <c r="AHX154" s="520"/>
      <c r="AIA154" s="520"/>
      <c r="AIB154" s="520"/>
      <c r="AIE154" s="520"/>
      <c r="AIF154" s="520"/>
      <c r="AII154" s="520"/>
      <c r="AIJ154" s="520"/>
      <c r="AIM154" s="520"/>
      <c r="AIN154" s="520"/>
      <c r="AIQ154" s="520"/>
      <c r="AIR154" s="520"/>
      <c r="AIU154" s="520"/>
      <c r="AIV154" s="520"/>
      <c r="AIY154" s="520"/>
      <c r="AIZ154" s="520"/>
      <c r="AJC154" s="520"/>
      <c r="AJD154" s="520"/>
      <c r="AJG154" s="520"/>
      <c r="AJH154" s="520"/>
      <c r="AJK154" s="520"/>
      <c r="AJL154" s="520"/>
      <c r="AJO154" s="520"/>
      <c r="AJP154" s="520"/>
      <c r="AJS154" s="520"/>
      <c r="AJT154" s="520"/>
      <c r="AJW154" s="520"/>
      <c r="AJX154" s="520"/>
      <c r="AKA154" s="520"/>
      <c r="AKB154" s="520"/>
      <c r="AKE154" s="520"/>
      <c r="AKF154" s="520"/>
      <c r="AKI154" s="520"/>
      <c r="AKJ154" s="520"/>
      <c r="AKM154" s="520"/>
      <c r="AKN154" s="520"/>
      <c r="AKQ154" s="520"/>
      <c r="AKR154" s="520"/>
      <c r="AKU154" s="520"/>
      <c r="AKV154" s="520"/>
      <c r="AKY154" s="520"/>
      <c r="AKZ154" s="520"/>
      <c r="ALC154" s="520"/>
      <c r="ALD154" s="520"/>
      <c r="ALG154" s="520"/>
      <c r="ALH154" s="520"/>
      <c r="ALK154" s="520"/>
      <c r="ALL154" s="520"/>
      <c r="ALO154" s="520"/>
      <c r="ALP154" s="520"/>
      <c r="ALS154" s="520"/>
      <c r="ALT154" s="520"/>
      <c r="ALW154" s="520"/>
      <c r="ALX154" s="520"/>
      <c r="AMA154" s="520"/>
      <c r="AMB154" s="520"/>
      <c r="AME154" s="520"/>
      <c r="AMF154" s="520"/>
      <c r="AMI154" s="520"/>
      <c r="AMJ154" s="520"/>
    </row>
    <row r="155" customFormat="false" ht="15" hidden="true" customHeight="true" outlineLevel="0" collapsed="false">
      <c r="B155" s="468"/>
      <c r="C155" s="468"/>
      <c r="D155" s="468"/>
      <c r="E155" s="468"/>
      <c r="F155" s="468"/>
      <c r="G155" s="468"/>
      <c r="H155" s="468"/>
      <c r="I155" s="468"/>
      <c r="J155" s="468"/>
      <c r="K155" s="468"/>
      <c r="L155" s="519"/>
      <c r="O155" s="520"/>
      <c r="P155" s="520"/>
      <c r="S155" s="520"/>
      <c r="T155" s="520"/>
      <c r="W155" s="520"/>
      <c r="X155" s="520"/>
      <c r="AA155" s="520"/>
      <c r="AB155" s="520"/>
      <c r="AE155" s="520"/>
      <c r="AF155" s="520"/>
      <c r="AI155" s="520"/>
      <c r="AJ155" s="520"/>
      <c r="AM155" s="520"/>
      <c r="AN155" s="520"/>
      <c r="AQ155" s="520"/>
      <c r="AR155" s="520"/>
      <c r="AU155" s="520"/>
      <c r="AV155" s="520"/>
      <c r="AY155" s="520"/>
      <c r="AZ155" s="520"/>
      <c r="BC155" s="520"/>
      <c r="BD155" s="520"/>
      <c r="BG155" s="520"/>
      <c r="BH155" s="520"/>
      <c r="BK155" s="520"/>
      <c r="BL155" s="520"/>
      <c r="BO155" s="520"/>
      <c r="BP155" s="520"/>
      <c r="BS155" s="520"/>
      <c r="BT155" s="520"/>
      <c r="BW155" s="520"/>
      <c r="BX155" s="520"/>
      <c r="CA155" s="520"/>
      <c r="CB155" s="520"/>
      <c r="CE155" s="520"/>
      <c r="CF155" s="520"/>
      <c r="CI155" s="520"/>
      <c r="CJ155" s="520"/>
      <c r="CM155" s="520"/>
      <c r="CN155" s="520"/>
      <c r="CQ155" s="520"/>
      <c r="CR155" s="520"/>
      <c r="CU155" s="520"/>
      <c r="CV155" s="520"/>
      <c r="CY155" s="520"/>
      <c r="CZ155" s="520"/>
      <c r="DC155" s="520"/>
      <c r="DD155" s="520"/>
      <c r="DG155" s="520"/>
      <c r="DH155" s="520"/>
      <c r="DK155" s="520"/>
      <c r="DL155" s="520"/>
      <c r="DO155" s="520"/>
      <c r="DP155" s="520"/>
      <c r="DS155" s="520"/>
      <c r="DT155" s="520"/>
      <c r="DW155" s="520"/>
      <c r="DX155" s="520"/>
      <c r="EA155" s="520"/>
      <c r="EB155" s="520"/>
      <c r="EE155" s="520"/>
      <c r="EF155" s="520"/>
      <c r="EI155" s="520"/>
      <c r="EJ155" s="520"/>
      <c r="EM155" s="520"/>
      <c r="EN155" s="520"/>
      <c r="EQ155" s="520"/>
      <c r="ER155" s="520"/>
      <c r="EU155" s="520"/>
      <c r="EV155" s="520"/>
      <c r="EY155" s="520"/>
      <c r="EZ155" s="520"/>
      <c r="FC155" s="520"/>
      <c r="FD155" s="520"/>
      <c r="FG155" s="520"/>
      <c r="FH155" s="520"/>
      <c r="FK155" s="520"/>
      <c r="FL155" s="520"/>
      <c r="FO155" s="520"/>
      <c r="FP155" s="520"/>
      <c r="FS155" s="520"/>
      <c r="FT155" s="520"/>
      <c r="FW155" s="520"/>
      <c r="FX155" s="520"/>
      <c r="GA155" s="520"/>
      <c r="GB155" s="520"/>
      <c r="GE155" s="520"/>
      <c r="GF155" s="520"/>
      <c r="GI155" s="520"/>
      <c r="GJ155" s="520"/>
      <c r="GM155" s="520"/>
      <c r="GN155" s="520"/>
      <c r="GQ155" s="520"/>
      <c r="GR155" s="520"/>
      <c r="GU155" s="520"/>
      <c r="GV155" s="520"/>
      <c r="GY155" s="520"/>
      <c r="GZ155" s="520"/>
      <c r="HC155" s="520"/>
      <c r="HD155" s="520"/>
      <c r="HG155" s="520"/>
      <c r="HH155" s="520"/>
      <c r="HK155" s="520"/>
      <c r="HL155" s="520"/>
      <c r="HO155" s="520"/>
      <c r="HP155" s="520"/>
      <c r="HS155" s="520"/>
      <c r="HT155" s="520"/>
      <c r="HW155" s="520"/>
      <c r="HX155" s="520"/>
      <c r="IA155" s="520"/>
      <c r="IB155" s="520"/>
      <c r="IE155" s="520"/>
      <c r="IF155" s="520"/>
      <c r="II155" s="520"/>
      <c r="IJ155" s="520"/>
      <c r="IM155" s="520"/>
      <c r="IN155" s="520"/>
      <c r="IQ155" s="520"/>
      <c r="IR155" s="520"/>
      <c r="IU155" s="520"/>
      <c r="IV155" s="520"/>
      <c r="IY155" s="520"/>
      <c r="IZ155" s="520"/>
      <c r="JC155" s="520"/>
      <c r="JD155" s="520"/>
      <c r="JG155" s="520"/>
      <c r="JH155" s="520"/>
      <c r="JK155" s="520"/>
      <c r="JL155" s="520"/>
      <c r="JO155" s="520"/>
      <c r="JP155" s="520"/>
      <c r="JS155" s="520"/>
      <c r="JT155" s="520"/>
      <c r="JW155" s="520"/>
      <c r="JX155" s="520"/>
      <c r="KA155" s="520"/>
      <c r="KB155" s="520"/>
      <c r="KE155" s="520"/>
      <c r="KF155" s="520"/>
      <c r="KI155" s="520"/>
      <c r="KJ155" s="520"/>
      <c r="KM155" s="520"/>
      <c r="KN155" s="520"/>
      <c r="KQ155" s="520"/>
      <c r="KR155" s="520"/>
      <c r="KU155" s="520"/>
      <c r="KV155" s="520"/>
      <c r="KY155" s="520"/>
      <c r="KZ155" s="520"/>
      <c r="LC155" s="520"/>
      <c r="LD155" s="520"/>
      <c r="LG155" s="520"/>
      <c r="LH155" s="520"/>
      <c r="LK155" s="520"/>
      <c r="LL155" s="520"/>
      <c r="LO155" s="520"/>
      <c r="LP155" s="520"/>
      <c r="LS155" s="520"/>
      <c r="LT155" s="520"/>
      <c r="LW155" s="520"/>
      <c r="LX155" s="520"/>
      <c r="MA155" s="520"/>
      <c r="MB155" s="520"/>
      <c r="ME155" s="520"/>
      <c r="MF155" s="520"/>
      <c r="MI155" s="520"/>
      <c r="MJ155" s="520"/>
      <c r="MM155" s="520"/>
      <c r="MN155" s="520"/>
      <c r="MQ155" s="520"/>
      <c r="MR155" s="520"/>
      <c r="MU155" s="520"/>
      <c r="MV155" s="520"/>
      <c r="MY155" s="520"/>
      <c r="MZ155" s="520"/>
      <c r="NC155" s="520"/>
      <c r="ND155" s="520"/>
      <c r="NG155" s="520"/>
      <c r="NH155" s="520"/>
      <c r="NK155" s="520"/>
      <c r="NL155" s="520"/>
      <c r="NO155" s="520"/>
      <c r="NP155" s="520"/>
      <c r="NS155" s="520"/>
      <c r="NT155" s="520"/>
      <c r="NW155" s="520"/>
      <c r="NX155" s="520"/>
      <c r="OA155" s="520"/>
      <c r="OB155" s="520"/>
      <c r="OE155" s="520"/>
      <c r="OF155" s="520"/>
      <c r="OI155" s="520"/>
      <c r="OJ155" s="520"/>
      <c r="OM155" s="520"/>
      <c r="ON155" s="520"/>
      <c r="OQ155" s="520"/>
      <c r="OR155" s="520"/>
      <c r="OU155" s="520"/>
      <c r="OV155" s="520"/>
      <c r="OY155" s="520"/>
      <c r="OZ155" s="520"/>
      <c r="PC155" s="520"/>
      <c r="PD155" s="520"/>
      <c r="PG155" s="520"/>
      <c r="PH155" s="520"/>
      <c r="PK155" s="520"/>
      <c r="PL155" s="520"/>
      <c r="PO155" s="520"/>
      <c r="PP155" s="520"/>
      <c r="PS155" s="520"/>
      <c r="PT155" s="520"/>
      <c r="PW155" s="520"/>
      <c r="PX155" s="520"/>
      <c r="QA155" s="520"/>
      <c r="QB155" s="520"/>
      <c r="QE155" s="520"/>
      <c r="QF155" s="520"/>
      <c r="QI155" s="520"/>
      <c r="QJ155" s="520"/>
      <c r="QM155" s="520"/>
      <c r="QN155" s="520"/>
      <c r="QQ155" s="520"/>
      <c r="QR155" s="520"/>
      <c r="QU155" s="520"/>
      <c r="QV155" s="520"/>
      <c r="QY155" s="520"/>
      <c r="QZ155" s="520"/>
      <c r="RC155" s="520"/>
      <c r="RD155" s="520"/>
      <c r="RG155" s="520"/>
      <c r="RH155" s="520"/>
      <c r="RK155" s="520"/>
      <c r="RL155" s="520"/>
      <c r="RO155" s="520"/>
      <c r="RP155" s="520"/>
      <c r="RS155" s="520"/>
      <c r="RT155" s="520"/>
      <c r="RW155" s="520"/>
      <c r="RX155" s="520"/>
      <c r="SA155" s="520"/>
      <c r="SB155" s="520"/>
      <c r="SE155" s="520"/>
      <c r="SF155" s="520"/>
      <c r="SI155" s="520"/>
      <c r="SJ155" s="520"/>
      <c r="SM155" s="520"/>
      <c r="SN155" s="520"/>
      <c r="SQ155" s="520"/>
      <c r="SR155" s="520"/>
      <c r="SU155" s="520"/>
      <c r="SV155" s="520"/>
      <c r="SY155" s="520"/>
      <c r="SZ155" s="520"/>
      <c r="TC155" s="520"/>
      <c r="TD155" s="520"/>
      <c r="TG155" s="520"/>
      <c r="TH155" s="520"/>
      <c r="TK155" s="520"/>
      <c r="TL155" s="520"/>
      <c r="TO155" s="520"/>
      <c r="TP155" s="520"/>
      <c r="TS155" s="520"/>
      <c r="TT155" s="520"/>
      <c r="TW155" s="520"/>
      <c r="TX155" s="520"/>
      <c r="UA155" s="520"/>
      <c r="UB155" s="520"/>
      <c r="UE155" s="520"/>
      <c r="UF155" s="520"/>
      <c r="UI155" s="520"/>
      <c r="UJ155" s="520"/>
      <c r="UM155" s="520"/>
      <c r="UN155" s="520"/>
      <c r="UQ155" s="520"/>
      <c r="UR155" s="520"/>
      <c r="UU155" s="520"/>
      <c r="UV155" s="520"/>
      <c r="UY155" s="520"/>
      <c r="UZ155" s="520"/>
      <c r="VC155" s="520"/>
      <c r="VD155" s="520"/>
      <c r="VG155" s="520"/>
      <c r="VH155" s="520"/>
      <c r="VK155" s="520"/>
      <c r="VL155" s="520"/>
      <c r="VO155" s="520"/>
      <c r="VP155" s="520"/>
      <c r="VS155" s="520"/>
      <c r="VT155" s="520"/>
      <c r="VW155" s="520"/>
      <c r="VX155" s="520"/>
      <c r="WA155" s="520"/>
      <c r="WB155" s="520"/>
      <c r="WE155" s="520"/>
      <c r="WF155" s="520"/>
      <c r="WI155" s="520"/>
      <c r="WJ155" s="520"/>
      <c r="WM155" s="520"/>
      <c r="WN155" s="520"/>
      <c r="WQ155" s="520"/>
      <c r="WR155" s="520"/>
      <c r="WU155" s="520"/>
      <c r="WV155" s="520"/>
      <c r="WY155" s="520"/>
      <c r="WZ155" s="520"/>
      <c r="XC155" s="520"/>
      <c r="XD155" s="520"/>
      <c r="XG155" s="520"/>
      <c r="XH155" s="520"/>
      <c r="XK155" s="520"/>
      <c r="XL155" s="520"/>
      <c r="XO155" s="520"/>
      <c r="XP155" s="520"/>
      <c r="XS155" s="520"/>
      <c r="XT155" s="520"/>
      <c r="XW155" s="520"/>
      <c r="XX155" s="520"/>
      <c r="YA155" s="520"/>
      <c r="YB155" s="520"/>
      <c r="YE155" s="520"/>
      <c r="YF155" s="520"/>
      <c r="YI155" s="520"/>
      <c r="YJ155" s="520"/>
      <c r="YM155" s="520"/>
      <c r="YN155" s="520"/>
      <c r="YQ155" s="520"/>
      <c r="YR155" s="520"/>
      <c r="YU155" s="520"/>
      <c r="YV155" s="520"/>
      <c r="YY155" s="520"/>
      <c r="YZ155" s="520"/>
      <c r="ZC155" s="520"/>
      <c r="ZD155" s="520"/>
      <c r="ZG155" s="520"/>
      <c r="ZH155" s="520"/>
      <c r="ZK155" s="520"/>
      <c r="ZL155" s="520"/>
      <c r="ZO155" s="520"/>
      <c r="ZP155" s="520"/>
      <c r="ZS155" s="520"/>
      <c r="ZT155" s="520"/>
      <c r="ZW155" s="520"/>
      <c r="ZX155" s="520"/>
      <c r="AAA155" s="520"/>
      <c r="AAB155" s="520"/>
      <c r="AAE155" s="520"/>
      <c r="AAF155" s="520"/>
      <c r="AAI155" s="520"/>
      <c r="AAJ155" s="520"/>
      <c r="AAM155" s="520"/>
      <c r="AAN155" s="520"/>
      <c r="AAQ155" s="520"/>
      <c r="AAR155" s="520"/>
      <c r="AAU155" s="520"/>
      <c r="AAV155" s="520"/>
      <c r="AAY155" s="520"/>
      <c r="AAZ155" s="520"/>
      <c r="ABC155" s="520"/>
      <c r="ABD155" s="520"/>
      <c r="ABG155" s="520"/>
      <c r="ABH155" s="520"/>
      <c r="ABK155" s="520"/>
      <c r="ABL155" s="520"/>
      <c r="ABO155" s="520"/>
      <c r="ABP155" s="520"/>
      <c r="ABS155" s="520"/>
      <c r="ABT155" s="520"/>
      <c r="ABW155" s="520"/>
      <c r="ABX155" s="520"/>
      <c r="ACA155" s="520"/>
      <c r="ACB155" s="520"/>
      <c r="ACE155" s="520"/>
      <c r="ACF155" s="520"/>
      <c r="ACI155" s="520"/>
      <c r="ACJ155" s="520"/>
      <c r="ACM155" s="520"/>
      <c r="ACN155" s="520"/>
      <c r="ACQ155" s="520"/>
      <c r="ACR155" s="520"/>
      <c r="ACU155" s="520"/>
      <c r="ACV155" s="520"/>
      <c r="ACY155" s="520"/>
      <c r="ACZ155" s="520"/>
      <c r="ADC155" s="520"/>
      <c r="ADD155" s="520"/>
      <c r="ADG155" s="520"/>
      <c r="ADH155" s="520"/>
      <c r="ADK155" s="520"/>
      <c r="ADL155" s="520"/>
      <c r="ADO155" s="520"/>
      <c r="ADP155" s="520"/>
      <c r="ADS155" s="520"/>
      <c r="ADT155" s="520"/>
      <c r="ADW155" s="520"/>
      <c r="ADX155" s="520"/>
      <c r="AEA155" s="520"/>
      <c r="AEB155" s="520"/>
      <c r="AEE155" s="520"/>
      <c r="AEF155" s="520"/>
      <c r="AEI155" s="520"/>
      <c r="AEJ155" s="520"/>
      <c r="AEM155" s="520"/>
      <c r="AEN155" s="520"/>
      <c r="AEQ155" s="520"/>
      <c r="AER155" s="520"/>
      <c r="AEU155" s="520"/>
      <c r="AEV155" s="520"/>
      <c r="AEY155" s="520"/>
      <c r="AEZ155" s="520"/>
      <c r="AFC155" s="520"/>
      <c r="AFD155" s="520"/>
      <c r="AFG155" s="520"/>
      <c r="AFH155" s="520"/>
      <c r="AFK155" s="520"/>
      <c r="AFL155" s="520"/>
      <c r="AFO155" s="520"/>
      <c r="AFP155" s="520"/>
      <c r="AFS155" s="520"/>
      <c r="AFT155" s="520"/>
      <c r="AFW155" s="520"/>
      <c r="AFX155" s="520"/>
      <c r="AGA155" s="520"/>
      <c r="AGB155" s="520"/>
      <c r="AGE155" s="520"/>
      <c r="AGF155" s="520"/>
      <c r="AGI155" s="520"/>
      <c r="AGJ155" s="520"/>
      <c r="AGM155" s="520"/>
      <c r="AGN155" s="520"/>
      <c r="AGQ155" s="520"/>
      <c r="AGR155" s="520"/>
      <c r="AGU155" s="520"/>
      <c r="AGV155" s="520"/>
      <c r="AGY155" s="520"/>
      <c r="AGZ155" s="520"/>
      <c r="AHC155" s="520"/>
      <c r="AHD155" s="520"/>
      <c r="AHG155" s="520"/>
      <c r="AHH155" s="520"/>
      <c r="AHK155" s="520"/>
      <c r="AHL155" s="520"/>
      <c r="AHO155" s="520"/>
      <c r="AHP155" s="520"/>
      <c r="AHS155" s="520"/>
      <c r="AHT155" s="520"/>
      <c r="AHW155" s="520"/>
      <c r="AHX155" s="520"/>
      <c r="AIA155" s="520"/>
      <c r="AIB155" s="520"/>
      <c r="AIE155" s="520"/>
      <c r="AIF155" s="520"/>
      <c r="AII155" s="520"/>
      <c r="AIJ155" s="520"/>
      <c r="AIM155" s="520"/>
      <c r="AIN155" s="520"/>
      <c r="AIQ155" s="520"/>
      <c r="AIR155" s="520"/>
      <c r="AIU155" s="520"/>
      <c r="AIV155" s="520"/>
      <c r="AIY155" s="520"/>
      <c r="AIZ155" s="520"/>
      <c r="AJC155" s="520"/>
      <c r="AJD155" s="520"/>
      <c r="AJG155" s="520"/>
      <c r="AJH155" s="520"/>
      <c r="AJK155" s="520"/>
      <c r="AJL155" s="520"/>
      <c r="AJO155" s="520"/>
      <c r="AJP155" s="520"/>
      <c r="AJS155" s="520"/>
      <c r="AJT155" s="520"/>
      <c r="AJW155" s="520"/>
      <c r="AJX155" s="520"/>
      <c r="AKA155" s="520"/>
      <c r="AKB155" s="520"/>
      <c r="AKE155" s="520"/>
      <c r="AKF155" s="520"/>
      <c r="AKI155" s="520"/>
      <c r="AKJ155" s="520"/>
      <c r="AKM155" s="520"/>
      <c r="AKN155" s="520"/>
      <c r="AKQ155" s="520"/>
      <c r="AKR155" s="520"/>
      <c r="AKU155" s="520"/>
      <c r="AKV155" s="520"/>
      <c r="AKY155" s="520"/>
      <c r="AKZ155" s="520"/>
      <c r="ALC155" s="520"/>
      <c r="ALD155" s="520"/>
      <c r="ALG155" s="520"/>
      <c r="ALH155" s="520"/>
      <c r="ALK155" s="520"/>
      <c r="ALL155" s="520"/>
      <c r="ALO155" s="520"/>
      <c r="ALP155" s="520"/>
      <c r="ALS155" s="520"/>
      <c r="ALT155" s="520"/>
      <c r="ALW155" s="520"/>
      <c r="ALX155" s="520"/>
      <c r="AMA155" s="520"/>
      <c r="AMB155" s="520"/>
      <c r="AME155" s="520"/>
      <c r="AMF155" s="520"/>
      <c r="AMI155" s="520"/>
      <c r="AMJ155" s="520"/>
    </row>
    <row r="156" customFormat="false" ht="15" hidden="true" customHeight="true" outlineLevel="0" collapsed="false">
      <c r="B156" s="468"/>
      <c r="C156" s="468"/>
      <c r="D156" s="468"/>
      <c r="E156" s="468"/>
      <c r="F156" s="468"/>
      <c r="G156" s="468"/>
      <c r="H156" s="468"/>
      <c r="I156" s="468"/>
      <c r="J156" s="468"/>
      <c r="K156" s="468"/>
      <c r="L156" s="519"/>
      <c r="O156" s="520"/>
      <c r="P156" s="520"/>
      <c r="S156" s="520"/>
      <c r="T156" s="520"/>
      <c r="W156" s="520"/>
      <c r="X156" s="520"/>
      <c r="AA156" s="520"/>
      <c r="AB156" s="520"/>
      <c r="AE156" s="520"/>
      <c r="AF156" s="520"/>
      <c r="AI156" s="520"/>
      <c r="AJ156" s="520"/>
      <c r="AM156" s="520"/>
      <c r="AN156" s="520"/>
      <c r="AQ156" s="520"/>
      <c r="AR156" s="520"/>
      <c r="AU156" s="520"/>
      <c r="AV156" s="520"/>
      <c r="AY156" s="520"/>
      <c r="AZ156" s="520"/>
      <c r="BC156" s="520"/>
      <c r="BD156" s="520"/>
      <c r="BG156" s="520"/>
      <c r="BH156" s="520"/>
      <c r="BK156" s="520"/>
      <c r="BL156" s="520"/>
      <c r="BO156" s="520"/>
      <c r="BP156" s="520"/>
      <c r="BS156" s="520"/>
      <c r="BT156" s="520"/>
      <c r="BW156" s="520"/>
      <c r="BX156" s="520"/>
      <c r="CA156" s="520"/>
      <c r="CB156" s="520"/>
      <c r="CE156" s="520"/>
      <c r="CF156" s="520"/>
      <c r="CI156" s="520"/>
      <c r="CJ156" s="520"/>
      <c r="CM156" s="520"/>
      <c r="CN156" s="520"/>
      <c r="CQ156" s="520"/>
      <c r="CR156" s="520"/>
      <c r="CU156" s="520"/>
      <c r="CV156" s="520"/>
      <c r="CY156" s="520"/>
      <c r="CZ156" s="520"/>
      <c r="DC156" s="520"/>
      <c r="DD156" s="520"/>
      <c r="DG156" s="520"/>
      <c r="DH156" s="520"/>
      <c r="DK156" s="520"/>
      <c r="DL156" s="520"/>
      <c r="DO156" s="520"/>
      <c r="DP156" s="520"/>
      <c r="DS156" s="520"/>
      <c r="DT156" s="520"/>
      <c r="DW156" s="520"/>
      <c r="DX156" s="520"/>
      <c r="EA156" s="520"/>
      <c r="EB156" s="520"/>
      <c r="EE156" s="520"/>
      <c r="EF156" s="520"/>
      <c r="EI156" s="520"/>
      <c r="EJ156" s="520"/>
      <c r="EM156" s="520"/>
      <c r="EN156" s="520"/>
      <c r="EQ156" s="520"/>
      <c r="ER156" s="520"/>
      <c r="EU156" s="520"/>
      <c r="EV156" s="520"/>
      <c r="EY156" s="520"/>
      <c r="EZ156" s="520"/>
      <c r="FC156" s="520"/>
      <c r="FD156" s="520"/>
      <c r="FG156" s="520"/>
      <c r="FH156" s="520"/>
      <c r="FK156" s="520"/>
      <c r="FL156" s="520"/>
      <c r="FO156" s="520"/>
      <c r="FP156" s="520"/>
      <c r="FS156" s="520"/>
      <c r="FT156" s="520"/>
      <c r="FW156" s="520"/>
      <c r="FX156" s="520"/>
      <c r="GA156" s="520"/>
      <c r="GB156" s="520"/>
      <c r="GE156" s="520"/>
      <c r="GF156" s="520"/>
      <c r="GI156" s="520"/>
      <c r="GJ156" s="520"/>
      <c r="GM156" s="520"/>
      <c r="GN156" s="520"/>
      <c r="GQ156" s="520"/>
      <c r="GR156" s="520"/>
      <c r="GU156" s="520"/>
      <c r="GV156" s="520"/>
      <c r="GY156" s="520"/>
      <c r="GZ156" s="520"/>
      <c r="HC156" s="520"/>
      <c r="HD156" s="520"/>
      <c r="HG156" s="520"/>
      <c r="HH156" s="520"/>
      <c r="HK156" s="520"/>
      <c r="HL156" s="520"/>
      <c r="HO156" s="520"/>
      <c r="HP156" s="520"/>
      <c r="HS156" s="520"/>
      <c r="HT156" s="520"/>
      <c r="HW156" s="520"/>
      <c r="HX156" s="520"/>
      <c r="IA156" s="520"/>
      <c r="IB156" s="520"/>
      <c r="IE156" s="520"/>
      <c r="IF156" s="520"/>
      <c r="II156" s="520"/>
      <c r="IJ156" s="520"/>
      <c r="IM156" s="520"/>
      <c r="IN156" s="520"/>
      <c r="IQ156" s="520"/>
      <c r="IR156" s="520"/>
      <c r="IU156" s="520"/>
      <c r="IV156" s="520"/>
      <c r="IY156" s="520"/>
      <c r="IZ156" s="520"/>
      <c r="JC156" s="520"/>
      <c r="JD156" s="520"/>
      <c r="JG156" s="520"/>
      <c r="JH156" s="520"/>
      <c r="JK156" s="520"/>
      <c r="JL156" s="520"/>
      <c r="JO156" s="520"/>
      <c r="JP156" s="520"/>
      <c r="JS156" s="520"/>
      <c r="JT156" s="520"/>
      <c r="JW156" s="520"/>
      <c r="JX156" s="520"/>
      <c r="KA156" s="520"/>
      <c r="KB156" s="520"/>
      <c r="KE156" s="520"/>
      <c r="KF156" s="520"/>
      <c r="KI156" s="520"/>
      <c r="KJ156" s="520"/>
      <c r="KM156" s="520"/>
      <c r="KN156" s="520"/>
      <c r="KQ156" s="520"/>
      <c r="KR156" s="520"/>
      <c r="KU156" s="520"/>
      <c r="KV156" s="520"/>
      <c r="KY156" s="520"/>
      <c r="KZ156" s="520"/>
      <c r="LC156" s="520"/>
      <c r="LD156" s="520"/>
      <c r="LG156" s="520"/>
      <c r="LH156" s="520"/>
      <c r="LK156" s="520"/>
      <c r="LL156" s="520"/>
      <c r="LO156" s="520"/>
      <c r="LP156" s="520"/>
      <c r="LS156" s="520"/>
      <c r="LT156" s="520"/>
      <c r="LW156" s="520"/>
      <c r="LX156" s="520"/>
      <c r="MA156" s="520"/>
      <c r="MB156" s="520"/>
      <c r="ME156" s="520"/>
      <c r="MF156" s="520"/>
      <c r="MI156" s="520"/>
      <c r="MJ156" s="520"/>
      <c r="MM156" s="520"/>
      <c r="MN156" s="520"/>
      <c r="MQ156" s="520"/>
      <c r="MR156" s="520"/>
      <c r="MU156" s="520"/>
      <c r="MV156" s="520"/>
      <c r="MY156" s="520"/>
      <c r="MZ156" s="520"/>
      <c r="NC156" s="520"/>
      <c r="ND156" s="520"/>
      <c r="NG156" s="520"/>
      <c r="NH156" s="520"/>
      <c r="NK156" s="520"/>
      <c r="NL156" s="520"/>
      <c r="NO156" s="520"/>
      <c r="NP156" s="520"/>
      <c r="NS156" s="520"/>
      <c r="NT156" s="520"/>
      <c r="NW156" s="520"/>
      <c r="NX156" s="520"/>
      <c r="OA156" s="520"/>
      <c r="OB156" s="520"/>
      <c r="OE156" s="520"/>
      <c r="OF156" s="520"/>
      <c r="OI156" s="520"/>
      <c r="OJ156" s="520"/>
      <c r="OM156" s="520"/>
      <c r="ON156" s="520"/>
      <c r="OQ156" s="520"/>
      <c r="OR156" s="520"/>
      <c r="OU156" s="520"/>
      <c r="OV156" s="520"/>
      <c r="OY156" s="520"/>
      <c r="OZ156" s="520"/>
      <c r="PC156" s="520"/>
      <c r="PD156" s="520"/>
      <c r="PG156" s="520"/>
      <c r="PH156" s="520"/>
      <c r="PK156" s="520"/>
      <c r="PL156" s="520"/>
      <c r="PO156" s="520"/>
      <c r="PP156" s="520"/>
      <c r="PS156" s="520"/>
      <c r="PT156" s="520"/>
      <c r="PW156" s="520"/>
      <c r="PX156" s="520"/>
      <c r="QA156" s="520"/>
      <c r="QB156" s="520"/>
      <c r="QE156" s="520"/>
      <c r="QF156" s="520"/>
      <c r="QI156" s="520"/>
      <c r="QJ156" s="520"/>
      <c r="QM156" s="520"/>
      <c r="QN156" s="520"/>
      <c r="QQ156" s="520"/>
      <c r="QR156" s="520"/>
      <c r="QU156" s="520"/>
      <c r="QV156" s="520"/>
      <c r="QY156" s="520"/>
      <c r="QZ156" s="520"/>
      <c r="RC156" s="520"/>
      <c r="RD156" s="520"/>
      <c r="RG156" s="520"/>
      <c r="RH156" s="520"/>
      <c r="RK156" s="520"/>
      <c r="RL156" s="520"/>
      <c r="RO156" s="520"/>
      <c r="RP156" s="520"/>
      <c r="RS156" s="520"/>
      <c r="RT156" s="520"/>
      <c r="RW156" s="520"/>
      <c r="RX156" s="520"/>
      <c r="SA156" s="520"/>
      <c r="SB156" s="520"/>
      <c r="SE156" s="520"/>
      <c r="SF156" s="520"/>
      <c r="SI156" s="520"/>
      <c r="SJ156" s="520"/>
      <c r="SM156" s="520"/>
      <c r="SN156" s="520"/>
      <c r="SQ156" s="520"/>
      <c r="SR156" s="520"/>
      <c r="SU156" s="520"/>
      <c r="SV156" s="520"/>
      <c r="SY156" s="520"/>
      <c r="SZ156" s="520"/>
      <c r="TC156" s="520"/>
      <c r="TD156" s="520"/>
      <c r="TG156" s="520"/>
      <c r="TH156" s="520"/>
      <c r="TK156" s="520"/>
      <c r="TL156" s="520"/>
      <c r="TO156" s="520"/>
      <c r="TP156" s="520"/>
      <c r="TS156" s="520"/>
      <c r="TT156" s="520"/>
      <c r="TW156" s="520"/>
      <c r="TX156" s="520"/>
      <c r="UA156" s="520"/>
      <c r="UB156" s="520"/>
      <c r="UE156" s="520"/>
      <c r="UF156" s="520"/>
      <c r="UI156" s="520"/>
      <c r="UJ156" s="520"/>
      <c r="UM156" s="520"/>
      <c r="UN156" s="520"/>
      <c r="UQ156" s="520"/>
      <c r="UR156" s="520"/>
      <c r="UU156" s="520"/>
      <c r="UV156" s="520"/>
      <c r="UY156" s="520"/>
      <c r="UZ156" s="520"/>
      <c r="VC156" s="520"/>
      <c r="VD156" s="520"/>
      <c r="VG156" s="520"/>
      <c r="VH156" s="520"/>
      <c r="VK156" s="520"/>
      <c r="VL156" s="520"/>
      <c r="VO156" s="520"/>
      <c r="VP156" s="520"/>
      <c r="VS156" s="520"/>
      <c r="VT156" s="520"/>
      <c r="VW156" s="520"/>
      <c r="VX156" s="520"/>
      <c r="WA156" s="520"/>
      <c r="WB156" s="520"/>
      <c r="WE156" s="520"/>
      <c r="WF156" s="520"/>
      <c r="WI156" s="520"/>
      <c r="WJ156" s="520"/>
      <c r="WM156" s="520"/>
      <c r="WN156" s="520"/>
      <c r="WQ156" s="520"/>
      <c r="WR156" s="520"/>
      <c r="WU156" s="520"/>
      <c r="WV156" s="520"/>
      <c r="WY156" s="520"/>
      <c r="WZ156" s="520"/>
      <c r="XC156" s="520"/>
      <c r="XD156" s="520"/>
      <c r="XG156" s="520"/>
      <c r="XH156" s="520"/>
      <c r="XK156" s="520"/>
      <c r="XL156" s="520"/>
      <c r="XO156" s="520"/>
      <c r="XP156" s="520"/>
      <c r="XS156" s="520"/>
      <c r="XT156" s="520"/>
      <c r="XW156" s="520"/>
      <c r="XX156" s="520"/>
      <c r="YA156" s="520"/>
      <c r="YB156" s="520"/>
      <c r="YE156" s="520"/>
      <c r="YF156" s="520"/>
      <c r="YI156" s="520"/>
      <c r="YJ156" s="520"/>
      <c r="YM156" s="520"/>
      <c r="YN156" s="520"/>
      <c r="YQ156" s="520"/>
      <c r="YR156" s="520"/>
      <c r="YU156" s="520"/>
      <c r="YV156" s="520"/>
      <c r="YY156" s="520"/>
      <c r="YZ156" s="520"/>
      <c r="ZC156" s="520"/>
      <c r="ZD156" s="520"/>
      <c r="ZG156" s="520"/>
      <c r="ZH156" s="520"/>
      <c r="ZK156" s="520"/>
      <c r="ZL156" s="520"/>
      <c r="ZO156" s="520"/>
      <c r="ZP156" s="520"/>
      <c r="ZS156" s="520"/>
      <c r="ZT156" s="520"/>
      <c r="ZW156" s="520"/>
      <c r="ZX156" s="520"/>
      <c r="AAA156" s="520"/>
      <c r="AAB156" s="520"/>
      <c r="AAE156" s="520"/>
      <c r="AAF156" s="520"/>
      <c r="AAI156" s="520"/>
      <c r="AAJ156" s="520"/>
      <c r="AAM156" s="520"/>
      <c r="AAN156" s="520"/>
      <c r="AAQ156" s="520"/>
      <c r="AAR156" s="520"/>
      <c r="AAU156" s="520"/>
      <c r="AAV156" s="520"/>
      <c r="AAY156" s="520"/>
      <c r="AAZ156" s="520"/>
      <c r="ABC156" s="520"/>
      <c r="ABD156" s="520"/>
      <c r="ABG156" s="520"/>
      <c r="ABH156" s="520"/>
      <c r="ABK156" s="520"/>
      <c r="ABL156" s="520"/>
      <c r="ABO156" s="520"/>
      <c r="ABP156" s="520"/>
      <c r="ABS156" s="520"/>
      <c r="ABT156" s="520"/>
      <c r="ABW156" s="520"/>
      <c r="ABX156" s="520"/>
      <c r="ACA156" s="520"/>
      <c r="ACB156" s="520"/>
      <c r="ACE156" s="520"/>
      <c r="ACF156" s="520"/>
      <c r="ACI156" s="520"/>
      <c r="ACJ156" s="520"/>
      <c r="ACM156" s="520"/>
      <c r="ACN156" s="520"/>
      <c r="ACQ156" s="520"/>
      <c r="ACR156" s="520"/>
      <c r="ACU156" s="520"/>
      <c r="ACV156" s="520"/>
      <c r="ACY156" s="520"/>
      <c r="ACZ156" s="520"/>
      <c r="ADC156" s="520"/>
      <c r="ADD156" s="520"/>
      <c r="ADG156" s="520"/>
      <c r="ADH156" s="520"/>
      <c r="ADK156" s="520"/>
      <c r="ADL156" s="520"/>
      <c r="ADO156" s="520"/>
      <c r="ADP156" s="520"/>
      <c r="ADS156" s="520"/>
      <c r="ADT156" s="520"/>
      <c r="ADW156" s="520"/>
      <c r="ADX156" s="520"/>
      <c r="AEA156" s="520"/>
      <c r="AEB156" s="520"/>
      <c r="AEE156" s="520"/>
      <c r="AEF156" s="520"/>
      <c r="AEI156" s="520"/>
      <c r="AEJ156" s="520"/>
      <c r="AEM156" s="520"/>
      <c r="AEN156" s="520"/>
      <c r="AEQ156" s="520"/>
      <c r="AER156" s="520"/>
      <c r="AEU156" s="520"/>
      <c r="AEV156" s="520"/>
      <c r="AEY156" s="520"/>
      <c r="AEZ156" s="520"/>
      <c r="AFC156" s="520"/>
      <c r="AFD156" s="520"/>
      <c r="AFG156" s="520"/>
      <c r="AFH156" s="520"/>
      <c r="AFK156" s="520"/>
      <c r="AFL156" s="520"/>
      <c r="AFO156" s="520"/>
      <c r="AFP156" s="520"/>
      <c r="AFS156" s="520"/>
      <c r="AFT156" s="520"/>
      <c r="AFW156" s="520"/>
      <c r="AFX156" s="520"/>
      <c r="AGA156" s="520"/>
      <c r="AGB156" s="520"/>
      <c r="AGE156" s="520"/>
      <c r="AGF156" s="520"/>
      <c r="AGI156" s="520"/>
      <c r="AGJ156" s="520"/>
      <c r="AGM156" s="520"/>
      <c r="AGN156" s="520"/>
      <c r="AGQ156" s="520"/>
      <c r="AGR156" s="520"/>
      <c r="AGU156" s="520"/>
      <c r="AGV156" s="520"/>
      <c r="AGY156" s="520"/>
      <c r="AGZ156" s="520"/>
      <c r="AHC156" s="520"/>
      <c r="AHD156" s="520"/>
      <c r="AHG156" s="520"/>
      <c r="AHH156" s="520"/>
      <c r="AHK156" s="520"/>
      <c r="AHL156" s="520"/>
      <c r="AHO156" s="520"/>
      <c r="AHP156" s="520"/>
      <c r="AHS156" s="520"/>
      <c r="AHT156" s="520"/>
      <c r="AHW156" s="520"/>
      <c r="AHX156" s="520"/>
      <c r="AIA156" s="520"/>
      <c r="AIB156" s="520"/>
      <c r="AIE156" s="520"/>
      <c r="AIF156" s="520"/>
      <c r="AII156" s="520"/>
      <c r="AIJ156" s="520"/>
      <c r="AIM156" s="520"/>
      <c r="AIN156" s="520"/>
      <c r="AIQ156" s="520"/>
      <c r="AIR156" s="520"/>
      <c r="AIU156" s="520"/>
      <c r="AIV156" s="520"/>
      <c r="AIY156" s="520"/>
      <c r="AIZ156" s="520"/>
      <c r="AJC156" s="520"/>
      <c r="AJD156" s="520"/>
      <c r="AJG156" s="520"/>
      <c r="AJH156" s="520"/>
      <c r="AJK156" s="520"/>
      <c r="AJL156" s="520"/>
      <c r="AJO156" s="520"/>
      <c r="AJP156" s="520"/>
      <c r="AJS156" s="520"/>
      <c r="AJT156" s="520"/>
      <c r="AJW156" s="520"/>
      <c r="AJX156" s="520"/>
      <c r="AKA156" s="520"/>
      <c r="AKB156" s="520"/>
      <c r="AKE156" s="520"/>
      <c r="AKF156" s="520"/>
      <c r="AKI156" s="520"/>
      <c r="AKJ156" s="520"/>
      <c r="AKM156" s="520"/>
      <c r="AKN156" s="520"/>
      <c r="AKQ156" s="520"/>
      <c r="AKR156" s="520"/>
      <c r="AKU156" s="520"/>
      <c r="AKV156" s="520"/>
      <c r="AKY156" s="520"/>
      <c r="AKZ156" s="520"/>
      <c r="ALC156" s="520"/>
      <c r="ALD156" s="520"/>
      <c r="ALG156" s="520"/>
      <c r="ALH156" s="520"/>
      <c r="ALK156" s="520"/>
      <c r="ALL156" s="520"/>
      <c r="ALO156" s="520"/>
      <c r="ALP156" s="520"/>
      <c r="ALS156" s="520"/>
      <c r="ALT156" s="520"/>
      <c r="ALW156" s="520"/>
      <c r="ALX156" s="520"/>
      <c r="AMA156" s="520"/>
      <c r="AMB156" s="520"/>
      <c r="AME156" s="520"/>
      <c r="AMF156" s="520"/>
      <c r="AMI156" s="520"/>
      <c r="AMJ156" s="520"/>
    </row>
    <row r="157" customFormat="false" ht="15" hidden="true" customHeight="true" outlineLevel="0" collapsed="false">
      <c r="B157" s="468"/>
      <c r="C157" s="468"/>
      <c r="D157" s="468"/>
      <c r="E157" s="468"/>
      <c r="F157" s="468"/>
      <c r="G157" s="468"/>
      <c r="H157" s="468"/>
      <c r="I157" s="468"/>
      <c r="J157" s="468"/>
      <c r="K157" s="468"/>
      <c r="L157" s="519"/>
      <c r="O157" s="520"/>
      <c r="P157" s="520"/>
      <c r="S157" s="520"/>
      <c r="T157" s="520"/>
      <c r="W157" s="520"/>
      <c r="X157" s="520"/>
      <c r="AA157" s="520"/>
      <c r="AB157" s="520"/>
      <c r="AE157" s="520"/>
      <c r="AF157" s="520"/>
      <c r="AI157" s="520"/>
      <c r="AJ157" s="520"/>
      <c r="AM157" s="520"/>
      <c r="AN157" s="520"/>
      <c r="AQ157" s="520"/>
      <c r="AR157" s="520"/>
      <c r="AU157" s="520"/>
      <c r="AV157" s="520"/>
      <c r="AY157" s="520"/>
      <c r="AZ157" s="520"/>
      <c r="BC157" s="520"/>
      <c r="BD157" s="520"/>
      <c r="BG157" s="520"/>
      <c r="BH157" s="520"/>
      <c r="BK157" s="520"/>
      <c r="BL157" s="520"/>
      <c r="BO157" s="520"/>
      <c r="BP157" s="520"/>
      <c r="BS157" s="520"/>
      <c r="BT157" s="520"/>
      <c r="BW157" s="520"/>
      <c r="BX157" s="520"/>
      <c r="CA157" s="520"/>
      <c r="CB157" s="520"/>
      <c r="CE157" s="520"/>
      <c r="CF157" s="520"/>
      <c r="CI157" s="520"/>
      <c r="CJ157" s="520"/>
      <c r="CM157" s="520"/>
      <c r="CN157" s="520"/>
      <c r="CQ157" s="520"/>
      <c r="CR157" s="520"/>
      <c r="CU157" s="520"/>
      <c r="CV157" s="520"/>
      <c r="CY157" s="520"/>
      <c r="CZ157" s="520"/>
      <c r="DC157" s="520"/>
      <c r="DD157" s="520"/>
      <c r="DG157" s="520"/>
      <c r="DH157" s="520"/>
      <c r="DK157" s="520"/>
      <c r="DL157" s="520"/>
      <c r="DO157" s="520"/>
      <c r="DP157" s="520"/>
      <c r="DS157" s="520"/>
      <c r="DT157" s="520"/>
      <c r="DW157" s="520"/>
      <c r="DX157" s="520"/>
      <c r="EA157" s="520"/>
      <c r="EB157" s="520"/>
      <c r="EE157" s="520"/>
      <c r="EF157" s="520"/>
      <c r="EI157" s="520"/>
      <c r="EJ157" s="520"/>
      <c r="EM157" s="520"/>
      <c r="EN157" s="520"/>
      <c r="EQ157" s="520"/>
      <c r="ER157" s="520"/>
      <c r="EU157" s="520"/>
      <c r="EV157" s="520"/>
      <c r="EY157" s="520"/>
      <c r="EZ157" s="520"/>
      <c r="FC157" s="520"/>
      <c r="FD157" s="520"/>
      <c r="FG157" s="520"/>
      <c r="FH157" s="520"/>
      <c r="FK157" s="520"/>
      <c r="FL157" s="520"/>
      <c r="FO157" s="520"/>
      <c r="FP157" s="520"/>
      <c r="FS157" s="520"/>
      <c r="FT157" s="520"/>
      <c r="FW157" s="520"/>
      <c r="FX157" s="520"/>
      <c r="GA157" s="520"/>
      <c r="GB157" s="520"/>
      <c r="GE157" s="520"/>
      <c r="GF157" s="520"/>
      <c r="GI157" s="520"/>
      <c r="GJ157" s="520"/>
      <c r="GM157" s="520"/>
      <c r="GN157" s="520"/>
      <c r="GQ157" s="520"/>
      <c r="GR157" s="520"/>
      <c r="GU157" s="520"/>
      <c r="GV157" s="520"/>
      <c r="GY157" s="520"/>
      <c r="GZ157" s="520"/>
      <c r="HC157" s="520"/>
      <c r="HD157" s="520"/>
      <c r="HG157" s="520"/>
      <c r="HH157" s="520"/>
      <c r="HK157" s="520"/>
      <c r="HL157" s="520"/>
      <c r="HO157" s="520"/>
      <c r="HP157" s="520"/>
      <c r="HS157" s="520"/>
      <c r="HT157" s="520"/>
      <c r="HW157" s="520"/>
      <c r="HX157" s="520"/>
      <c r="IA157" s="520"/>
      <c r="IB157" s="520"/>
      <c r="IE157" s="520"/>
      <c r="IF157" s="520"/>
      <c r="II157" s="520"/>
      <c r="IJ157" s="520"/>
      <c r="IM157" s="520"/>
      <c r="IN157" s="520"/>
      <c r="IQ157" s="520"/>
      <c r="IR157" s="520"/>
      <c r="IU157" s="520"/>
      <c r="IV157" s="520"/>
      <c r="IY157" s="520"/>
      <c r="IZ157" s="520"/>
      <c r="JC157" s="520"/>
      <c r="JD157" s="520"/>
      <c r="JG157" s="520"/>
      <c r="JH157" s="520"/>
      <c r="JK157" s="520"/>
      <c r="JL157" s="520"/>
      <c r="JO157" s="520"/>
      <c r="JP157" s="520"/>
      <c r="JS157" s="520"/>
      <c r="JT157" s="520"/>
      <c r="JW157" s="520"/>
      <c r="JX157" s="520"/>
      <c r="KA157" s="520"/>
      <c r="KB157" s="520"/>
      <c r="KE157" s="520"/>
      <c r="KF157" s="520"/>
      <c r="KI157" s="520"/>
      <c r="KJ157" s="520"/>
      <c r="KM157" s="520"/>
      <c r="KN157" s="520"/>
      <c r="KQ157" s="520"/>
      <c r="KR157" s="520"/>
      <c r="KU157" s="520"/>
      <c r="KV157" s="520"/>
      <c r="KY157" s="520"/>
      <c r="KZ157" s="520"/>
      <c r="LC157" s="520"/>
      <c r="LD157" s="520"/>
      <c r="LG157" s="520"/>
      <c r="LH157" s="520"/>
      <c r="LK157" s="520"/>
      <c r="LL157" s="520"/>
      <c r="LO157" s="520"/>
      <c r="LP157" s="520"/>
      <c r="LS157" s="520"/>
      <c r="LT157" s="520"/>
      <c r="LW157" s="520"/>
      <c r="LX157" s="520"/>
      <c r="MA157" s="520"/>
      <c r="MB157" s="520"/>
      <c r="ME157" s="520"/>
      <c r="MF157" s="520"/>
      <c r="MI157" s="520"/>
      <c r="MJ157" s="520"/>
      <c r="MM157" s="520"/>
      <c r="MN157" s="520"/>
      <c r="MQ157" s="520"/>
      <c r="MR157" s="520"/>
      <c r="MU157" s="520"/>
      <c r="MV157" s="520"/>
      <c r="MY157" s="520"/>
      <c r="MZ157" s="520"/>
      <c r="NC157" s="520"/>
      <c r="ND157" s="520"/>
      <c r="NG157" s="520"/>
      <c r="NH157" s="520"/>
      <c r="NK157" s="520"/>
      <c r="NL157" s="520"/>
      <c r="NO157" s="520"/>
      <c r="NP157" s="520"/>
      <c r="NS157" s="520"/>
      <c r="NT157" s="520"/>
      <c r="NW157" s="520"/>
      <c r="NX157" s="520"/>
      <c r="OA157" s="520"/>
      <c r="OB157" s="520"/>
      <c r="OE157" s="520"/>
      <c r="OF157" s="520"/>
      <c r="OI157" s="520"/>
      <c r="OJ157" s="520"/>
      <c r="OM157" s="520"/>
      <c r="ON157" s="520"/>
      <c r="OQ157" s="520"/>
      <c r="OR157" s="520"/>
      <c r="OU157" s="520"/>
      <c r="OV157" s="520"/>
      <c r="OY157" s="520"/>
      <c r="OZ157" s="520"/>
      <c r="PC157" s="520"/>
      <c r="PD157" s="520"/>
      <c r="PG157" s="520"/>
      <c r="PH157" s="520"/>
      <c r="PK157" s="520"/>
      <c r="PL157" s="520"/>
      <c r="PO157" s="520"/>
      <c r="PP157" s="520"/>
      <c r="PS157" s="520"/>
      <c r="PT157" s="520"/>
      <c r="PW157" s="520"/>
      <c r="PX157" s="520"/>
      <c r="QA157" s="520"/>
      <c r="QB157" s="520"/>
      <c r="QE157" s="520"/>
      <c r="QF157" s="520"/>
      <c r="QI157" s="520"/>
      <c r="QJ157" s="520"/>
      <c r="QM157" s="520"/>
      <c r="QN157" s="520"/>
      <c r="QQ157" s="520"/>
      <c r="QR157" s="520"/>
      <c r="QU157" s="520"/>
      <c r="QV157" s="520"/>
      <c r="QY157" s="520"/>
      <c r="QZ157" s="520"/>
      <c r="RC157" s="520"/>
      <c r="RD157" s="520"/>
      <c r="RG157" s="520"/>
      <c r="RH157" s="520"/>
      <c r="RK157" s="520"/>
      <c r="RL157" s="520"/>
      <c r="RO157" s="520"/>
      <c r="RP157" s="520"/>
      <c r="RS157" s="520"/>
      <c r="RT157" s="520"/>
      <c r="RW157" s="520"/>
      <c r="RX157" s="520"/>
      <c r="SA157" s="520"/>
      <c r="SB157" s="520"/>
      <c r="SE157" s="520"/>
      <c r="SF157" s="520"/>
      <c r="SI157" s="520"/>
      <c r="SJ157" s="520"/>
      <c r="SM157" s="520"/>
      <c r="SN157" s="520"/>
      <c r="SQ157" s="520"/>
      <c r="SR157" s="520"/>
      <c r="SU157" s="520"/>
      <c r="SV157" s="520"/>
      <c r="SY157" s="520"/>
      <c r="SZ157" s="520"/>
      <c r="TC157" s="520"/>
      <c r="TD157" s="520"/>
      <c r="TG157" s="520"/>
      <c r="TH157" s="520"/>
      <c r="TK157" s="520"/>
      <c r="TL157" s="520"/>
      <c r="TO157" s="520"/>
      <c r="TP157" s="520"/>
      <c r="TS157" s="520"/>
      <c r="TT157" s="520"/>
      <c r="TW157" s="520"/>
      <c r="TX157" s="520"/>
      <c r="UA157" s="520"/>
      <c r="UB157" s="520"/>
      <c r="UE157" s="520"/>
      <c r="UF157" s="520"/>
      <c r="UI157" s="520"/>
      <c r="UJ157" s="520"/>
      <c r="UM157" s="520"/>
      <c r="UN157" s="520"/>
      <c r="UQ157" s="520"/>
      <c r="UR157" s="520"/>
      <c r="UU157" s="520"/>
      <c r="UV157" s="520"/>
      <c r="UY157" s="520"/>
      <c r="UZ157" s="520"/>
      <c r="VC157" s="520"/>
      <c r="VD157" s="520"/>
      <c r="VG157" s="520"/>
      <c r="VH157" s="520"/>
      <c r="VK157" s="520"/>
      <c r="VL157" s="520"/>
      <c r="VO157" s="520"/>
      <c r="VP157" s="520"/>
      <c r="VS157" s="520"/>
      <c r="VT157" s="520"/>
      <c r="VW157" s="520"/>
      <c r="VX157" s="520"/>
      <c r="WA157" s="520"/>
      <c r="WB157" s="520"/>
      <c r="WE157" s="520"/>
      <c r="WF157" s="520"/>
      <c r="WI157" s="520"/>
      <c r="WJ157" s="520"/>
      <c r="WM157" s="520"/>
      <c r="WN157" s="520"/>
      <c r="WQ157" s="520"/>
      <c r="WR157" s="520"/>
      <c r="WU157" s="520"/>
      <c r="WV157" s="520"/>
      <c r="WY157" s="520"/>
      <c r="WZ157" s="520"/>
      <c r="XC157" s="520"/>
      <c r="XD157" s="520"/>
      <c r="XG157" s="520"/>
      <c r="XH157" s="520"/>
      <c r="XK157" s="520"/>
      <c r="XL157" s="520"/>
      <c r="XO157" s="520"/>
      <c r="XP157" s="520"/>
      <c r="XS157" s="520"/>
      <c r="XT157" s="520"/>
      <c r="XW157" s="520"/>
      <c r="XX157" s="520"/>
      <c r="YA157" s="520"/>
      <c r="YB157" s="520"/>
      <c r="YE157" s="520"/>
      <c r="YF157" s="520"/>
      <c r="YI157" s="520"/>
      <c r="YJ157" s="520"/>
      <c r="YM157" s="520"/>
      <c r="YN157" s="520"/>
      <c r="YQ157" s="520"/>
      <c r="YR157" s="520"/>
      <c r="YU157" s="520"/>
      <c r="YV157" s="520"/>
      <c r="YY157" s="520"/>
      <c r="YZ157" s="520"/>
      <c r="ZC157" s="520"/>
      <c r="ZD157" s="520"/>
      <c r="ZG157" s="520"/>
      <c r="ZH157" s="520"/>
      <c r="ZK157" s="520"/>
      <c r="ZL157" s="520"/>
      <c r="ZO157" s="520"/>
      <c r="ZP157" s="520"/>
      <c r="ZS157" s="520"/>
      <c r="ZT157" s="520"/>
      <c r="ZW157" s="520"/>
      <c r="ZX157" s="520"/>
      <c r="AAA157" s="520"/>
      <c r="AAB157" s="520"/>
      <c r="AAE157" s="520"/>
      <c r="AAF157" s="520"/>
      <c r="AAI157" s="520"/>
      <c r="AAJ157" s="520"/>
      <c r="AAM157" s="520"/>
      <c r="AAN157" s="520"/>
      <c r="AAQ157" s="520"/>
      <c r="AAR157" s="520"/>
      <c r="AAU157" s="520"/>
      <c r="AAV157" s="520"/>
      <c r="AAY157" s="520"/>
      <c r="AAZ157" s="520"/>
      <c r="ABC157" s="520"/>
      <c r="ABD157" s="520"/>
      <c r="ABG157" s="520"/>
      <c r="ABH157" s="520"/>
      <c r="ABK157" s="520"/>
      <c r="ABL157" s="520"/>
      <c r="ABO157" s="520"/>
      <c r="ABP157" s="520"/>
      <c r="ABS157" s="520"/>
      <c r="ABT157" s="520"/>
      <c r="ABW157" s="520"/>
      <c r="ABX157" s="520"/>
      <c r="ACA157" s="520"/>
      <c r="ACB157" s="520"/>
      <c r="ACE157" s="520"/>
      <c r="ACF157" s="520"/>
      <c r="ACI157" s="520"/>
      <c r="ACJ157" s="520"/>
      <c r="ACM157" s="520"/>
      <c r="ACN157" s="520"/>
      <c r="ACQ157" s="520"/>
      <c r="ACR157" s="520"/>
      <c r="ACU157" s="520"/>
      <c r="ACV157" s="520"/>
      <c r="ACY157" s="520"/>
      <c r="ACZ157" s="520"/>
      <c r="ADC157" s="520"/>
      <c r="ADD157" s="520"/>
      <c r="ADG157" s="520"/>
      <c r="ADH157" s="520"/>
      <c r="ADK157" s="520"/>
      <c r="ADL157" s="520"/>
      <c r="ADO157" s="520"/>
      <c r="ADP157" s="520"/>
      <c r="ADS157" s="520"/>
      <c r="ADT157" s="520"/>
      <c r="ADW157" s="520"/>
      <c r="ADX157" s="520"/>
      <c r="AEA157" s="520"/>
      <c r="AEB157" s="520"/>
      <c r="AEE157" s="520"/>
      <c r="AEF157" s="520"/>
      <c r="AEI157" s="520"/>
      <c r="AEJ157" s="520"/>
      <c r="AEM157" s="520"/>
      <c r="AEN157" s="520"/>
      <c r="AEQ157" s="520"/>
      <c r="AER157" s="520"/>
      <c r="AEU157" s="520"/>
      <c r="AEV157" s="520"/>
      <c r="AEY157" s="520"/>
      <c r="AEZ157" s="520"/>
      <c r="AFC157" s="520"/>
      <c r="AFD157" s="520"/>
      <c r="AFG157" s="520"/>
      <c r="AFH157" s="520"/>
      <c r="AFK157" s="520"/>
      <c r="AFL157" s="520"/>
      <c r="AFO157" s="520"/>
      <c r="AFP157" s="520"/>
      <c r="AFS157" s="520"/>
      <c r="AFT157" s="520"/>
      <c r="AFW157" s="520"/>
      <c r="AFX157" s="520"/>
      <c r="AGA157" s="520"/>
      <c r="AGB157" s="520"/>
      <c r="AGE157" s="520"/>
      <c r="AGF157" s="520"/>
      <c r="AGI157" s="520"/>
      <c r="AGJ157" s="520"/>
      <c r="AGM157" s="520"/>
      <c r="AGN157" s="520"/>
      <c r="AGQ157" s="520"/>
      <c r="AGR157" s="520"/>
      <c r="AGU157" s="520"/>
      <c r="AGV157" s="520"/>
      <c r="AGY157" s="520"/>
      <c r="AGZ157" s="520"/>
      <c r="AHC157" s="520"/>
      <c r="AHD157" s="520"/>
      <c r="AHG157" s="520"/>
      <c r="AHH157" s="520"/>
      <c r="AHK157" s="520"/>
      <c r="AHL157" s="520"/>
      <c r="AHO157" s="520"/>
      <c r="AHP157" s="520"/>
      <c r="AHS157" s="520"/>
      <c r="AHT157" s="520"/>
      <c r="AHW157" s="520"/>
      <c r="AHX157" s="520"/>
      <c r="AIA157" s="520"/>
      <c r="AIB157" s="520"/>
      <c r="AIE157" s="520"/>
      <c r="AIF157" s="520"/>
      <c r="AII157" s="520"/>
      <c r="AIJ157" s="520"/>
      <c r="AIM157" s="520"/>
      <c r="AIN157" s="520"/>
      <c r="AIQ157" s="520"/>
      <c r="AIR157" s="520"/>
      <c r="AIU157" s="520"/>
      <c r="AIV157" s="520"/>
      <c r="AIY157" s="520"/>
      <c r="AIZ157" s="520"/>
      <c r="AJC157" s="520"/>
      <c r="AJD157" s="520"/>
      <c r="AJG157" s="520"/>
      <c r="AJH157" s="520"/>
      <c r="AJK157" s="520"/>
      <c r="AJL157" s="520"/>
      <c r="AJO157" s="520"/>
      <c r="AJP157" s="520"/>
      <c r="AJS157" s="520"/>
      <c r="AJT157" s="520"/>
      <c r="AJW157" s="520"/>
      <c r="AJX157" s="520"/>
      <c r="AKA157" s="520"/>
      <c r="AKB157" s="520"/>
      <c r="AKE157" s="520"/>
      <c r="AKF157" s="520"/>
      <c r="AKI157" s="520"/>
      <c r="AKJ157" s="520"/>
      <c r="AKM157" s="520"/>
      <c r="AKN157" s="520"/>
      <c r="AKQ157" s="520"/>
      <c r="AKR157" s="520"/>
      <c r="AKU157" s="520"/>
      <c r="AKV157" s="520"/>
      <c r="AKY157" s="520"/>
      <c r="AKZ157" s="520"/>
      <c r="ALC157" s="520"/>
      <c r="ALD157" s="520"/>
      <c r="ALG157" s="520"/>
      <c r="ALH157" s="520"/>
      <c r="ALK157" s="520"/>
      <c r="ALL157" s="520"/>
      <c r="ALO157" s="520"/>
      <c r="ALP157" s="520"/>
      <c r="ALS157" s="520"/>
      <c r="ALT157" s="520"/>
      <c r="ALW157" s="520"/>
      <c r="ALX157" s="520"/>
      <c r="AMA157" s="520"/>
      <c r="AMB157" s="520"/>
      <c r="AME157" s="520"/>
      <c r="AMF157" s="520"/>
      <c r="AMI157" s="520"/>
      <c r="AMJ157" s="520"/>
    </row>
    <row r="158" customFormat="false" ht="15" hidden="true" customHeight="true" outlineLevel="0" collapsed="false">
      <c r="B158" s="468"/>
      <c r="C158" s="468"/>
      <c r="D158" s="468"/>
      <c r="E158" s="468"/>
      <c r="F158" s="468"/>
      <c r="G158" s="468"/>
      <c r="H158" s="468"/>
      <c r="I158" s="468"/>
      <c r="J158" s="468"/>
      <c r="K158" s="468"/>
      <c r="L158" s="519"/>
      <c r="O158" s="520"/>
      <c r="P158" s="520"/>
      <c r="S158" s="520"/>
      <c r="T158" s="520"/>
      <c r="W158" s="520"/>
      <c r="X158" s="520"/>
      <c r="AA158" s="520"/>
      <c r="AB158" s="520"/>
      <c r="AE158" s="520"/>
      <c r="AF158" s="520"/>
      <c r="AI158" s="520"/>
      <c r="AJ158" s="520"/>
      <c r="AM158" s="520"/>
      <c r="AN158" s="520"/>
      <c r="AQ158" s="520"/>
      <c r="AR158" s="520"/>
      <c r="AU158" s="520"/>
      <c r="AV158" s="520"/>
      <c r="AY158" s="520"/>
      <c r="AZ158" s="520"/>
      <c r="BC158" s="520"/>
      <c r="BD158" s="520"/>
      <c r="BG158" s="520"/>
      <c r="BH158" s="520"/>
      <c r="BK158" s="520"/>
      <c r="BL158" s="520"/>
      <c r="BO158" s="520"/>
      <c r="BP158" s="520"/>
      <c r="BS158" s="520"/>
      <c r="BT158" s="520"/>
      <c r="BW158" s="520"/>
      <c r="BX158" s="520"/>
      <c r="CA158" s="520"/>
      <c r="CB158" s="520"/>
      <c r="CE158" s="520"/>
      <c r="CF158" s="520"/>
      <c r="CI158" s="520"/>
      <c r="CJ158" s="520"/>
      <c r="CM158" s="520"/>
      <c r="CN158" s="520"/>
      <c r="CQ158" s="520"/>
      <c r="CR158" s="520"/>
      <c r="CU158" s="520"/>
      <c r="CV158" s="520"/>
      <c r="CY158" s="520"/>
      <c r="CZ158" s="520"/>
      <c r="DC158" s="520"/>
      <c r="DD158" s="520"/>
      <c r="DG158" s="520"/>
      <c r="DH158" s="520"/>
      <c r="DK158" s="520"/>
      <c r="DL158" s="520"/>
      <c r="DO158" s="520"/>
      <c r="DP158" s="520"/>
      <c r="DS158" s="520"/>
      <c r="DT158" s="520"/>
      <c r="DW158" s="520"/>
      <c r="DX158" s="520"/>
      <c r="EA158" s="520"/>
      <c r="EB158" s="520"/>
      <c r="EE158" s="520"/>
      <c r="EF158" s="520"/>
      <c r="EI158" s="520"/>
      <c r="EJ158" s="520"/>
      <c r="EM158" s="520"/>
      <c r="EN158" s="520"/>
      <c r="EQ158" s="520"/>
      <c r="ER158" s="520"/>
      <c r="EU158" s="520"/>
      <c r="EV158" s="520"/>
      <c r="EY158" s="520"/>
      <c r="EZ158" s="520"/>
      <c r="FC158" s="520"/>
      <c r="FD158" s="520"/>
      <c r="FG158" s="520"/>
      <c r="FH158" s="520"/>
      <c r="FK158" s="520"/>
      <c r="FL158" s="520"/>
      <c r="FO158" s="520"/>
      <c r="FP158" s="520"/>
      <c r="FS158" s="520"/>
      <c r="FT158" s="520"/>
      <c r="FW158" s="520"/>
      <c r="FX158" s="520"/>
      <c r="GA158" s="520"/>
      <c r="GB158" s="520"/>
      <c r="GE158" s="520"/>
      <c r="GF158" s="520"/>
      <c r="GI158" s="520"/>
      <c r="GJ158" s="520"/>
      <c r="GM158" s="520"/>
      <c r="GN158" s="520"/>
      <c r="GQ158" s="520"/>
      <c r="GR158" s="520"/>
      <c r="GU158" s="520"/>
      <c r="GV158" s="520"/>
      <c r="GY158" s="520"/>
      <c r="GZ158" s="520"/>
      <c r="HC158" s="520"/>
      <c r="HD158" s="520"/>
      <c r="HG158" s="520"/>
      <c r="HH158" s="520"/>
      <c r="HK158" s="520"/>
      <c r="HL158" s="520"/>
      <c r="HO158" s="520"/>
      <c r="HP158" s="520"/>
      <c r="HS158" s="520"/>
      <c r="HT158" s="520"/>
      <c r="HW158" s="520"/>
      <c r="HX158" s="520"/>
      <c r="IA158" s="520"/>
      <c r="IB158" s="520"/>
      <c r="IE158" s="520"/>
      <c r="IF158" s="520"/>
      <c r="II158" s="520"/>
      <c r="IJ158" s="520"/>
      <c r="IM158" s="520"/>
      <c r="IN158" s="520"/>
      <c r="IQ158" s="520"/>
      <c r="IR158" s="520"/>
      <c r="IU158" s="520"/>
      <c r="IV158" s="520"/>
      <c r="IY158" s="520"/>
      <c r="IZ158" s="520"/>
      <c r="JC158" s="520"/>
      <c r="JD158" s="520"/>
      <c r="JG158" s="520"/>
      <c r="JH158" s="520"/>
      <c r="JK158" s="520"/>
      <c r="JL158" s="520"/>
      <c r="JO158" s="520"/>
      <c r="JP158" s="520"/>
      <c r="JS158" s="520"/>
      <c r="JT158" s="520"/>
      <c r="JW158" s="520"/>
      <c r="JX158" s="520"/>
      <c r="KA158" s="520"/>
      <c r="KB158" s="520"/>
      <c r="KE158" s="520"/>
      <c r="KF158" s="520"/>
      <c r="KI158" s="520"/>
      <c r="KJ158" s="520"/>
      <c r="KM158" s="520"/>
      <c r="KN158" s="520"/>
      <c r="KQ158" s="520"/>
      <c r="KR158" s="520"/>
      <c r="KU158" s="520"/>
      <c r="KV158" s="520"/>
      <c r="KY158" s="520"/>
      <c r="KZ158" s="520"/>
      <c r="LC158" s="520"/>
      <c r="LD158" s="520"/>
      <c r="LG158" s="520"/>
      <c r="LH158" s="520"/>
      <c r="LK158" s="520"/>
      <c r="LL158" s="520"/>
      <c r="LO158" s="520"/>
      <c r="LP158" s="520"/>
      <c r="LS158" s="520"/>
      <c r="LT158" s="520"/>
      <c r="LW158" s="520"/>
      <c r="LX158" s="520"/>
      <c r="MA158" s="520"/>
      <c r="MB158" s="520"/>
      <c r="ME158" s="520"/>
      <c r="MF158" s="520"/>
      <c r="MI158" s="520"/>
      <c r="MJ158" s="520"/>
      <c r="MM158" s="520"/>
      <c r="MN158" s="520"/>
      <c r="MQ158" s="520"/>
      <c r="MR158" s="520"/>
      <c r="MU158" s="520"/>
      <c r="MV158" s="520"/>
      <c r="MY158" s="520"/>
      <c r="MZ158" s="520"/>
      <c r="NC158" s="520"/>
      <c r="ND158" s="520"/>
      <c r="NG158" s="520"/>
      <c r="NH158" s="520"/>
      <c r="NK158" s="520"/>
      <c r="NL158" s="520"/>
      <c r="NO158" s="520"/>
      <c r="NP158" s="520"/>
      <c r="NS158" s="520"/>
      <c r="NT158" s="520"/>
      <c r="NW158" s="520"/>
      <c r="NX158" s="520"/>
      <c r="OA158" s="520"/>
      <c r="OB158" s="520"/>
      <c r="OE158" s="520"/>
      <c r="OF158" s="520"/>
      <c r="OI158" s="520"/>
      <c r="OJ158" s="520"/>
      <c r="OM158" s="520"/>
      <c r="ON158" s="520"/>
      <c r="OQ158" s="520"/>
      <c r="OR158" s="520"/>
      <c r="OU158" s="520"/>
      <c r="OV158" s="520"/>
      <c r="OY158" s="520"/>
      <c r="OZ158" s="520"/>
      <c r="PC158" s="520"/>
      <c r="PD158" s="520"/>
      <c r="PG158" s="520"/>
      <c r="PH158" s="520"/>
      <c r="PK158" s="520"/>
      <c r="PL158" s="520"/>
      <c r="PO158" s="520"/>
      <c r="PP158" s="520"/>
      <c r="PS158" s="520"/>
      <c r="PT158" s="520"/>
      <c r="PW158" s="520"/>
      <c r="PX158" s="520"/>
      <c r="QA158" s="520"/>
      <c r="QB158" s="520"/>
      <c r="QE158" s="520"/>
      <c r="QF158" s="520"/>
      <c r="QI158" s="520"/>
      <c r="QJ158" s="520"/>
      <c r="QM158" s="520"/>
      <c r="QN158" s="520"/>
      <c r="QQ158" s="520"/>
      <c r="QR158" s="520"/>
      <c r="QU158" s="520"/>
      <c r="QV158" s="520"/>
      <c r="QY158" s="520"/>
      <c r="QZ158" s="520"/>
      <c r="RC158" s="520"/>
      <c r="RD158" s="520"/>
      <c r="RG158" s="520"/>
      <c r="RH158" s="520"/>
      <c r="RK158" s="520"/>
      <c r="RL158" s="520"/>
      <c r="RO158" s="520"/>
      <c r="RP158" s="520"/>
      <c r="RS158" s="520"/>
      <c r="RT158" s="520"/>
      <c r="RW158" s="520"/>
      <c r="RX158" s="520"/>
      <c r="SA158" s="520"/>
      <c r="SB158" s="520"/>
      <c r="SE158" s="520"/>
      <c r="SF158" s="520"/>
      <c r="SI158" s="520"/>
      <c r="SJ158" s="520"/>
      <c r="SM158" s="520"/>
      <c r="SN158" s="520"/>
      <c r="SQ158" s="520"/>
      <c r="SR158" s="520"/>
      <c r="SU158" s="520"/>
      <c r="SV158" s="520"/>
      <c r="SY158" s="520"/>
      <c r="SZ158" s="520"/>
      <c r="TC158" s="520"/>
      <c r="TD158" s="520"/>
      <c r="TG158" s="520"/>
      <c r="TH158" s="520"/>
      <c r="TK158" s="520"/>
      <c r="TL158" s="520"/>
      <c r="TO158" s="520"/>
      <c r="TP158" s="520"/>
      <c r="TS158" s="520"/>
      <c r="TT158" s="520"/>
      <c r="TW158" s="520"/>
      <c r="TX158" s="520"/>
      <c r="UA158" s="520"/>
      <c r="UB158" s="520"/>
      <c r="UE158" s="520"/>
      <c r="UF158" s="520"/>
      <c r="UI158" s="520"/>
      <c r="UJ158" s="520"/>
      <c r="UM158" s="520"/>
      <c r="UN158" s="520"/>
      <c r="UQ158" s="520"/>
      <c r="UR158" s="520"/>
      <c r="UU158" s="520"/>
      <c r="UV158" s="520"/>
      <c r="UY158" s="520"/>
      <c r="UZ158" s="520"/>
      <c r="VC158" s="520"/>
      <c r="VD158" s="520"/>
      <c r="VG158" s="520"/>
      <c r="VH158" s="520"/>
      <c r="VK158" s="520"/>
      <c r="VL158" s="520"/>
      <c r="VO158" s="520"/>
      <c r="VP158" s="520"/>
      <c r="VS158" s="520"/>
      <c r="VT158" s="520"/>
      <c r="VW158" s="520"/>
      <c r="VX158" s="520"/>
      <c r="WA158" s="520"/>
      <c r="WB158" s="520"/>
      <c r="WE158" s="520"/>
      <c r="WF158" s="520"/>
      <c r="WI158" s="520"/>
      <c r="WJ158" s="520"/>
      <c r="WM158" s="520"/>
      <c r="WN158" s="520"/>
      <c r="WQ158" s="520"/>
      <c r="WR158" s="520"/>
      <c r="WU158" s="520"/>
      <c r="WV158" s="520"/>
      <c r="WY158" s="520"/>
      <c r="WZ158" s="520"/>
      <c r="XC158" s="520"/>
      <c r="XD158" s="520"/>
      <c r="XG158" s="520"/>
      <c r="XH158" s="520"/>
      <c r="XK158" s="520"/>
      <c r="XL158" s="520"/>
      <c r="XO158" s="520"/>
      <c r="XP158" s="520"/>
      <c r="XS158" s="520"/>
      <c r="XT158" s="520"/>
      <c r="XW158" s="520"/>
      <c r="XX158" s="520"/>
      <c r="YA158" s="520"/>
      <c r="YB158" s="520"/>
      <c r="YE158" s="520"/>
      <c r="YF158" s="520"/>
      <c r="YI158" s="520"/>
      <c r="YJ158" s="520"/>
      <c r="YM158" s="520"/>
      <c r="YN158" s="520"/>
      <c r="YQ158" s="520"/>
      <c r="YR158" s="520"/>
      <c r="YU158" s="520"/>
      <c r="YV158" s="520"/>
      <c r="YY158" s="520"/>
      <c r="YZ158" s="520"/>
      <c r="ZC158" s="520"/>
      <c r="ZD158" s="520"/>
      <c r="ZG158" s="520"/>
      <c r="ZH158" s="520"/>
      <c r="ZK158" s="520"/>
      <c r="ZL158" s="520"/>
      <c r="ZO158" s="520"/>
      <c r="ZP158" s="520"/>
      <c r="ZS158" s="520"/>
      <c r="ZT158" s="520"/>
      <c r="ZW158" s="520"/>
      <c r="ZX158" s="520"/>
      <c r="AAA158" s="520"/>
      <c r="AAB158" s="520"/>
      <c r="AAE158" s="520"/>
      <c r="AAF158" s="520"/>
      <c r="AAI158" s="520"/>
      <c r="AAJ158" s="520"/>
      <c r="AAM158" s="520"/>
      <c r="AAN158" s="520"/>
      <c r="AAQ158" s="520"/>
      <c r="AAR158" s="520"/>
      <c r="AAU158" s="520"/>
      <c r="AAV158" s="520"/>
      <c r="AAY158" s="520"/>
      <c r="AAZ158" s="520"/>
      <c r="ABC158" s="520"/>
      <c r="ABD158" s="520"/>
      <c r="ABG158" s="520"/>
      <c r="ABH158" s="520"/>
      <c r="ABK158" s="520"/>
      <c r="ABL158" s="520"/>
      <c r="ABO158" s="520"/>
      <c r="ABP158" s="520"/>
      <c r="ABS158" s="520"/>
      <c r="ABT158" s="520"/>
      <c r="ABW158" s="520"/>
      <c r="ABX158" s="520"/>
      <c r="ACA158" s="520"/>
      <c r="ACB158" s="520"/>
      <c r="ACE158" s="520"/>
      <c r="ACF158" s="520"/>
      <c r="ACI158" s="520"/>
      <c r="ACJ158" s="520"/>
      <c r="ACM158" s="520"/>
      <c r="ACN158" s="520"/>
      <c r="ACQ158" s="520"/>
      <c r="ACR158" s="520"/>
      <c r="ACU158" s="520"/>
      <c r="ACV158" s="520"/>
      <c r="ACY158" s="520"/>
      <c r="ACZ158" s="520"/>
      <c r="ADC158" s="520"/>
      <c r="ADD158" s="520"/>
      <c r="ADG158" s="520"/>
      <c r="ADH158" s="520"/>
      <c r="ADK158" s="520"/>
      <c r="ADL158" s="520"/>
      <c r="ADO158" s="520"/>
      <c r="ADP158" s="520"/>
      <c r="ADS158" s="520"/>
      <c r="ADT158" s="520"/>
      <c r="ADW158" s="520"/>
      <c r="ADX158" s="520"/>
      <c r="AEA158" s="520"/>
      <c r="AEB158" s="520"/>
      <c r="AEE158" s="520"/>
      <c r="AEF158" s="520"/>
      <c r="AEI158" s="520"/>
      <c r="AEJ158" s="520"/>
      <c r="AEM158" s="520"/>
      <c r="AEN158" s="520"/>
      <c r="AEQ158" s="520"/>
      <c r="AER158" s="520"/>
      <c r="AEU158" s="520"/>
      <c r="AEV158" s="520"/>
      <c r="AEY158" s="520"/>
      <c r="AEZ158" s="520"/>
      <c r="AFC158" s="520"/>
      <c r="AFD158" s="520"/>
      <c r="AFG158" s="520"/>
      <c r="AFH158" s="520"/>
      <c r="AFK158" s="520"/>
      <c r="AFL158" s="520"/>
      <c r="AFO158" s="520"/>
      <c r="AFP158" s="520"/>
      <c r="AFS158" s="520"/>
      <c r="AFT158" s="520"/>
      <c r="AFW158" s="520"/>
      <c r="AFX158" s="520"/>
      <c r="AGA158" s="520"/>
      <c r="AGB158" s="520"/>
      <c r="AGE158" s="520"/>
      <c r="AGF158" s="520"/>
      <c r="AGI158" s="520"/>
      <c r="AGJ158" s="520"/>
      <c r="AGM158" s="520"/>
      <c r="AGN158" s="520"/>
      <c r="AGQ158" s="520"/>
      <c r="AGR158" s="520"/>
      <c r="AGU158" s="520"/>
      <c r="AGV158" s="520"/>
      <c r="AGY158" s="520"/>
      <c r="AGZ158" s="520"/>
      <c r="AHC158" s="520"/>
      <c r="AHD158" s="520"/>
      <c r="AHG158" s="520"/>
      <c r="AHH158" s="520"/>
      <c r="AHK158" s="520"/>
      <c r="AHL158" s="520"/>
      <c r="AHO158" s="520"/>
      <c r="AHP158" s="520"/>
      <c r="AHS158" s="520"/>
      <c r="AHT158" s="520"/>
      <c r="AHW158" s="520"/>
      <c r="AHX158" s="520"/>
      <c r="AIA158" s="520"/>
      <c r="AIB158" s="520"/>
      <c r="AIE158" s="520"/>
      <c r="AIF158" s="520"/>
      <c r="AII158" s="520"/>
      <c r="AIJ158" s="520"/>
      <c r="AIM158" s="520"/>
      <c r="AIN158" s="520"/>
      <c r="AIQ158" s="520"/>
      <c r="AIR158" s="520"/>
      <c r="AIU158" s="520"/>
      <c r="AIV158" s="520"/>
      <c r="AIY158" s="520"/>
      <c r="AIZ158" s="520"/>
      <c r="AJC158" s="520"/>
      <c r="AJD158" s="520"/>
      <c r="AJG158" s="520"/>
      <c r="AJH158" s="520"/>
      <c r="AJK158" s="520"/>
      <c r="AJL158" s="520"/>
      <c r="AJO158" s="520"/>
      <c r="AJP158" s="520"/>
      <c r="AJS158" s="520"/>
      <c r="AJT158" s="520"/>
      <c r="AJW158" s="520"/>
      <c r="AJX158" s="520"/>
      <c r="AKA158" s="520"/>
      <c r="AKB158" s="520"/>
      <c r="AKE158" s="520"/>
      <c r="AKF158" s="520"/>
      <c r="AKI158" s="520"/>
      <c r="AKJ158" s="520"/>
      <c r="AKM158" s="520"/>
      <c r="AKN158" s="520"/>
      <c r="AKQ158" s="520"/>
      <c r="AKR158" s="520"/>
      <c r="AKU158" s="520"/>
      <c r="AKV158" s="520"/>
      <c r="AKY158" s="520"/>
      <c r="AKZ158" s="520"/>
      <c r="ALC158" s="520"/>
      <c r="ALD158" s="520"/>
      <c r="ALG158" s="520"/>
      <c r="ALH158" s="520"/>
      <c r="ALK158" s="520"/>
      <c r="ALL158" s="520"/>
      <c r="ALO158" s="520"/>
      <c r="ALP158" s="520"/>
      <c r="ALS158" s="520"/>
      <c r="ALT158" s="520"/>
      <c r="ALW158" s="520"/>
      <c r="ALX158" s="520"/>
      <c r="AMA158" s="520"/>
      <c r="AMB158" s="520"/>
      <c r="AME158" s="520"/>
      <c r="AMF158" s="520"/>
      <c r="AMI158" s="520"/>
      <c r="AMJ158" s="520"/>
    </row>
    <row r="159" customFormat="false" ht="15" hidden="true" customHeight="true" outlineLevel="0" collapsed="false">
      <c r="B159" s="468"/>
      <c r="C159" s="468"/>
      <c r="D159" s="468"/>
      <c r="E159" s="468"/>
      <c r="F159" s="468"/>
      <c r="G159" s="468"/>
      <c r="H159" s="468"/>
      <c r="I159" s="468"/>
      <c r="J159" s="468"/>
      <c r="K159" s="468"/>
      <c r="L159" s="519"/>
      <c r="O159" s="520"/>
      <c r="P159" s="520"/>
      <c r="S159" s="520"/>
      <c r="T159" s="520"/>
      <c r="W159" s="520"/>
      <c r="X159" s="520"/>
      <c r="AA159" s="520"/>
      <c r="AB159" s="520"/>
      <c r="AE159" s="520"/>
      <c r="AF159" s="520"/>
      <c r="AI159" s="520"/>
      <c r="AJ159" s="520"/>
      <c r="AM159" s="520"/>
      <c r="AN159" s="520"/>
      <c r="AQ159" s="520"/>
      <c r="AR159" s="520"/>
      <c r="AU159" s="520"/>
      <c r="AV159" s="520"/>
      <c r="AY159" s="520"/>
      <c r="AZ159" s="520"/>
      <c r="BC159" s="520"/>
      <c r="BD159" s="520"/>
      <c r="BG159" s="520"/>
      <c r="BH159" s="520"/>
      <c r="BK159" s="520"/>
      <c r="BL159" s="520"/>
      <c r="BO159" s="520"/>
      <c r="BP159" s="520"/>
      <c r="BS159" s="520"/>
      <c r="BT159" s="520"/>
      <c r="BW159" s="520"/>
      <c r="BX159" s="520"/>
      <c r="CA159" s="520"/>
      <c r="CB159" s="520"/>
      <c r="CE159" s="520"/>
      <c r="CF159" s="520"/>
      <c r="CI159" s="520"/>
      <c r="CJ159" s="520"/>
      <c r="CM159" s="520"/>
      <c r="CN159" s="520"/>
      <c r="CQ159" s="520"/>
      <c r="CR159" s="520"/>
      <c r="CU159" s="520"/>
      <c r="CV159" s="520"/>
      <c r="CY159" s="520"/>
      <c r="CZ159" s="520"/>
      <c r="DC159" s="520"/>
      <c r="DD159" s="520"/>
      <c r="DG159" s="520"/>
      <c r="DH159" s="520"/>
      <c r="DK159" s="520"/>
      <c r="DL159" s="520"/>
      <c r="DO159" s="520"/>
      <c r="DP159" s="520"/>
      <c r="DS159" s="520"/>
      <c r="DT159" s="520"/>
      <c r="DW159" s="520"/>
      <c r="DX159" s="520"/>
      <c r="EA159" s="520"/>
      <c r="EB159" s="520"/>
      <c r="EE159" s="520"/>
      <c r="EF159" s="520"/>
      <c r="EI159" s="520"/>
      <c r="EJ159" s="520"/>
      <c r="EM159" s="520"/>
      <c r="EN159" s="520"/>
      <c r="EQ159" s="520"/>
      <c r="ER159" s="520"/>
      <c r="EU159" s="520"/>
      <c r="EV159" s="520"/>
      <c r="EY159" s="520"/>
      <c r="EZ159" s="520"/>
      <c r="FC159" s="520"/>
      <c r="FD159" s="520"/>
      <c r="FG159" s="520"/>
      <c r="FH159" s="520"/>
      <c r="FK159" s="520"/>
      <c r="FL159" s="520"/>
      <c r="FO159" s="520"/>
      <c r="FP159" s="520"/>
      <c r="FS159" s="520"/>
      <c r="FT159" s="520"/>
      <c r="FW159" s="520"/>
      <c r="FX159" s="520"/>
      <c r="GA159" s="520"/>
      <c r="GB159" s="520"/>
      <c r="GE159" s="520"/>
      <c r="GF159" s="520"/>
      <c r="GI159" s="520"/>
      <c r="GJ159" s="520"/>
      <c r="GM159" s="520"/>
      <c r="GN159" s="520"/>
      <c r="GQ159" s="520"/>
      <c r="GR159" s="520"/>
      <c r="GU159" s="520"/>
      <c r="GV159" s="520"/>
      <c r="GY159" s="520"/>
      <c r="GZ159" s="520"/>
      <c r="HC159" s="520"/>
      <c r="HD159" s="520"/>
      <c r="HG159" s="520"/>
      <c r="HH159" s="520"/>
      <c r="HK159" s="520"/>
      <c r="HL159" s="520"/>
      <c r="HO159" s="520"/>
      <c r="HP159" s="520"/>
      <c r="HS159" s="520"/>
      <c r="HT159" s="520"/>
      <c r="HW159" s="520"/>
      <c r="HX159" s="520"/>
      <c r="IA159" s="520"/>
      <c r="IB159" s="520"/>
      <c r="IE159" s="520"/>
      <c r="IF159" s="520"/>
      <c r="II159" s="520"/>
      <c r="IJ159" s="520"/>
      <c r="IM159" s="520"/>
      <c r="IN159" s="520"/>
      <c r="IQ159" s="520"/>
      <c r="IR159" s="520"/>
      <c r="IU159" s="520"/>
      <c r="IV159" s="520"/>
      <c r="IY159" s="520"/>
      <c r="IZ159" s="520"/>
      <c r="JC159" s="520"/>
      <c r="JD159" s="520"/>
      <c r="JG159" s="520"/>
      <c r="JH159" s="520"/>
      <c r="JK159" s="520"/>
      <c r="JL159" s="520"/>
      <c r="JO159" s="520"/>
      <c r="JP159" s="520"/>
      <c r="JS159" s="520"/>
      <c r="JT159" s="520"/>
      <c r="JW159" s="520"/>
      <c r="JX159" s="520"/>
      <c r="KA159" s="520"/>
      <c r="KB159" s="520"/>
      <c r="KE159" s="520"/>
      <c r="KF159" s="520"/>
      <c r="KI159" s="520"/>
      <c r="KJ159" s="520"/>
      <c r="KM159" s="520"/>
      <c r="KN159" s="520"/>
      <c r="KQ159" s="520"/>
      <c r="KR159" s="520"/>
      <c r="KU159" s="520"/>
      <c r="KV159" s="520"/>
      <c r="KY159" s="520"/>
      <c r="KZ159" s="520"/>
      <c r="LC159" s="520"/>
      <c r="LD159" s="520"/>
      <c r="LG159" s="520"/>
      <c r="LH159" s="520"/>
      <c r="LK159" s="520"/>
      <c r="LL159" s="520"/>
      <c r="LO159" s="520"/>
      <c r="LP159" s="520"/>
      <c r="LS159" s="520"/>
      <c r="LT159" s="520"/>
      <c r="LW159" s="520"/>
      <c r="LX159" s="520"/>
      <c r="MA159" s="520"/>
      <c r="MB159" s="520"/>
      <c r="ME159" s="520"/>
      <c r="MF159" s="520"/>
      <c r="MI159" s="520"/>
      <c r="MJ159" s="520"/>
      <c r="MM159" s="520"/>
      <c r="MN159" s="520"/>
      <c r="MQ159" s="520"/>
      <c r="MR159" s="520"/>
      <c r="MU159" s="520"/>
      <c r="MV159" s="520"/>
      <c r="MY159" s="520"/>
      <c r="MZ159" s="520"/>
      <c r="NC159" s="520"/>
      <c r="ND159" s="520"/>
      <c r="NG159" s="520"/>
      <c r="NH159" s="520"/>
      <c r="NK159" s="520"/>
      <c r="NL159" s="520"/>
      <c r="NO159" s="520"/>
      <c r="NP159" s="520"/>
      <c r="NS159" s="520"/>
      <c r="NT159" s="520"/>
      <c r="NW159" s="520"/>
      <c r="NX159" s="520"/>
      <c r="OA159" s="520"/>
      <c r="OB159" s="520"/>
      <c r="OE159" s="520"/>
      <c r="OF159" s="520"/>
      <c r="OI159" s="520"/>
      <c r="OJ159" s="520"/>
      <c r="OM159" s="520"/>
      <c r="ON159" s="520"/>
      <c r="OQ159" s="520"/>
      <c r="OR159" s="520"/>
      <c r="OU159" s="520"/>
      <c r="OV159" s="520"/>
      <c r="OY159" s="520"/>
      <c r="OZ159" s="520"/>
      <c r="PC159" s="520"/>
      <c r="PD159" s="520"/>
      <c r="PG159" s="520"/>
      <c r="PH159" s="520"/>
      <c r="PK159" s="520"/>
      <c r="PL159" s="520"/>
      <c r="PO159" s="520"/>
      <c r="PP159" s="520"/>
      <c r="PS159" s="520"/>
      <c r="PT159" s="520"/>
      <c r="PW159" s="520"/>
      <c r="PX159" s="520"/>
      <c r="QA159" s="520"/>
      <c r="QB159" s="520"/>
      <c r="QE159" s="520"/>
      <c r="QF159" s="520"/>
      <c r="QI159" s="520"/>
      <c r="QJ159" s="520"/>
      <c r="QM159" s="520"/>
      <c r="QN159" s="520"/>
      <c r="QQ159" s="520"/>
      <c r="QR159" s="520"/>
      <c r="QU159" s="520"/>
      <c r="QV159" s="520"/>
      <c r="QY159" s="520"/>
      <c r="QZ159" s="520"/>
      <c r="RC159" s="520"/>
      <c r="RD159" s="520"/>
      <c r="RG159" s="520"/>
      <c r="RH159" s="520"/>
      <c r="RK159" s="520"/>
      <c r="RL159" s="520"/>
      <c r="RO159" s="520"/>
      <c r="RP159" s="520"/>
      <c r="RS159" s="520"/>
      <c r="RT159" s="520"/>
      <c r="RW159" s="520"/>
      <c r="RX159" s="520"/>
      <c r="SA159" s="520"/>
      <c r="SB159" s="520"/>
      <c r="SE159" s="520"/>
      <c r="SF159" s="520"/>
      <c r="SI159" s="520"/>
      <c r="SJ159" s="520"/>
      <c r="SM159" s="520"/>
      <c r="SN159" s="520"/>
      <c r="SQ159" s="520"/>
      <c r="SR159" s="520"/>
      <c r="SU159" s="520"/>
      <c r="SV159" s="520"/>
      <c r="SY159" s="520"/>
      <c r="SZ159" s="520"/>
      <c r="TC159" s="520"/>
      <c r="TD159" s="520"/>
      <c r="TG159" s="520"/>
      <c r="TH159" s="520"/>
      <c r="TK159" s="520"/>
      <c r="TL159" s="520"/>
      <c r="TO159" s="520"/>
      <c r="TP159" s="520"/>
      <c r="TS159" s="520"/>
      <c r="TT159" s="520"/>
      <c r="TW159" s="520"/>
      <c r="TX159" s="520"/>
      <c r="UA159" s="520"/>
      <c r="UB159" s="520"/>
      <c r="UE159" s="520"/>
      <c r="UF159" s="520"/>
      <c r="UI159" s="520"/>
      <c r="UJ159" s="520"/>
      <c r="UM159" s="520"/>
      <c r="UN159" s="520"/>
      <c r="UQ159" s="520"/>
      <c r="UR159" s="520"/>
      <c r="UU159" s="520"/>
      <c r="UV159" s="520"/>
      <c r="UY159" s="520"/>
      <c r="UZ159" s="520"/>
      <c r="VC159" s="520"/>
      <c r="VD159" s="520"/>
      <c r="VG159" s="520"/>
      <c r="VH159" s="520"/>
      <c r="VK159" s="520"/>
      <c r="VL159" s="520"/>
      <c r="VO159" s="520"/>
      <c r="VP159" s="520"/>
      <c r="VS159" s="520"/>
      <c r="VT159" s="520"/>
      <c r="VW159" s="520"/>
      <c r="VX159" s="520"/>
      <c r="WA159" s="520"/>
      <c r="WB159" s="520"/>
      <c r="WE159" s="520"/>
      <c r="WF159" s="520"/>
      <c r="WI159" s="520"/>
      <c r="WJ159" s="520"/>
      <c r="WM159" s="520"/>
      <c r="WN159" s="520"/>
      <c r="WQ159" s="520"/>
      <c r="WR159" s="520"/>
      <c r="WU159" s="520"/>
      <c r="WV159" s="520"/>
      <c r="WY159" s="520"/>
      <c r="WZ159" s="520"/>
      <c r="XC159" s="520"/>
      <c r="XD159" s="520"/>
      <c r="XG159" s="520"/>
      <c r="XH159" s="520"/>
      <c r="XK159" s="520"/>
      <c r="XL159" s="520"/>
      <c r="XO159" s="520"/>
      <c r="XP159" s="520"/>
      <c r="XS159" s="520"/>
      <c r="XT159" s="520"/>
      <c r="XW159" s="520"/>
      <c r="XX159" s="520"/>
      <c r="YA159" s="520"/>
      <c r="YB159" s="520"/>
      <c r="YE159" s="520"/>
      <c r="YF159" s="520"/>
      <c r="YI159" s="520"/>
      <c r="YJ159" s="520"/>
      <c r="YM159" s="520"/>
      <c r="YN159" s="520"/>
      <c r="YQ159" s="520"/>
      <c r="YR159" s="520"/>
      <c r="YU159" s="520"/>
      <c r="YV159" s="520"/>
      <c r="YY159" s="520"/>
      <c r="YZ159" s="520"/>
      <c r="ZC159" s="520"/>
      <c r="ZD159" s="520"/>
      <c r="ZG159" s="520"/>
      <c r="ZH159" s="520"/>
      <c r="ZK159" s="520"/>
      <c r="ZL159" s="520"/>
      <c r="ZO159" s="520"/>
      <c r="ZP159" s="520"/>
      <c r="ZS159" s="520"/>
      <c r="ZT159" s="520"/>
      <c r="ZW159" s="520"/>
      <c r="ZX159" s="520"/>
      <c r="AAA159" s="520"/>
      <c r="AAB159" s="520"/>
      <c r="AAE159" s="520"/>
      <c r="AAF159" s="520"/>
      <c r="AAI159" s="520"/>
      <c r="AAJ159" s="520"/>
      <c r="AAM159" s="520"/>
      <c r="AAN159" s="520"/>
      <c r="AAQ159" s="520"/>
      <c r="AAR159" s="520"/>
      <c r="AAU159" s="520"/>
      <c r="AAV159" s="520"/>
      <c r="AAY159" s="520"/>
      <c r="AAZ159" s="520"/>
      <c r="ABC159" s="520"/>
      <c r="ABD159" s="520"/>
      <c r="ABG159" s="520"/>
      <c r="ABH159" s="520"/>
      <c r="ABK159" s="520"/>
      <c r="ABL159" s="520"/>
      <c r="ABO159" s="520"/>
      <c r="ABP159" s="520"/>
      <c r="ABS159" s="520"/>
      <c r="ABT159" s="520"/>
      <c r="ABW159" s="520"/>
      <c r="ABX159" s="520"/>
      <c r="ACA159" s="520"/>
      <c r="ACB159" s="520"/>
      <c r="ACE159" s="520"/>
      <c r="ACF159" s="520"/>
      <c r="ACI159" s="520"/>
      <c r="ACJ159" s="520"/>
      <c r="ACM159" s="520"/>
      <c r="ACN159" s="520"/>
      <c r="ACQ159" s="520"/>
      <c r="ACR159" s="520"/>
      <c r="ACU159" s="520"/>
      <c r="ACV159" s="520"/>
      <c r="ACY159" s="520"/>
      <c r="ACZ159" s="520"/>
      <c r="ADC159" s="520"/>
      <c r="ADD159" s="520"/>
      <c r="ADG159" s="520"/>
      <c r="ADH159" s="520"/>
      <c r="ADK159" s="520"/>
      <c r="ADL159" s="520"/>
      <c r="ADO159" s="520"/>
      <c r="ADP159" s="520"/>
      <c r="ADS159" s="520"/>
      <c r="ADT159" s="520"/>
      <c r="ADW159" s="520"/>
      <c r="ADX159" s="520"/>
      <c r="AEA159" s="520"/>
      <c r="AEB159" s="520"/>
      <c r="AEE159" s="520"/>
      <c r="AEF159" s="520"/>
      <c r="AEI159" s="520"/>
      <c r="AEJ159" s="520"/>
      <c r="AEM159" s="520"/>
      <c r="AEN159" s="520"/>
      <c r="AEQ159" s="520"/>
      <c r="AER159" s="520"/>
      <c r="AEU159" s="520"/>
      <c r="AEV159" s="520"/>
      <c r="AEY159" s="520"/>
      <c r="AEZ159" s="520"/>
      <c r="AFC159" s="520"/>
      <c r="AFD159" s="520"/>
      <c r="AFG159" s="520"/>
      <c r="AFH159" s="520"/>
      <c r="AFK159" s="520"/>
      <c r="AFL159" s="520"/>
      <c r="AFO159" s="520"/>
      <c r="AFP159" s="520"/>
      <c r="AFS159" s="520"/>
      <c r="AFT159" s="520"/>
      <c r="AFW159" s="520"/>
      <c r="AFX159" s="520"/>
      <c r="AGA159" s="520"/>
      <c r="AGB159" s="520"/>
      <c r="AGE159" s="520"/>
      <c r="AGF159" s="520"/>
      <c r="AGI159" s="520"/>
      <c r="AGJ159" s="520"/>
      <c r="AGM159" s="520"/>
      <c r="AGN159" s="520"/>
      <c r="AGQ159" s="520"/>
      <c r="AGR159" s="520"/>
      <c r="AGU159" s="520"/>
      <c r="AGV159" s="520"/>
      <c r="AGY159" s="520"/>
      <c r="AGZ159" s="520"/>
      <c r="AHC159" s="520"/>
      <c r="AHD159" s="520"/>
      <c r="AHG159" s="520"/>
      <c r="AHH159" s="520"/>
      <c r="AHK159" s="520"/>
      <c r="AHL159" s="520"/>
      <c r="AHO159" s="520"/>
      <c r="AHP159" s="520"/>
      <c r="AHS159" s="520"/>
      <c r="AHT159" s="520"/>
      <c r="AHW159" s="520"/>
      <c r="AHX159" s="520"/>
      <c r="AIA159" s="520"/>
      <c r="AIB159" s="520"/>
      <c r="AIE159" s="520"/>
      <c r="AIF159" s="520"/>
      <c r="AII159" s="520"/>
      <c r="AIJ159" s="520"/>
      <c r="AIM159" s="520"/>
      <c r="AIN159" s="520"/>
      <c r="AIQ159" s="520"/>
      <c r="AIR159" s="520"/>
      <c r="AIU159" s="520"/>
      <c r="AIV159" s="520"/>
      <c r="AIY159" s="520"/>
      <c r="AIZ159" s="520"/>
      <c r="AJC159" s="520"/>
      <c r="AJD159" s="520"/>
      <c r="AJG159" s="520"/>
      <c r="AJH159" s="520"/>
      <c r="AJK159" s="520"/>
      <c r="AJL159" s="520"/>
      <c r="AJO159" s="520"/>
      <c r="AJP159" s="520"/>
      <c r="AJS159" s="520"/>
      <c r="AJT159" s="520"/>
      <c r="AJW159" s="520"/>
      <c r="AJX159" s="520"/>
      <c r="AKA159" s="520"/>
      <c r="AKB159" s="520"/>
      <c r="AKE159" s="520"/>
      <c r="AKF159" s="520"/>
      <c r="AKI159" s="520"/>
      <c r="AKJ159" s="520"/>
      <c r="AKM159" s="520"/>
      <c r="AKN159" s="520"/>
      <c r="AKQ159" s="520"/>
      <c r="AKR159" s="520"/>
      <c r="AKU159" s="520"/>
      <c r="AKV159" s="520"/>
      <c r="AKY159" s="520"/>
      <c r="AKZ159" s="520"/>
      <c r="ALC159" s="520"/>
      <c r="ALD159" s="520"/>
      <c r="ALG159" s="520"/>
      <c r="ALH159" s="520"/>
      <c r="ALK159" s="520"/>
      <c r="ALL159" s="520"/>
      <c r="ALO159" s="520"/>
      <c r="ALP159" s="520"/>
      <c r="ALS159" s="520"/>
      <c r="ALT159" s="520"/>
      <c r="ALW159" s="520"/>
      <c r="ALX159" s="520"/>
      <c r="AMA159" s="520"/>
      <c r="AMB159" s="520"/>
      <c r="AME159" s="520"/>
      <c r="AMF159" s="520"/>
      <c r="AMI159" s="520"/>
      <c r="AMJ159" s="520"/>
    </row>
    <row r="160" customFormat="false" ht="15" hidden="true" customHeight="true" outlineLevel="0" collapsed="false">
      <c r="B160" s="468"/>
      <c r="C160" s="468"/>
      <c r="D160" s="468"/>
      <c r="E160" s="468"/>
      <c r="F160" s="468"/>
      <c r="G160" s="468"/>
      <c r="H160" s="468"/>
      <c r="I160" s="468"/>
      <c r="J160" s="468"/>
      <c r="K160" s="468"/>
      <c r="L160" s="519"/>
      <c r="O160" s="520"/>
      <c r="P160" s="520"/>
      <c r="S160" s="520"/>
      <c r="T160" s="520"/>
      <c r="W160" s="520"/>
      <c r="X160" s="520"/>
      <c r="AA160" s="520"/>
      <c r="AB160" s="520"/>
      <c r="AE160" s="520"/>
      <c r="AF160" s="520"/>
      <c r="AI160" s="520"/>
      <c r="AJ160" s="520"/>
      <c r="AM160" s="520"/>
      <c r="AN160" s="520"/>
      <c r="AQ160" s="520"/>
      <c r="AR160" s="520"/>
      <c r="AU160" s="520"/>
      <c r="AV160" s="520"/>
      <c r="AY160" s="520"/>
      <c r="AZ160" s="520"/>
      <c r="BC160" s="520"/>
      <c r="BD160" s="520"/>
      <c r="BG160" s="520"/>
      <c r="BH160" s="520"/>
      <c r="BK160" s="520"/>
      <c r="BL160" s="520"/>
      <c r="BO160" s="520"/>
      <c r="BP160" s="520"/>
      <c r="BS160" s="520"/>
      <c r="BT160" s="520"/>
      <c r="BW160" s="520"/>
      <c r="BX160" s="520"/>
      <c r="CA160" s="520"/>
      <c r="CB160" s="520"/>
      <c r="CE160" s="520"/>
      <c r="CF160" s="520"/>
      <c r="CI160" s="520"/>
      <c r="CJ160" s="520"/>
      <c r="CM160" s="520"/>
      <c r="CN160" s="520"/>
      <c r="CQ160" s="520"/>
      <c r="CR160" s="520"/>
      <c r="CU160" s="520"/>
      <c r="CV160" s="520"/>
      <c r="CY160" s="520"/>
      <c r="CZ160" s="520"/>
      <c r="DC160" s="520"/>
      <c r="DD160" s="520"/>
      <c r="DG160" s="520"/>
      <c r="DH160" s="520"/>
      <c r="DK160" s="520"/>
      <c r="DL160" s="520"/>
      <c r="DO160" s="520"/>
      <c r="DP160" s="520"/>
      <c r="DS160" s="520"/>
      <c r="DT160" s="520"/>
      <c r="DW160" s="520"/>
      <c r="DX160" s="520"/>
      <c r="EA160" s="520"/>
      <c r="EB160" s="520"/>
      <c r="EE160" s="520"/>
      <c r="EF160" s="520"/>
      <c r="EI160" s="520"/>
      <c r="EJ160" s="520"/>
      <c r="EM160" s="520"/>
      <c r="EN160" s="520"/>
      <c r="EQ160" s="520"/>
      <c r="ER160" s="520"/>
      <c r="EU160" s="520"/>
      <c r="EV160" s="520"/>
      <c r="EY160" s="520"/>
      <c r="EZ160" s="520"/>
      <c r="FC160" s="520"/>
      <c r="FD160" s="520"/>
      <c r="FG160" s="520"/>
      <c r="FH160" s="520"/>
      <c r="FK160" s="520"/>
      <c r="FL160" s="520"/>
      <c r="FO160" s="520"/>
      <c r="FP160" s="520"/>
      <c r="FS160" s="520"/>
      <c r="FT160" s="520"/>
      <c r="FW160" s="520"/>
      <c r="FX160" s="520"/>
      <c r="GA160" s="520"/>
      <c r="GB160" s="520"/>
      <c r="GE160" s="520"/>
      <c r="GF160" s="520"/>
      <c r="GI160" s="520"/>
      <c r="GJ160" s="520"/>
      <c r="GM160" s="520"/>
      <c r="GN160" s="520"/>
      <c r="GQ160" s="520"/>
      <c r="GR160" s="520"/>
      <c r="GU160" s="520"/>
      <c r="GV160" s="520"/>
      <c r="GY160" s="520"/>
      <c r="GZ160" s="520"/>
      <c r="HC160" s="520"/>
      <c r="HD160" s="520"/>
      <c r="HG160" s="520"/>
      <c r="HH160" s="520"/>
      <c r="HK160" s="520"/>
      <c r="HL160" s="520"/>
      <c r="HO160" s="520"/>
      <c r="HP160" s="520"/>
      <c r="HS160" s="520"/>
      <c r="HT160" s="520"/>
      <c r="HW160" s="520"/>
      <c r="HX160" s="520"/>
      <c r="IA160" s="520"/>
      <c r="IB160" s="520"/>
      <c r="IE160" s="520"/>
      <c r="IF160" s="520"/>
      <c r="II160" s="520"/>
      <c r="IJ160" s="520"/>
      <c r="IM160" s="520"/>
      <c r="IN160" s="520"/>
      <c r="IQ160" s="520"/>
      <c r="IR160" s="520"/>
      <c r="IU160" s="520"/>
      <c r="IV160" s="520"/>
      <c r="IY160" s="520"/>
      <c r="IZ160" s="520"/>
      <c r="JC160" s="520"/>
      <c r="JD160" s="520"/>
      <c r="JG160" s="520"/>
      <c r="JH160" s="520"/>
      <c r="JK160" s="520"/>
      <c r="JL160" s="520"/>
      <c r="JO160" s="520"/>
      <c r="JP160" s="520"/>
      <c r="JS160" s="520"/>
      <c r="JT160" s="520"/>
      <c r="JW160" s="520"/>
      <c r="JX160" s="520"/>
      <c r="KA160" s="520"/>
      <c r="KB160" s="520"/>
      <c r="KE160" s="520"/>
      <c r="KF160" s="520"/>
      <c r="KI160" s="520"/>
      <c r="KJ160" s="520"/>
      <c r="KM160" s="520"/>
      <c r="KN160" s="520"/>
      <c r="KQ160" s="520"/>
      <c r="KR160" s="520"/>
      <c r="KU160" s="520"/>
      <c r="KV160" s="520"/>
      <c r="KY160" s="520"/>
      <c r="KZ160" s="520"/>
      <c r="LC160" s="520"/>
      <c r="LD160" s="520"/>
      <c r="LG160" s="520"/>
      <c r="LH160" s="520"/>
      <c r="LK160" s="520"/>
      <c r="LL160" s="520"/>
      <c r="LO160" s="520"/>
      <c r="LP160" s="520"/>
      <c r="LS160" s="520"/>
      <c r="LT160" s="520"/>
      <c r="LW160" s="520"/>
      <c r="LX160" s="520"/>
      <c r="MA160" s="520"/>
      <c r="MB160" s="520"/>
      <c r="ME160" s="520"/>
      <c r="MF160" s="520"/>
      <c r="MI160" s="520"/>
      <c r="MJ160" s="520"/>
      <c r="MM160" s="520"/>
      <c r="MN160" s="520"/>
      <c r="MQ160" s="520"/>
      <c r="MR160" s="520"/>
      <c r="MU160" s="520"/>
      <c r="MV160" s="520"/>
      <c r="MY160" s="520"/>
      <c r="MZ160" s="520"/>
      <c r="NC160" s="520"/>
      <c r="ND160" s="520"/>
      <c r="NG160" s="520"/>
      <c r="NH160" s="520"/>
      <c r="NK160" s="520"/>
      <c r="NL160" s="520"/>
      <c r="NO160" s="520"/>
      <c r="NP160" s="520"/>
      <c r="NS160" s="520"/>
      <c r="NT160" s="520"/>
      <c r="NW160" s="520"/>
      <c r="NX160" s="520"/>
      <c r="OA160" s="520"/>
      <c r="OB160" s="520"/>
      <c r="OE160" s="520"/>
      <c r="OF160" s="520"/>
      <c r="OI160" s="520"/>
      <c r="OJ160" s="520"/>
      <c r="OM160" s="520"/>
      <c r="ON160" s="520"/>
      <c r="OQ160" s="520"/>
      <c r="OR160" s="520"/>
      <c r="OU160" s="520"/>
      <c r="OV160" s="520"/>
      <c r="OY160" s="520"/>
      <c r="OZ160" s="520"/>
      <c r="PC160" s="520"/>
      <c r="PD160" s="520"/>
      <c r="PG160" s="520"/>
      <c r="PH160" s="520"/>
      <c r="PK160" s="520"/>
      <c r="PL160" s="520"/>
      <c r="PO160" s="520"/>
      <c r="PP160" s="520"/>
      <c r="PS160" s="520"/>
      <c r="PT160" s="520"/>
      <c r="PW160" s="520"/>
      <c r="PX160" s="520"/>
      <c r="QA160" s="520"/>
      <c r="QB160" s="520"/>
      <c r="QE160" s="520"/>
      <c r="QF160" s="520"/>
      <c r="QI160" s="520"/>
      <c r="QJ160" s="520"/>
      <c r="QM160" s="520"/>
      <c r="QN160" s="520"/>
      <c r="QQ160" s="520"/>
      <c r="QR160" s="520"/>
      <c r="QU160" s="520"/>
      <c r="QV160" s="520"/>
      <c r="QY160" s="520"/>
      <c r="QZ160" s="520"/>
      <c r="RC160" s="520"/>
      <c r="RD160" s="520"/>
      <c r="RG160" s="520"/>
      <c r="RH160" s="520"/>
      <c r="RK160" s="520"/>
      <c r="RL160" s="520"/>
      <c r="RO160" s="520"/>
      <c r="RP160" s="520"/>
      <c r="RS160" s="520"/>
      <c r="RT160" s="520"/>
      <c r="RW160" s="520"/>
      <c r="RX160" s="520"/>
      <c r="SA160" s="520"/>
      <c r="SB160" s="520"/>
      <c r="SE160" s="520"/>
      <c r="SF160" s="520"/>
      <c r="SI160" s="520"/>
      <c r="SJ160" s="520"/>
      <c r="SM160" s="520"/>
      <c r="SN160" s="520"/>
      <c r="SQ160" s="520"/>
      <c r="SR160" s="520"/>
      <c r="SU160" s="520"/>
      <c r="SV160" s="520"/>
      <c r="SY160" s="520"/>
      <c r="SZ160" s="520"/>
      <c r="TC160" s="520"/>
      <c r="TD160" s="520"/>
      <c r="TG160" s="520"/>
      <c r="TH160" s="520"/>
      <c r="TK160" s="520"/>
      <c r="TL160" s="520"/>
      <c r="TO160" s="520"/>
      <c r="TP160" s="520"/>
      <c r="TS160" s="520"/>
      <c r="TT160" s="520"/>
      <c r="TW160" s="520"/>
      <c r="TX160" s="520"/>
      <c r="UA160" s="520"/>
      <c r="UB160" s="520"/>
      <c r="UE160" s="520"/>
      <c r="UF160" s="520"/>
      <c r="UI160" s="520"/>
      <c r="UJ160" s="520"/>
      <c r="UM160" s="520"/>
      <c r="UN160" s="520"/>
      <c r="UQ160" s="520"/>
      <c r="UR160" s="520"/>
      <c r="UU160" s="520"/>
      <c r="UV160" s="520"/>
      <c r="UY160" s="520"/>
      <c r="UZ160" s="520"/>
      <c r="VC160" s="520"/>
      <c r="VD160" s="520"/>
      <c r="VG160" s="520"/>
      <c r="VH160" s="520"/>
      <c r="VK160" s="520"/>
      <c r="VL160" s="520"/>
      <c r="VO160" s="520"/>
      <c r="VP160" s="520"/>
      <c r="VS160" s="520"/>
      <c r="VT160" s="520"/>
      <c r="VW160" s="520"/>
      <c r="VX160" s="520"/>
      <c r="WA160" s="520"/>
      <c r="WB160" s="520"/>
      <c r="WE160" s="520"/>
      <c r="WF160" s="520"/>
      <c r="WI160" s="520"/>
      <c r="WJ160" s="520"/>
      <c r="WM160" s="520"/>
      <c r="WN160" s="520"/>
      <c r="WQ160" s="520"/>
      <c r="WR160" s="520"/>
      <c r="WU160" s="520"/>
      <c r="WV160" s="520"/>
      <c r="WY160" s="520"/>
      <c r="WZ160" s="520"/>
      <c r="XC160" s="520"/>
      <c r="XD160" s="520"/>
      <c r="XG160" s="520"/>
      <c r="XH160" s="520"/>
      <c r="XK160" s="520"/>
      <c r="XL160" s="520"/>
      <c r="XO160" s="520"/>
      <c r="XP160" s="520"/>
      <c r="XS160" s="520"/>
      <c r="XT160" s="520"/>
      <c r="XW160" s="520"/>
      <c r="XX160" s="520"/>
      <c r="YA160" s="520"/>
      <c r="YB160" s="520"/>
      <c r="YE160" s="520"/>
      <c r="YF160" s="520"/>
      <c r="YI160" s="520"/>
      <c r="YJ160" s="520"/>
      <c r="YM160" s="520"/>
      <c r="YN160" s="520"/>
      <c r="YQ160" s="520"/>
      <c r="YR160" s="520"/>
      <c r="YU160" s="520"/>
      <c r="YV160" s="520"/>
      <c r="YY160" s="520"/>
      <c r="YZ160" s="520"/>
      <c r="ZC160" s="520"/>
      <c r="ZD160" s="520"/>
      <c r="ZG160" s="520"/>
      <c r="ZH160" s="520"/>
      <c r="ZK160" s="520"/>
      <c r="ZL160" s="520"/>
      <c r="ZO160" s="520"/>
      <c r="ZP160" s="520"/>
      <c r="ZS160" s="520"/>
      <c r="ZT160" s="520"/>
      <c r="ZW160" s="520"/>
      <c r="ZX160" s="520"/>
      <c r="AAA160" s="520"/>
      <c r="AAB160" s="520"/>
      <c r="AAE160" s="520"/>
      <c r="AAF160" s="520"/>
      <c r="AAI160" s="520"/>
      <c r="AAJ160" s="520"/>
      <c r="AAM160" s="520"/>
      <c r="AAN160" s="520"/>
      <c r="AAQ160" s="520"/>
      <c r="AAR160" s="520"/>
      <c r="AAU160" s="520"/>
      <c r="AAV160" s="520"/>
      <c r="AAY160" s="520"/>
      <c r="AAZ160" s="520"/>
      <c r="ABC160" s="520"/>
      <c r="ABD160" s="520"/>
      <c r="ABG160" s="520"/>
      <c r="ABH160" s="520"/>
      <c r="ABK160" s="520"/>
      <c r="ABL160" s="520"/>
      <c r="ABO160" s="520"/>
      <c r="ABP160" s="520"/>
      <c r="ABS160" s="520"/>
      <c r="ABT160" s="520"/>
      <c r="ABW160" s="520"/>
      <c r="ABX160" s="520"/>
      <c r="ACA160" s="520"/>
      <c r="ACB160" s="520"/>
      <c r="ACE160" s="520"/>
      <c r="ACF160" s="520"/>
      <c r="ACI160" s="520"/>
      <c r="ACJ160" s="520"/>
      <c r="ACM160" s="520"/>
      <c r="ACN160" s="520"/>
      <c r="ACQ160" s="520"/>
      <c r="ACR160" s="520"/>
      <c r="ACU160" s="520"/>
      <c r="ACV160" s="520"/>
      <c r="ACY160" s="520"/>
      <c r="ACZ160" s="520"/>
      <c r="ADC160" s="520"/>
      <c r="ADD160" s="520"/>
      <c r="ADG160" s="520"/>
      <c r="ADH160" s="520"/>
      <c r="ADK160" s="520"/>
      <c r="ADL160" s="520"/>
      <c r="ADO160" s="520"/>
      <c r="ADP160" s="520"/>
      <c r="ADS160" s="520"/>
      <c r="ADT160" s="520"/>
      <c r="ADW160" s="520"/>
      <c r="ADX160" s="520"/>
      <c r="AEA160" s="520"/>
      <c r="AEB160" s="520"/>
      <c r="AEE160" s="520"/>
      <c r="AEF160" s="520"/>
      <c r="AEI160" s="520"/>
      <c r="AEJ160" s="520"/>
      <c r="AEM160" s="520"/>
      <c r="AEN160" s="520"/>
      <c r="AEQ160" s="520"/>
      <c r="AER160" s="520"/>
      <c r="AEU160" s="520"/>
      <c r="AEV160" s="520"/>
      <c r="AEY160" s="520"/>
      <c r="AEZ160" s="520"/>
      <c r="AFC160" s="520"/>
      <c r="AFD160" s="520"/>
      <c r="AFG160" s="520"/>
      <c r="AFH160" s="520"/>
      <c r="AFK160" s="520"/>
      <c r="AFL160" s="520"/>
      <c r="AFO160" s="520"/>
      <c r="AFP160" s="520"/>
      <c r="AFS160" s="520"/>
      <c r="AFT160" s="520"/>
      <c r="AFW160" s="520"/>
      <c r="AFX160" s="520"/>
      <c r="AGA160" s="520"/>
      <c r="AGB160" s="520"/>
      <c r="AGE160" s="520"/>
      <c r="AGF160" s="520"/>
      <c r="AGI160" s="520"/>
      <c r="AGJ160" s="520"/>
      <c r="AGM160" s="520"/>
      <c r="AGN160" s="520"/>
      <c r="AGQ160" s="520"/>
      <c r="AGR160" s="520"/>
      <c r="AGU160" s="520"/>
      <c r="AGV160" s="520"/>
      <c r="AGY160" s="520"/>
      <c r="AGZ160" s="520"/>
      <c r="AHC160" s="520"/>
      <c r="AHD160" s="520"/>
      <c r="AHG160" s="520"/>
      <c r="AHH160" s="520"/>
      <c r="AHK160" s="520"/>
      <c r="AHL160" s="520"/>
      <c r="AHO160" s="520"/>
      <c r="AHP160" s="520"/>
      <c r="AHS160" s="520"/>
      <c r="AHT160" s="520"/>
      <c r="AHW160" s="520"/>
      <c r="AHX160" s="520"/>
      <c r="AIA160" s="520"/>
      <c r="AIB160" s="520"/>
      <c r="AIE160" s="520"/>
      <c r="AIF160" s="520"/>
      <c r="AII160" s="520"/>
      <c r="AIJ160" s="520"/>
      <c r="AIM160" s="520"/>
      <c r="AIN160" s="520"/>
      <c r="AIQ160" s="520"/>
      <c r="AIR160" s="520"/>
      <c r="AIU160" s="520"/>
      <c r="AIV160" s="520"/>
      <c r="AIY160" s="520"/>
      <c r="AIZ160" s="520"/>
      <c r="AJC160" s="520"/>
      <c r="AJD160" s="520"/>
      <c r="AJG160" s="520"/>
      <c r="AJH160" s="520"/>
      <c r="AJK160" s="520"/>
      <c r="AJL160" s="520"/>
      <c r="AJO160" s="520"/>
      <c r="AJP160" s="520"/>
      <c r="AJS160" s="520"/>
      <c r="AJT160" s="520"/>
      <c r="AJW160" s="520"/>
      <c r="AJX160" s="520"/>
      <c r="AKA160" s="520"/>
      <c r="AKB160" s="520"/>
      <c r="AKE160" s="520"/>
      <c r="AKF160" s="520"/>
      <c r="AKI160" s="520"/>
      <c r="AKJ160" s="520"/>
      <c r="AKM160" s="520"/>
      <c r="AKN160" s="520"/>
      <c r="AKQ160" s="520"/>
      <c r="AKR160" s="520"/>
      <c r="AKU160" s="520"/>
      <c r="AKV160" s="520"/>
      <c r="AKY160" s="520"/>
      <c r="AKZ160" s="520"/>
      <c r="ALC160" s="520"/>
      <c r="ALD160" s="520"/>
      <c r="ALG160" s="520"/>
      <c r="ALH160" s="520"/>
      <c r="ALK160" s="520"/>
      <c r="ALL160" s="520"/>
      <c r="ALO160" s="520"/>
      <c r="ALP160" s="520"/>
      <c r="ALS160" s="520"/>
      <c r="ALT160" s="520"/>
      <c r="ALW160" s="520"/>
      <c r="ALX160" s="520"/>
      <c r="AMA160" s="520"/>
      <c r="AMB160" s="520"/>
      <c r="AME160" s="520"/>
      <c r="AMF160" s="520"/>
      <c r="AMI160" s="520"/>
      <c r="AMJ160" s="520"/>
    </row>
    <row r="161" customFormat="false" ht="15" hidden="true" customHeight="true" outlineLevel="0" collapsed="false">
      <c r="B161" s="468"/>
      <c r="C161" s="468" t="s">
        <v>297</v>
      </c>
      <c r="D161" s="468"/>
      <c r="E161" s="468"/>
      <c r="F161" s="468"/>
      <c r="G161" s="468"/>
      <c r="H161" s="468"/>
      <c r="I161" s="468"/>
      <c r="J161" s="468"/>
      <c r="K161" s="468"/>
      <c r="L161" s="519"/>
      <c r="O161" s="520"/>
      <c r="P161" s="520"/>
      <c r="S161" s="520"/>
      <c r="T161" s="520"/>
      <c r="W161" s="520"/>
      <c r="X161" s="520"/>
      <c r="AA161" s="520"/>
      <c r="AB161" s="520"/>
      <c r="AE161" s="520"/>
      <c r="AF161" s="520"/>
      <c r="AI161" s="520"/>
      <c r="AJ161" s="520"/>
      <c r="AM161" s="520"/>
      <c r="AN161" s="520"/>
      <c r="AQ161" s="520"/>
      <c r="AR161" s="520"/>
      <c r="AU161" s="520"/>
      <c r="AV161" s="520"/>
      <c r="AY161" s="520"/>
      <c r="AZ161" s="520"/>
      <c r="BC161" s="520"/>
      <c r="BD161" s="520"/>
      <c r="BG161" s="520"/>
      <c r="BH161" s="520"/>
      <c r="BK161" s="520"/>
      <c r="BL161" s="520"/>
      <c r="BO161" s="520"/>
      <c r="BP161" s="520"/>
      <c r="BS161" s="520"/>
      <c r="BT161" s="520"/>
      <c r="BW161" s="520"/>
      <c r="BX161" s="520"/>
      <c r="CA161" s="520"/>
      <c r="CB161" s="520"/>
      <c r="CE161" s="520"/>
      <c r="CF161" s="520"/>
      <c r="CI161" s="520"/>
      <c r="CJ161" s="520"/>
      <c r="CM161" s="520"/>
      <c r="CN161" s="520"/>
      <c r="CQ161" s="520"/>
      <c r="CR161" s="520"/>
      <c r="CU161" s="520"/>
      <c r="CV161" s="520"/>
      <c r="CY161" s="520"/>
      <c r="CZ161" s="520"/>
      <c r="DC161" s="520"/>
      <c r="DD161" s="520"/>
      <c r="DG161" s="520"/>
      <c r="DH161" s="520"/>
      <c r="DK161" s="520"/>
      <c r="DL161" s="520"/>
      <c r="DO161" s="520"/>
      <c r="DP161" s="520"/>
      <c r="DS161" s="520"/>
      <c r="DT161" s="520"/>
      <c r="DW161" s="520"/>
      <c r="DX161" s="520"/>
      <c r="EA161" s="520"/>
      <c r="EB161" s="520"/>
      <c r="EE161" s="520"/>
      <c r="EF161" s="520"/>
      <c r="EI161" s="520"/>
      <c r="EJ161" s="520"/>
      <c r="EM161" s="520"/>
      <c r="EN161" s="520"/>
      <c r="EQ161" s="520"/>
      <c r="ER161" s="520"/>
      <c r="EU161" s="520"/>
      <c r="EV161" s="520"/>
      <c r="EY161" s="520"/>
      <c r="EZ161" s="520"/>
      <c r="FC161" s="520"/>
      <c r="FD161" s="520"/>
      <c r="FG161" s="520"/>
      <c r="FH161" s="520"/>
      <c r="FK161" s="520"/>
      <c r="FL161" s="520"/>
      <c r="FO161" s="520"/>
      <c r="FP161" s="520"/>
      <c r="FS161" s="520"/>
      <c r="FT161" s="520"/>
      <c r="FW161" s="520"/>
      <c r="FX161" s="520"/>
      <c r="GA161" s="520"/>
      <c r="GB161" s="520"/>
      <c r="GE161" s="520"/>
      <c r="GF161" s="520"/>
      <c r="GI161" s="520"/>
      <c r="GJ161" s="520"/>
      <c r="GM161" s="520"/>
      <c r="GN161" s="520"/>
      <c r="GQ161" s="520"/>
      <c r="GR161" s="520"/>
      <c r="GU161" s="520"/>
      <c r="GV161" s="520"/>
      <c r="GY161" s="520"/>
      <c r="GZ161" s="520"/>
      <c r="HC161" s="520"/>
      <c r="HD161" s="520"/>
      <c r="HG161" s="520"/>
      <c r="HH161" s="520"/>
      <c r="HK161" s="520"/>
      <c r="HL161" s="520"/>
      <c r="HO161" s="520"/>
      <c r="HP161" s="520"/>
      <c r="HS161" s="520"/>
      <c r="HT161" s="520"/>
      <c r="HW161" s="520"/>
      <c r="HX161" s="520"/>
      <c r="IA161" s="520"/>
      <c r="IB161" s="520"/>
      <c r="IE161" s="520"/>
      <c r="IF161" s="520"/>
      <c r="II161" s="520"/>
      <c r="IJ161" s="520"/>
      <c r="IM161" s="520"/>
      <c r="IN161" s="520"/>
      <c r="IQ161" s="520"/>
      <c r="IR161" s="520"/>
      <c r="IU161" s="520"/>
      <c r="IV161" s="520"/>
      <c r="IY161" s="520"/>
      <c r="IZ161" s="520"/>
      <c r="JC161" s="520"/>
      <c r="JD161" s="520"/>
      <c r="JG161" s="520"/>
      <c r="JH161" s="520"/>
      <c r="JK161" s="520"/>
      <c r="JL161" s="520"/>
      <c r="JO161" s="520"/>
      <c r="JP161" s="520"/>
      <c r="JS161" s="520"/>
      <c r="JT161" s="520"/>
      <c r="JW161" s="520"/>
      <c r="JX161" s="520"/>
      <c r="KA161" s="520"/>
      <c r="KB161" s="520"/>
      <c r="KE161" s="520"/>
      <c r="KF161" s="520"/>
      <c r="KI161" s="520"/>
      <c r="KJ161" s="520"/>
      <c r="KM161" s="520"/>
      <c r="KN161" s="520"/>
      <c r="KQ161" s="520"/>
      <c r="KR161" s="520"/>
      <c r="KU161" s="520"/>
      <c r="KV161" s="520"/>
      <c r="KY161" s="520"/>
      <c r="KZ161" s="520"/>
      <c r="LC161" s="520"/>
      <c r="LD161" s="520"/>
      <c r="LG161" s="520"/>
      <c r="LH161" s="520"/>
      <c r="LK161" s="520"/>
      <c r="LL161" s="520"/>
      <c r="LO161" s="520"/>
      <c r="LP161" s="520"/>
      <c r="LS161" s="520"/>
      <c r="LT161" s="520"/>
      <c r="LW161" s="520"/>
      <c r="LX161" s="520"/>
      <c r="MA161" s="520"/>
      <c r="MB161" s="520"/>
      <c r="ME161" s="520"/>
      <c r="MF161" s="520"/>
      <c r="MI161" s="520"/>
      <c r="MJ161" s="520"/>
      <c r="MM161" s="520"/>
      <c r="MN161" s="520"/>
      <c r="MQ161" s="520"/>
      <c r="MR161" s="520"/>
      <c r="MU161" s="520"/>
      <c r="MV161" s="520"/>
      <c r="MY161" s="520"/>
      <c r="MZ161" s="520"/>
      <c r="NC161" s="520"/>
      <c r="ND161" s="520"/>
      <c r="NG161" s="520"/>
      <c r="NH161" s="520"/>
      <c r="NK161" s="520"/>
      <c r="NL161" s="520"/>
      <c r="NO161" s="520"/>
      <c r="NP161" s="520"/>
      <c r="NS161" s="520"/>
      <c r="NT161" s="520"/>
      <c r="NW161" s="520"/>
      <c r="NX161" s="520"/>
      <c r="OA161" s="520"/>
      <c r="OB161" s="520"/>
      <c r="OE161" s="520"/>
      <c r="OF161" s="520"/>
      <c r="OI161" s="520"/>
      <c r="OJ161" s="520"/>
      <c r="OM161" s="520"/>
      <c r="ON161" s="520"/>
      <c r="OQ161" s="520"/>
      <c r="OR161" s="520"/>
      <c r="OU161" s="520"/>
      <c r="OV161" s="520"/>
      <c r="OY161" s="520"/>
      <c r="OZ161" s="520"/>
      <c r="PC161" s="520"/>
      <c r="PD161" s="520"/>
      <c r="PG161" s="520"/>
      <c r="PH161" s="520"/>
      <c r="PK161" s="520"/>
      <c r="PL161" s="520"/>
      <c r="PO161" s="520"/>
      <c r="PP161" s="520"/>
      <c r="PS161" s="520"/>
      <c r="PT161" s="520"/>
      <c r="PW161" s="520"/>
      <c r="PX161" s="520"/>
      <c r="QA161" s="520"/>
      <c r="QB161" s="520"/>
      <c r="QE161" s="520"/>
      <c r="QF161" s="520"/>
      <c r="QI161" s="520"/>
      <c r="QJ161" s="520"/>
      <c r="QM161" s="520"/>
      <c r="QN161" s="520"/>
      <c r="QQ161" s="520"/>
      <c r="QR161" s="520"/>
      <c r="QU161" s="520"/>
      <c r="QV161" s="520"/>
      <c r="QY161" s="520"/>
      <c r="QZ161" s="520"/>
      <c r="RC161" s="520"/>
      <c r="RD161" s="520"/>
      <c r="RG161" s="520"/>
      <c r="RH161" s="520"/>
      <c r="RK161" s="520"/>
      <c r="RL161" s="520"/>
      <c r="RO161" s="520"/>
      <c r="RP161" s="520"/>
      <c r="RS161" s="520"/>
      <c r="RT161" s="520"/>
      <c r="RW161" s="520"/>
      <c r="RX161" s="520"/>
      <c r="SA161" s="520"/>
      <c r="SB161" s="520"/>
      <c r="SE161" s="520"/>
      <c r="SF161" s="520"/>
      <c r="SI161" s="520"/>
      <c r="SJ161" s="520"/>
      <c r="SM161" s="520"/>
      <c r="SN161" s="520"/>
      <c r="SQ161" s="520"/>
      <c r="SR161" s="520"/>
      <c r="SU161" s="520"/>
      <c r="SV161" s="520"/>
      <c r="SY161" s="520"/>
      <c r="SZ161" s="520"/>
      <c r="TC161" s="520"/>
      <c r="TD161" s="520"/>
      <c r="TG161" s="520"/>
      <c r="TH161" s="520"/>
      <c r="TK161" s="520"/>
      <c r="TL161" s="520"/>
      <c r="TO161" s="520"/>
      <c r="TP161" s="520"/>
      <c r="TS161" s="520"/>
      <c r="TT161" s="520"/>
      <c r="TW161" s="520"/>
      <c r="TX161" s="520"/>
      <c r="UA161" s="520"/>
      <c r="UB161" s="520"/>
      <c r="UE161" s="520"/>
      <c r="UF161" s="520"/>
      <c r="UI161" s="520"/>
      <c r="UJ161" s="520"/>
      <c r="UM161" s="520"/>
      <c r="UN161" s="520"/>
      <c r="UQ161" s="520"/>
      <c r="UR161" s="520"/>
      <c r="UU161" s="520"/>
      <c r="UV161" s="520"/>
      <c r="UY161" s="520"/>
      <c r="UZ161" s="520"/>
      <c r="VC161" s="520"/>
      <c r="VD161" s="520"/>
      <c r="VG161" s="520"/>
      <c r="VH161" s="520"/>
      <c r="VK161" s="520"/>
      <c r="VL161" s="520"/>
      <c r="VO161" s="520"/>
      <c r="VP161" s="520"/>
      <c r="VS161" s="520"/>
      <c r="VT161" s="520"/>
      <c r="VW161" s="520"/>
      <c r="VX161" s="520"/>
      <c r="WA161" s="520"/>
      <c r="WB161" s="520"/>
      <c r="WE161" s="520"/>
      <c r="WF161" s="520"/>
      <c r="WI161" s="520"/>
      <c r="WJ161" s="520"/>
      <c r="WM161" s="520"/>
      <c r="WN161" s="520"/>
      <c r="WQ161" s="520"/>
      <c r="WR161" s="520"/>
      <c r="WU161" s="520"/>
      <c r="WV161" s="520"/>
      <c r="WY161" s="520"/>
      <c r="WZ161" s="520"/>
      <c r="XC161" s="520"/>
      <c r="XD161" s="520"/>
      <c r="XG161" s="520"/>
      <c r="XH161" s="520"/>
      <c r="XK161" s="520"/>
      <c r="XL161" s="520"/>
      <c r="XO161" s="520"/>
      <c r="XP161" s="520"/>
      <c r="XS161" s="520"/>
      <c r="XT161" s="520"/>
      <c r="XW161" s="520"/>
      <c r="XX161" s="520"/>
      <c r="YA161" s="520"/>
      <c r="YB161" s="520"/>
      <c r="YE161" s="520"/>
      <c r="YF161" s="520"/>
      <c r="YI161" s="520"/>
      <c r="YJ161" s="520"/>
      <c r="YM161" s="520"/>
      <c r="YN161" s="520"/>
      <c r="YQ161" s="520"/>
      <c r="YR161" s="520"/>
      <c r="YU161" s="520"/>
      <c r="YV161" s="520"/>
      <c r="YY161" s="520"/>
      <c r="YZ161" s="520"/>
      <c r="ZC161" s="520"/>
      <c r="ZD161" s="520"/>
      <c r="ZG161" s="520"/>
      <c r="ZH161" s="520"/>
      <c r="ZK161" s="520"/>
      <c r="ZL161" s="520"/>
      <c r="ZO161" s="520"/>
      <c r="ZP161" s="520"/>
      <c r="ZS161" s="520"/>
      <c r="ZT161" s="520"/>
      <c r="ZW161" s="520"/>
      <c r="ZX161" s="520"/>
      <c r="AAA161" s="520"/>
      <c r="AAB161" s="520"/>
      <c r="AAE161" s="520"/>
      <c r="AAF161" s="520"/>
      <c r="AAI161" s="520"/>
      <c r="AAJ161" s="520"/>
      <c r="AAM161" s="520"/>
      <c r="AAN161" s="520"/>
      <c r="AAQ161" s="520"/>
      <c r="AAR161" s="520"/>
      <c r="AAU161" s="520"/>
      <c r="AAV161" s="520"/>
      <c r="AAY161" s="520"/>
      <c r="AAZ161" s="520"/>
      <c r="ABC161" s="520"/>
      <c r="ABD161" s="520"/>
      <c r="ABG161" s="520"/>
      <c r="ABH161" s="520"/>
      <c r="ABK161" s="520"/>
      <c r="ABL161" s="520"/>
      <c r="ABO161" s="520"/>
      <c r="ABP161" s="520"/>
      <c r="ABS161" s="520"/>
      <c r="ABT161" s="520"/>
      <c r="ABW161" s="520"/>
      <c r="ABX161" s="520"/>
      <c r="ACA161" s="520"/>
      <c r="ACB161" s="520"/>
      <c r="ACE161" s="520"/>
      <c r="ACF161" s="520"/>
      <c r="ACI161" s="520"/>
      <c r="ACJ161" s="520"/>
      <c r="ACM161" s="520"/>
      <c r="ACN161" s="520"/>
      <c r="ACQ161" s="520"/>
      <c r="ACR161" s="520"/>
      <c r="ACU161" s="520"/>
      <c r="ACV161" s="520"/>
      <c r="ACY161" s="520"/>
      <c r="ACZ161" s="520"/>
      <c r="ADC161" s="520"/>
      <c r="ADD161" s="520"/>
      <c r="ADG161" s="520"/>
      <c r="ADH161" s="520"/>
      <c r="ADK161" s="520"/>
      <c r="ADL161" s="520"/>
      <c r="ADO161" s="520"/>
      <c r="ADP161" s="520"/>
      <c r="ADS161" s="520"/>
      <c r="ADT161" s="520"/>
      <c r="ADW161" s="520"/>
      <c r="ADX161" s="520"/>
      <c r="AEA161" s="520"/>
      <c r="AEB161" s="520"/>
      <c r="AEE161" s="520"/>
      <c r="AEF161" s="520"/>
      <c r="AEI161" s="520"/>
      <c r="AEJ161" s="520"/>
      <c r="AEM161" s="520"/>
      <c r="AEN161" s="520"/>
      <c r="AEQ161" s="520"/>
      <c r="AER161" s="520"/>
      <c r="AEU161" s="520"/>
      <c r="AEV161" s="520"/>
      <c r="AEY161" s="520"/>
      <c r="AEZ161" s="520"/>
      <c r="AFC161" s="520"/>
      <c r="AFD161" s="520"/>
      <c r="AFG161" s="520"/>
      <c r="AFH161" s="520"/>
      <c r="AFK161" s="520"/>
      <c r="AFL161" s="520"/>
      <c r="AFO161" s="520"/>
      <c r="AFP161" s="520"/>
      <c r="AFS161" s="520"/>
      <c r="AFT161" s="520"/>
      <c r="AFW161" s="520"/>
      <c r="AFX161" s="520"/>
      <c r="AGA161" s="520"/>
      <c r="AGB161" s="520"/>
      <c r="AGE161" s="520"/>
      <c r="AGF161" s="520"/>
      <c r="AGI161" s="520"/>
      <c r="AGJ161" s="520"/>
      <c r="AGM161" s="520"/>
      <c r="AGN161" s="520"/>
      <c r="AGQ161" s="520"/>
      <c r="AGR161" s="520"/>
      <c r="AGU161" s="520"/>
      <c r="AGV161" s="520"/>
      <c r="AGY161" s="520"/>
      <c r="AGZ161" s="520"/>
      <c r="AHC161" s="520"/>
      <c r="AHD161" s="520"/>
      <c r="AHG161" s="520"/>
      <c r="AHH161" s="520"/>
      <c r="AHK161" s="520"/>
      <c r="AHL161" s="520"/>
      <c r="AHO161" s="520"/>
      <c r="AHP161" s="520"/>
      <c r="AHS161" s="520"/>
      <c r="AHT161" s="520"/>
      <c r="AHW161" s="520"/>
      <c r="AHX161" s="520"/>
      <c r="AIA161" s="520"/>
      <c r="AIB161" s="520"/>
      <c r="AIE161" s="520"/>
      <c r="AIF161" s="520"/>
      <c r="AII161" s="520"/>
      <c r="AIJ161" s="520"/>
      <c r="AIM161" s="520"/>
      <c r="AIN161" s="520"/>
      <c r="AIQ161" s="520"/>
      <c r="AIR161" s="520"/>
      <c r="AIU161" s="520"/>
      <c r="AIV161" s="520"/>
      <c r="AIY161" s="520"/>
      <c r="AIZ161" s="520"/>
      <c r="AJC161" s="520"/>
      <c r="AJD161" s="520"/>
      <c r="AJG161" s="520"/>
      <c r="AJH161" s="520"/>
      <c r="AJK161" s="520"/>
      <c r="AJL161" s="520"/>
      <c r="AJO161" s="520"/>
      <c r="AJP161" s="520"/>
      <c r="AJS161" s="520"/>
      <c r="AJT161" s="520"/>
      <c r="AJW161" s="520"/>
      <c r="AJX161" s="520"/>
      <c r="AKA161" s="520"/>
      <c r="AKB161" s="520"/>
      <c r="AKE161" s="520"/>
      <c r="AKF161" s="520"/>
      <c r="AKI161" s="520"/>
      <c r="AKJ161" s="520"/>
      <c r="AKM161" s="520"/>
      <c r="AKN161" s="520"/>
      <c r="AKQ161" s="520"/>
      <c r="AKR161" s="520"/>
      <c r="AKU161" s="520"/>
      <c r="AKV161" s="520"/>
      <c r="AKY161" s="520"/>
      <c r="AKZ161" s="520"/>
      <c r="ALC161" s="520"/>
      <c r="ALD161" s="520"/>
      <c r="ALG161" s="520"/>
      <c r="ALH161" s="520"/>
      <c r="ALK161" s="520"/>
      <c r="ALL161" s="520"/>
      <c r="ALO161" s="520"/>
      <c r="ALP161" s="520"/>
      <c r="ALS161" s="520"/>
      <c r="ALT161" s="520"/>
      <c r="ALW161" s="520"/>
      <c r="ALX161" s="520"/>
      <c r="AMA161" s="520"/>
      <c r="AMB161" s="520"/>
      <c r="AME161" s="520"/>
      <c r="AMF161" s="520"/>
      <c r="AMI161" s="520"/>
      <c r="AMJ161" s="520"/>
    </row>
    <row r="162" customFormat="false" ht="15" hidden="true" customHeight="true" outlineLevel="0" collapsed="false">
      <c r="B162" s="468"/>
      <c r="C162" s="468" t="s">
        <v>302</v>
      </c>
      <c r="D162" s="468"/>
      <c r="E162" s="468"/>
      <c r="F162" s="468"/>
      <c r="G162" s="468"/>
      <c r="H162" s="468"/>
      <c r="I162" s="468"/>
      <c r="J162" s="468"/>
      <c r="K162" s="468"/>
      <c r="L162" s="519"/>
      <c r="O162" s="520"/>
      <c r="P162" s="520"/>
      <c r="S162" s="520"/>
      <c r="T162" s="520"/>
      <c r="W162" s="520"/>
      <c r="X162" s="520"/>
      <c r="AA162" s="520"/>
      <c r="AB162" s="520"/>
      <c r="AE162" s="520"/>
      <c r="AF162" s="520"/>
      <c r="AI162" s="520"/>
      <c r="AJ162" s="520"/>
      <c r="AM162" s="520"/>
      <c r="AN162" s="520"/>
      <c r="AQ162" s="520"/>
      <c r="AR162" s="520"/>
      <c r="AU162" s="520"/>
      <c r="AV162" s="520"/>
      <c r="AY162" s="520"/>
      <c r="AZ162" s="520"/>
      <c r="BC162" s="520"/>
      <c r="BD162" s="520"/>
      <c r="BG162" s="520"/>
      <c r="BH162" s="520"/>
      <c r="BK162" s="520"/>
      <c r="BL162" s="520"/>
      <c r="BO162" s="520"/>
      <c r="BP162" s="520"/>
      <c r="BS162" s="520"/>
      <c r="BT162" s="520"/>
      <c r="BW162" s="520"/>
      <c r="BX162" s="520"/>
      <c r="CA162" s="520"/>
      <c r="CB162" s="520"/>
      <c r="CE162" s="520"/>
      <c r="CF162" s="520"/>
      <c r="CI162" s="520"/>
      <c r="CJ162" s="520"/>
      <c r="CM162" s="520"/>
      <c r="CN162" s="520"/>
      <c r="CQ162" s="520"/>
      <c r="CR162" s="520"/>
      <c r="CU162" s="520"/>
      <c r="CV162" s="520"/>
      <c r="CY162" s="520"/>
      <c r="CZ162" s="520"/>
      <c r="DC162" s="520"/>
      <c r="DD162" s="520"/>
      <c r="DG162" s="520"/>
      <c r="DH162" s="520"/>
      <c r="DK162" s="520"/>
      <c r="DL162" s="520"/>
      <c r="DO162" s="520"/>
      <c r="DP162" s="520"/>
      <c r="DS162" s="520"/>
      <c r="DT162" s="520"/>
      <c r="DW162" s="520"/>
      <c r="DX162" s="520"/>
      <c r="EA162" s="520"/>
      <c r="EB162" s="520"/>
      <c r="EE162" s="520"/>
      <c r="EF162" s="520"/>
      <c r="EI162" s="520"/>
      <c r="EJ162" s="520"/>
      <c r="EM162" s="520"/>
      <c r="EN162" s="520"/>
      <c r="EQ162" s="520"/>
      <c r="ER162" s="520"/>
      <c r="EU162" s="520"/>
      <c r="EV162" s="520"/>
      <c r="EY162" s="520"/>
      <c r="EZ162" s="520"/>
      <c r="FC162" s="520"/>
      <c r="FD162" s="520"/>
      <c r="FG162" s="520"/>
      <c r="FH162" s="520"/>
      <c r="FK162" s="520"/>
      <c r="FL162" s="520"/>
      <c r="FO162" s="520"/>
      <c r="FP162" s="520"/>
      <c r="FS162" s="520"/>
      <c r="FT162" s="520"/>
      <c r="FW162" s="520"/>
      <c r="FX162" s="520"/>
      <c r="GA162" s="520"/>
      <c r="GB162" s="520"/>
      <c r="GE162" s="520"/>
      <c r="GF162" s="520"/>
      <c r="GI162" s="520"/>
      <c r="GJ162" s="520"/>
      <c r="GM162" s="520"/>
      <c r="GN162" s="520"/>
      <c r="GQ162" s="520"/>
      <c r="GR162" s="520"/>
      <c r="GU162" s="520"/>
      <c r="GV162" s="520"/>
      <c r="GY162" s="520"/>
      <c r="GZ162" s="520"/>
      <c r="HC162" s="520"/>
      <c r="HD162" s="520"/>
      <c r="HG162" s="520"/>
      <c r="HH162" s="520"/>
      <c r="HK162" s="520"/>
      <c r="HL162" s="520"/>
      <c r="HO162" s="520"/>
      <c r="HP162" s="520"/>
      <c r="HS162" s="520"/>
      <c r="HT162" s="520"/>
      <c r="HW162" s="520"/>
      <c r="HX162" s="520"/>
      <c r="IA162" s="520"/>
      <c r="IB162" s="520"/>
      <c r="IE162" s="520"/>
      <c r="IF162" s="520"/>
      <c r="II162" s="520"/>
      <c r="IJ162" s="520"/>
      <c r="IM162" s="520"/>
      <c r="IN162" s="520"/>
      <c r="IQ162" s="520"/>
      <c r="IR162" s="520"/>
      <c r="IU162" s="520"/>
      <c r="IV162" s="520"/>
      <c r="IY162" s="520"/>
      <c r="IZ162" s="520"/>
      <c r="JC162" s="520"/>
      <c r="JD162" s="520"/>
      <c r="JG162" s="520"/>
      <c r="JH162" s="520"/>
      <c r="JK162" s="520"/>
      <c r="JL162" s="520"/>
      <c r="JO162" s="520"/>
      <c r="JP162" s="520"/>
      <c r="JS162" s="520"/>
      <c r="JT162" s="520"/>
      <c r="JW162" s="520"/>
      <c r="JX162" s="520"/>
      <c r="KA162" s="520"/>
      <c r="KB162" s="520"/>
      <c r="KE162" s="520"/>
      <c r="KF162" s="520"/>
      <c r="KI162" s="520"/>
      <c r="KJ162" s="520"/>
      <c r="KM162" s="520"/>
      <c r="KN162" s="520"/>
      <c r="KQ162" s="520"/>
      <c r="KR162" s="520"/>
      <c r="KU162" s="520"/>
      <c r="KV162" s="520"/>
      <c r="KY162" s="520"/>
      <c r="KZ162" s="520"/>
      <c r="LC162" s="520"/>
      <c r="LD162" s="520"/>
      <c r="LG162" s="520"/>
      <c r="LH162" s="520"/>
      <c r="LK162" s="520"/>
      <c r="LL162" s="520"/>
      <c r="LO162" s="520"/>
      <c r="LP162" s="520"/>
      <c r="LS162" s="520"/>
      <c r="LT162" s="520"/>
      <c r="LW162" s="520"/>
      <c r="LX162" s="520"/>
      <c r="MA162" s="520"/>
      <c r="MB162" s="520"/>
      <c r="ME162" s="520"/>
      <c r="MF162" s="520"/>
      <c r="MI162" s="520"/>
      <c r="MJ162" s="520"/>
      <c r="MM162" s="520"/>
      <c r="MN162" s="520"/>
      <c r="MQ162" s="520"/>
      <c r="MR162" s="520"/>
      <c r="MU162" s="520"/>
      <c r="MV162" s="520"/>
      <c r="MY162" s="520"/>
      <c r="MZ162" s="520"/>
      <c r="NC162" s="520"/>
      <c r="ND162" s="520"/>
      <c r="NG162" s="520"/>
      <c r="NH162" s="520"/>
      <c r="NK162" s="520"/>
      <c r="NL162" s="520"/>
      <c r="NO162" s="520"/>
      <c r="NP162" s="520"/>
      <c r="NS162" s="520"/>
      <c r="NT162" s="520"/>
      <c r="NW162" s="520"/>
      <c r="NX162" s="520"/>
      <c r="OA162" s="520"/>
      <c r="OB162" s="520"/>
      <c r="OE162" s="520"/>
      <c r="OF162" s="520"/>
      <c r="OI162" s="520"/>
      <c r="OJ162" s="520"/>
      <c r="OM162" s="520"/>
      <c r="ON162" s="520"/>
      <c r="OQ162" s="520"/>
      <c r="OR162" s="520"/>
      <c r="OU162" s="520"/>
      <c r="OV162" s="520"/>
      <c r="OY162" s="520"/>
      <c r="OZ162" s="520"/>
      <c r="PC162" s="520"/>
      <c r="PD162" s="520"/>
      <c r="PG162" s="520"/>
      <c r="PH162" s="520"/>
      <c r="PK162" s="520"/>
      <c r="PL162" s="520"/>
      <c r="PO162" s="520"/>
      <c r="PP162" s="520"/>
      <c r="PS162" s="520"/>
      <c r="PT162" s="520"/>
      <c r="PW162" s="520"/>
      <c r="PX162" s="520"/>
      <c r="QA162" s="520"/>
      <c r="QB162" s="520"/>
      <c r="QE162" s="520"/>
      <c r="QF162" s="520"/>
      <c r="QI162" s="520"/>
      <c r="QJ162" s="520"/>
      <c r="QM162" s="520"/>
      <c r="QN162" s="520"/>
      <c r="QQ162" s="520"/>
      <c r="QR162" s="520"/>
      <c r="QU162" s="520"/>
      <c r="QV162" s="520"/>
      <c r="QY162" s="520"/>
      <c r="QZ162" s="520"/>
      <c r="RC162" s="520"/>
      <c r="RD162" s="520"/>
      <c r="RG162" s="520"/>
      <c r="RH162" s="520"/>
      <c r="RK162" s="520"/>
      <c r="RL162" s="520"/>
      <c r="RO162" s="520"/>
      <c r="RP162" s="520"/>
      <c r="RS162" s="520"/>
      <c r="RT162" s="520"/>
      <c r="RW162" s="520"/>
      <c r="RX162" s="520"/>
      <c r="SA162" s="520"/>
      <c r="SB162" s="520"/>
      <c r="SE162" s="520"/>
      <c r="SF162" s="520"/>
      <c r="SI162" s="520"/>
      <c r="SJ162" s="520"/>
      <c r="SM162" s="520"/>
      <c r="SN162" s="520"/>
      <c r="SQ162" s="520"/>
      <c r="SR162" s="520"/>
      <c r="SU162" s="520"/>
      <c r="SV162" s="520"/>
      <c r="SY162" s="520"/>
      <c r="SZ162" s="520"/>
      <c r="TC162" s="520"/>
      <c r="TD162" s="520"/>
      <c r="TG162" s="520"/>
      <c r="TH162" s="520"/>
      <c r="TK162" s="520"/>
      <c r="TL162" s="520"/>
      <c r="TO162" s="520"/>
      <c r="TP162" s="520"/>
      <c r="TS162" s="520"/>
      <c r="TT162" s="520"/>
      <c r="TW162" s="520"/>
      <c r="TX162" s="520"/>
      <c r="UA162" s="520"/>
      <c r="UB162" s="520"/>
      <c r="UE162" s="520"/>
      <c r="UF162" s="520"/>
      <c r="UI162" s="520"/>
      <c r="UJ162" s="520"/>
      <c r="UM162" s="520"/>
      <c r="UN162" s="520"/>
      <c r="UQ162" s="520"/>
      <c r="UR162" s="520"/>
      <c r="UU162" s="520"/>
      <c r="UV162" s="520"/>
      <c r="UY162" s="520"/>
      <c r="UZ162" s="520"/>
      <c r="VC162" s="520"/>
      <c r="VD162" s="520"/>
      <c r="VG162" s="520"/>
      <c r="VH162" s="520"/>
      <c r="VK162" s="520"/>
      <c r="VL162" s="520"/>
      <c r="VO162" s="520"/>
      <c r="VP162" s="520"/>
      <c r="VS162" s="520"/>
      <c r="VT162" s="520"/>
      <c r="VW162" s="520"/>
      <c r="VX162" s="520"/>
      <c r="WA162" s="520"/>
      <c r="WB162" s="520"/>
      <c r="WE162" s="520"/>
      <c r="WF162" s="520"/>
      <c r="WI162" s="520"/>
      <c r="WJ162" s="520"/>
      <c r="WM162" s="520"/>
      <c r="WN162" s="520"/>
      <c r="WQ162" s="520"/>
      <c r="WR162" s="520"/>
      <c r="WU162" s="520"/>
      <c r="WV162" s="520"/>
      <c r="WY162" s="520"/>
      <c r="WZ162" s="520"/>
      <c r="XC162" s="520"/>
      <c r="XD162" s="520"/>
      <c r="XG162" s="520"/>
      <c r="XH162" s="520"/>
      <c r="XK162" s="520"/>
      <c r="XL162" s="520"/>
      <c r="XO162" s="520"/>
      <c r="XP162" s="520"/>
      <c r="XS162" s="520"/>
      <c r="XT162" s="520"/>
      <c r="XW162" s="520"/>
      <c r="XX162" s="520"/>
      <c r="YA162" s="520"/>
      <c r="YB162" s="520"/>
      <c r="YE162" s="520"/>
      <c r="YF162" s="520"/>
      <c r="YI162" s="520"/>
      <c r="YJ162" s="520"/>
      <c r="YM162" s="520"/>
      <c r="YN162" s="520"/>
      <c r="YQ162" s="520"/>
      <c r="YR162" s="520"/>
      <c r="YU162" s="520"/>
      <c r="YV162" s="520"/>
      <c r="YY162" s="520"/>
      <c r="YZ162" s="520"/>
      <c r="ZC162" s="520"/>
      <c r="ZD162" s="520"/>
      <c r="ZG162" s="520"/>
      <c r="ZH162" s="520"/>
      <c r="ZK162" s="520"/>
      <c r="ZL162" s="520"/>
      <c r="ZO162" s="520"/>
      <c r="ZP162" s="520"/>
      <c r="ZS162" s="520"/>
      <c r="ZT162" s="520"/>
      <c r="ZW162" s="520"/>
      <c r="ZX162" s="520"/>
      <c r="AAA162" s="520"/>
      <c r="AAB162" s="520"/>
      <c r="AAE162" s="520"/>
      <c r="AAF162" s="520"/>
      <c r="AAI162" s="520"/>
      <c r="AAJ162" s="520"/>
      <c r="AAM162" s="520"/>
      <c r="AAN162" s="520"/>
      <c r="AAQ162" s="520"/>
      <c r="AAR162" s="520"/>
      <c r="AAU162" s="520"/>
      <c r="AAV162" s="520"/>
      <c r="AAY162" s="520"/>
      <c r="AAZ162" s="520"/>
      <c r="ABC162" s="520"/>
      <c r="ABD162" s="520"/>
      <c r="ABG162" s="520"/>
      <c r="ABH162" s="520"/>
      <c r="ABK162" s="520"/>
      <c r="ABL162" s="520"/>
      <c r="ABO162" s="520"/>
      <c r="ABP162" s="520"/>
      <c r="ABS162" s="520"/>
      <c r="ABT162" s="520"/>
      <c r="ABW162" s="520"/>
      <c r="ABX162" s="520"/>
      <c r="ACA162" s="520"/>
      <c r="ACB162" s="520"/>
      <c r="ACE162" s="520"/>
      <c r="ACF162" s="520"/>
      <c r="ACI162" s="520"/>
      <c r="ACJ162" s="520"/>
      <c r="ACM162" s="520"/>
      <c r="ACN162" s="520"/>
      <c r="ACQ162" s="520"/>
      <c r="ACR162" s="520"/>
      <c r="ACU162" s="520"/>
      <c r="ACV162" s="520"/>
      <c r="ACY162" s="520"/>
      <c r="ACZ162" s="520"/>
      <c r="ADC162" s="520"/>
      <c r="ADD162" s="520"/>
      <c r="ADG162" s="520"/>
      <c r="ADH162" s="520"/>
      <c r="ADK162" s="520"/>
      <c r="ADL162" s="520"/>
      <c r="ADO162" s="520"/>
      <c r="ADP162" s="520"/>
      <c r="ADS162" s="520"/>
      <c r="ADT162" s="520"/>
      <c r="ADW162" s="520"/>
      <c r="ADX162" s="520"/>
      <c r="AEA162" s="520"/>
      <c r="AEB162" s="520"/>
      <c r="AEE162" s="520"/>
      <c r="AEF162" s="520"/>
      <c r="AEI162" s="520"/>
      <c r="AEJ162" s="520"/>
      <c r="AEM162" s="520"/>
      <c r="AEN162" s="520"/>
      <c r="AEQ162" s="520"/>
      <c r="AER162" s="520"/>
      <c r="AEU162" s="520"/>
      <c r="AEV162" s="520"/>
      <c r="AEY162" s="520"/>
      <c r="AEZ162" s="520"/>
      <c r="AFC162" s="520"/>
      <c r="AFD162" s="520"/>
      <c r="AFG162" s="520"/>
      <c r="AFH162" s="520"/>
      <c r="AFK162" s="520"/>
      <c r="AFL162" s="520"/>
      <c r="AFO162" s="520"/>
      <c r="AFP162" s="520"/>
      <c r="AFS162" s="520"/>
      <c r="AFT162" s="520"/>
      <c r="AFW162" s="520"/>
      <c r="AFX162" s="520"/>
      <c r="AGA162" s="520"/>
      <c r="AGB162" s="520"/>
      <c r="AGE162" s="520"/>
      <c r="AGF162" s="520"/>
      <c r="AGI162" s="520"/>
      <c r="AGJ162" s="520"/>
      <c r="AGM162" s="520"/>
      <c r="AGN162" s="520"/>
      <c r="AGQ162" s="520"/>
      <c r="AGR162" s="520"/>
      <c r="AGU162" s="520"/>
      <c r="AGV162" s="520"/>
      <c r="AGY162" s="520"/>
      <c r="AGZ162" s="520"/>
      <c r="AHC162" s="520"/>
      <c r="AHD162" s="520"/>
      <c r="AHG162" s="520"/>
      <c r="AHH162" s="520"/>
      <c r="AHK162" s="520"/>
      <c r="AHL162" s="520"/>
      <c r="AHO162" s="520"/>
      <c r="AHP162" s="520"/>
      <c r="AHS162" s="520"/>
      <c r="AHT162" s="520"/>
      <c r="AHW162" s="520"/>
      <c r="AHX162" s="520"/>
      <c r="AIA162" s="520"/>
      <c r="AIB162" s="520"/>
      <c r="AIE162" s="520"/>
      <c r="AIF162" s="520"/>
      <c r="AII162" s="520"/>
      <c r="AIJ162" s="520"/>
      <c r="AIM162" s="520"/>
      <c r="AIN162" s="520"/>
      <c r="AIQ162" s="520"/>
      <c r="AIR162" s="520"/>
      <c r="AIU162" s="520"/>
      <c r="AIV162" s="520"/>
      <c r="AIY162" s="520"/>
      <c r="AIZ162" s="520"/>
      <c r="AJC162" s="520"/>
      <c r="AJD162" s="520"/>
      <c r="AJG162" s="520"/>
      <c r="AJH162" s="520"/>
      <c r="AJK162" s="520"/>
      <c r="AJL162" s="520"/>
      <c r="AJO162" s="520"/>
      <c r="AJP162" s="520"/>
      <c r="AJS162" s="520"/>
      <c r="AJT162" s="520"/>
      <c r="AJW162" s="520"/>
      <c r="AJX162" s="520"/>
      <c r="AKA162" s="520"/>
      <c r="AKB162" s="520"/>
      <c r="AKE162" s="520"/>
      <c r="AKF162" s="520"/>
      <c r="AKI162" s="520"/>
      <c r="AKJ162" s="520"/>
      <c r="AKM162" s="520"/>
      <c r="AKN162" s="520"/>
      <c r="AKQ162" s="520"/>
      <c r="AKR162" s="520"/>
      <c r="AKU162" s="520"/>
      <c r="AKV162" s="520"/>
      <c r="AKY162" s="520"/>
      <c r="AKZ162" s="520"/>
      <c r="ALC162" s="520"/>
      <c r="ALD162" s="520"/>
      <c r="ALG162" s="520"/>
      <c r="ALH162" s="520"/>
      <c r="ALK162" s="520"/>
      <c r="ALL162" s="520"/>
      <c r="ALO162" s="520"/>
      <c r="ALP162" s="520"/>
      <c r="ALS162" s="520"/>
      <c r="ALT162" s="520"/>
      <c r="ALW162" s="520"/>
      <c r="ALX162" s="520"/>
      <c r="AMA162" s="520"/>
      <c r="AMB162" s="520"/>
      <c r="AME162" s="520"/>
      <c r="AMF162" s="520"/>
      <c r="AMI162" s="520"/>
      <c r="AMJ162" s="520"/>
    </row>
    <row r="163" customFormat="false" ht="15" hidden="true" customHeight="true" outlineLevel="0" collapsed="false">
      <c r="B163" s="468"/>
      <c r="C163" s="468" t="s">
        <v>48</v>
      </c>
      <c r="D163" s="468" t="s">
        <v>314</v>
      </c>
      <c r="E163" s="468"/>
      <c r="F163" s="468"/>
      <c r="G163" s="468"/>
      <c r="H163" s="468"/>
      <c r="I163" s="468"/>
      <c r="J163" s="468"/>
      <c r="K163" s="468"/>
      <c r="L163" s="519"/>
      <c r="O163" s="520"/>
      <c r="P163" s="520"/>
      <c r="S163" s="520"/>
      <c r="T163" s="520"/>
      <c r="W163" s="520"/>
      <c r="X163" s="520"/>
      <c r="AA163" s="520"/>
      <c r="AB163" s="520"/>
      <c r="AE163" s="520"/>
      <c r="AF163" s="520"/>
      <c r="AI163" s="520"/>
      <c r="AJ163" s="520"/>
      <c r="AM163" s="520"/>
      <c r="AN163" s="520"/>
      <c r="AQ163" s="520"/>
      <c r="AR163" s="520"/>
      <c r="AU163" s="520"/>
      <c r="AV163" s="520"/>
      <c r="AY163" s="520"/>
      <c r="AZ163" s="520"/>
      <c r="BC163" s="520"/>
      <c r="BD163" s="520"/>
      <c r="BG163" s="520"/>
      <c r="BH163" s="520"/>
      <c r="BK163" s="520"/>
      <c r="BL163" s="520"/>
      <c r="BO163" s="520"/>
      <c r="BP163" s="520"/>
      <c r="BS163" s="520"/>
      <c r="BT163" s="520"/>
      <c r="BW163" s="520"/>
      <c r="BX163" s="520"/>
      <c r="CA163" s="520"/>
      <c r="CB163" s="520"/>
      <c r="CE163" s="520"/>
      <c r="CF163" s="520"/>
      <c r="CI163" s="520"/>
      <c r="CJ163" s="520"/>
      <c r="CM163" s="520"/>
      <c r="CN163" s="520"/>
      <c r="CQ163" s="520"/>
      <c r="CR163" s="520"/>
      <c r="CU163" s="520"/>
      <c r="CV163" s="520"/>
      <c r="CY163" s="520"/>
      <c r="CZ163" s="520"/>
      <c r="DC163" s="520"/>
      <c r="DD163" s="520"/>
      <c r="DG163" s="520"/>
      <c r="DH163" s="520"/>
      <c r="DK163" s="520"/>
      <c r="DL163" s="520"/>
      <c r="DO163" s="520"/>
      <c r="DP163" s="520"/>
      <c r="DS163" s="520"/>
      <c r="DT163" s="520"/>
      <c r="DW163" s="520"/>
      <c r="DX163" s="520"/>
      <c r="EA163" s="520"/>
      <c r="EB163" s="520"/>
      <c r="EE163" s="520"/>
      <c r="EF163" s="520"/>
      <c r="EI163" s="520"/>
      <c r="EJ163" s="520"/>
      <c r="EM163" s="520"/>
      <c r="EN163" s="520"/>
      <c r="EQ163" s="520"/>
      <c r="ER163" s="520"/>
      <c r="EU163" s="520"/>
      <c r="EV163" s="520"/>
      <c r="EY163" s="520"/>
      <c r="EZ163" s="520"/>
      <c r="FC163" s="520"/>
      <c r="FD163" s="520"/>
      <c r="FG163" s="520"/>
      <c r="FH163" s="520"/>
      <c r="FK163" s="520"/>
      <c r="FL163" s="520"/>
      <c r="FO163" s="520"/>
      <c r="FP163" s="520"/>
      <c r="FS163" s="520"/>
      <c r="FT163" s="520"/>
      <c r="FW163" s="520"/>
      <c r="FX163" s="520"/>
      <c r="GA163" s="520"/>
      <c r="GB163" s="520"/>
      <c r="GE163" s="520"/>
      <c r="GF163" s="520"/>
      <c r="GI163" s="520"/>
      <c r="GJ163" s="520"/>
      <c r="GM163" s="520"/>
      <c r="GN163" s="520"/>
      <c r="GQ163" s="520"/>
      <c r="GR163" s="520"/>
      <c r="GU163" s="520"/>
      <c r="GV163" s="520"/>
      <c r="GY163" s="520"/>
      <c r="GZ163" s="520"/>
      <c r="HC163" s="520"/>
      <c r="HD163" s="520"/>
      <c r="HG163" s="520"/>
      <c r="HH163" s="520"/>
      <c r="HK163" s="520"/>
      <c r="HL163" s="520"/>
      <c r="HO163" s="520"/>
      <c r="HP163" s="520"/>
      <c r="HS163" s="520"/>
      <c r="HT163" s="520"/>
      <c r="HW163" s="520"/>
      <c r="HX163" s="520"/>
      <c r="IA163" s="520"/>
      <c r="IB163" s="520"/>
      <c r="IE163" s="520"/>
      <c r="IF163" s="520"/>
      <c r="II163" s="520"/>
      <c r="IJ163" s="520"/>
      <c r="IM163" s="520"/>
      <c r="IN163" s="520"/>
      <c r="IQ163" s="520"/>
      <c r="IR163" s="520"/>
      <c r="IU163" s="520"/>
      <c r="IV163" s="520"/>
      <c r="IY163" s="520"/>
      <c r="IZ163" s="520"/>
      <c r="JC163" s="520"/>
      <c r="JD163" s="520"/>
      <c r="JG163" s="520"/>
      <c r="JH163" s="520"/>
      <c r="JK163" s="520"/>
      <c r="JL163" s="520"/>
      <c r="JO163" s="520"/>
      <c r="JP163" s="520"/>
      <c r="JS163" s="520"/>
      <c r="JT163" s="520"/>
      <c r="JW163" s="520"/>
      <c r="JX163" s="520"/>
      <c r="KA163" s="520"/>
      <c r="KB163" s="520"/>
      <c r="KE163" s="520"/>
      <c r="KF163" s="520"/>
      <c r="KI163" s="520"/>
      <c r="KJ163" s="520"/>
      <c r="KM163" s="520"/>
      <c r="KN163" s="520"/>
      <c r="KQ163" s="520"/>
      <c r="KR163" s="520"/>
      <c r="KU163" s="520"/>
      <c r="KV163" s="520"/>
      <c r="KY163" s="520"/>
      <c r="KZ163" s="520"/>
      <c r="LC163" s="520"/>
      <c r="LD163" s="520"/>
      <c r="LG163" s="520"/>
      <c r="LH163" s="520"/>
      <c r="LK163" s="520"/>
      <c r="LL163" s="520"/>
      <c r="LO163" s="520"/>
      <c r="LP163" s="520"/>
      <c r="LS163" s="520"/>
      <c r="LT163" s="520"/>
      <c r="LW163" s="520"/>
      <c r="LX163" s="520"/>
      <c r="MA163" s="520"/>
      <c r="MB163" s="520"/>
      <c r="ME163" s="520"/>
      <c r="MF163" s="520"/>
      <c r="MI163" s="520"/>
      <c r="MJ163" s="520"/>
      <c r="MM163" s="520"/>
      <c r="MN163" s="520"/>
      <c r="MQ163" s="520"/>
      <c r="MR163" s="520"/>
      <c r="MU163" s="520"/>
      <c r="MV163" s="520"/>
      <c r="MY163" s="520"/>
      <c r="MZ163" s="520"/>
      <c r="NC163" s="520"/>
      <c r="ND163" s="520"/>
      <c r="NG163" s="520"/>
      <c r="NH163" s="520"/>
      <c r="NK163" s="520"/>
      <c r="NL163" s="520"/>
      <c r="NO163" s="520"/>
      <c r="NP163" s="520"/>
      <c r="NS163" s="520"/>
      <c r="NT163" s="520"/>
      <c r="NW163" s="520"/>
      <c r="NX163" s="520"/>
      <c r="OA163" s="520"/>
      <c r="OB163" s="520"/>
      <c r="OE163" s="520"/>
      <c r="OF163" s="520"/>
      <c r="OI163" s="520"/>
      <c r="OJ163" s="520"/>
      <c r="OM163" s="520"/>
      <c r="ON163" s="520"/>
      <c r="OQ163" s="520"/>
      <c r="OR163" s="520"/>
      <c r="OU163" s="520"/>
      <c r="OV163" s="520"/>
      <c r="OY163" s="520"/>
      <c r="OZ163" s="520"/>
      <c r="PC163" s="520"/>
      <c r="PD163" s="520"/>
      <c r="PG163" s="520"/>
      <c r="PH163" s="520"/>
      <c r="PK163" s="520"/>
      <c r="PL163" s="520"/>
      <c r="PO163" s="520"/>
      <c r="PP163" s="520"/>
      <c r="PS163" s="520"/>
      <c r="PT163" s="520"/>
      <c r="PW163" s="520"/>
      <c r="PX163" s="520"/>
      <c r="QA163" s="520"/>
      <c r="QB163" s="520"/>
      <c r="QE163" s="520"/>
      <c r="QF163" s="520"/>
      <c r="QI163" s="520"/>
      <c r="QJ163" s="520"/>
      <c r="QM163" s="520"/>
      <c r="QN163" s="520"/>
      <c r="QQ163" s="520"/>
      <c r="QR163" s="520"/>
      <c r="QU163" s="520"/>
      <c r="QV163" s="520"/>
      <c r="QY163" s="520"/>
      <c r="QZ163" s="520"/>
      <c r="RC163" s="520"/>
      <c r="RD163" s="520"/>
      <c r="RG163" s="520"/>
      <c r="RH163" s="520"/>
      <c r="RK163" s="520"/>
      <c r="RL163" s="520"/>
      <c r="RO163" s="520"/>
      <c r="RP163" s="520"/>
      <c r="RS163" s="520"/>
      <c r="RT163" s="520"/>
      <c r="RW163" s="520"/>
      <c r="RX163" s="520"/>
      <c r="SA163" s="520"/>
      <c r="SB163" s="520"/>
      <c r="SE163" s="520"/>
      <c r="SF163" s="520"/>
      <c r="SI163" s="520"/>
      <c r="SJ163" s="520"/>
      <c r="SM163" s="520"/>
      <c r="SN163" s="520"/>
      <c r="SQ163" s="520"/>
      <c r="SR163" s="520"/>
      <c r="SU163" s="520"/>
      <c r="SV163" s="520"/>
      <c r="SY163" s="520"/>
      <c r="SZ163" s="520"/>
      <c r="TC163" s="520"/>
      <c r="TD163" s="520"/>
      <c r="TG163" s="520"/>
      <c r="TH163" s="520"/>
      <c r="TK163" s="520"/>
      <c r="TL163" s="520"/>
      <c r="TO163" s="520"/>
      <c r="TP163" s="520"/>
      <c r="TS163" s="520"/>
      <c r="TT163" s="520"/>
      <c r="TW163" s="520"/>
      <c r="TX163" s="520"/>
      <c r="UA163" s="520"/>
      <c r="UB163" s="520"/>
      <c r="UE163" s="520"/>
      <c r="UF163" s="520"/>
      <c r="UI163" s="520"/>
      <c r="UJ163" s="520"/>
      <c r="UM163" s="520"/>
      <c r="UN163" s="520"/>
      <c r="UQ163" s="520"/>
      <c r="UR163" s="520"/>
      <c r="UU163" s="520"/>
      <c r="UV163" s="520"/>
      <c r="UY163" s="520"/>
      <c r="UZ163" s="520"/>
      <c r="VC163" s="520"/>
      <c r="VD163" s="520"/>
      <c r="VG163" s="520"/>
      <c r="VH163" s="520"/>
      <c r="VK163" s="520"/>
      <c r="VL163" s="520"/>
      <c r="VO163" s="520"/>
      <c r="VP163" s="520"/>
      <c r="VS163" s="520"/>
      <c r="VT163" s="520"/>
      <c r="VW163" s="520"/>
      <c r="VX163" s="520"/>
      <c r="WA163" s="520"/>
      <c r="WB163" s="520"/>
      <c r="WE163" s="520"/>
      <c r="WF163" s="520"/>
      <c r="WI163" s="520"/>
      <c r="WJ163" s="520"/>
      <c r="WM163" s="520"/>
      <c r="WN163" s="520"/>
      <c r="WQ163" s="520"/>
      <c r="WR163" s="520"/>
      <c r="WU163" s="520"/>
      <c r="WV163" s="520"/>
      <c r="WY163" s="520"/>
      <c r="WZ163" s="520"/>
      <c r="XC163" s="520"/>
      <c r="XD163" s="520"/>
      <c r="XG163" s="520"/>
      <c r="XH163" s="520"/>
      <c r="XK163" s="520"/>
      <c r="XL163" s="520"/>
      <c r="XO163" s="520"/>
      <c r="XP163" s="520"/>
      <c r="XS163" s="520"/>
      <c r="XT163" s="520"/>
      <c r="XW163" s="520"/>
      <c r="XX163" s="520"/>
      <c r="YA163" s="520"/>
      <c r="YB163" s="520"/>
      <c r="YE163" s="520"/>
      <c r="YF163" s="520"/>
      <c r="YI163" s="520"/>
      <c r="YJ163" s="520"/>
      <c r="YM163" s="520"/>
      <c r="YN163" s="520"/>
      <c r="YQ163" s="520"/>
      <c r="YR163" s="520"/>
      <c r="YU163" s="520"/>
      <c r="YV163" s="520"/>
      <c r="YY163" s="520"/>
      <c r="YZ163" s="520"/>
      <c r="ZC163" s="520"/>
      <c r="ZD163" s="520"/>
      <c r="ZG163" s="520"/>
      <c r="ZH163" s="520"/>
      <c r="ZK163" s="520"/>
      <c r="ZL163" s="520"/>
      <c r="ZO163" s="520"/>
      <c r="ZP163" s="520"/>
      <c r="ZS163" s="520"/>
      <c r="ZT163" s="520"/>
      <c r="ZW163" s="520"/>
      <c r="ZX163" s="520"/>
      <c r="AAA163" s="520"/>
      <c r="AAB163" s="520"/>
      <c r="AAE163" s="520"/>
      <c r="AAF163" s="520"/>
      <c r="AAI163" s="520"/>
      <c r="AAJ163" s="520"/>
      <c r="AAM163" s="520"/>
      <c r="AAN163" s="520"/>
      <c r="AAQ163" s="520"/>
      <c r="AAR163" s="520"/>
      <c r="AAU163" s="520"/>
      <c r="AAV163" s="520"/>
      <c r="AAY163" s="520"/>
      <c r="AAZ163" s="520"/>
      <c r="ABC163" s="520"/>
      <c r="ABD163" s="520"/>
      <c r="ABG163" s="520"/>
      <c r="ABH163" s="520"/>
      <c r="ABK163" s="520"/>
      <c r="ABL163" s="520"/>
      <c r="ABO163" s="520"/>
      <c r="ABP163" s="520"/>
      <c r="ABS163" s="520"/>
      <c r="ABT163" s="520"/>
      <c r="ABW163" s="520"/>
      <c r="ABX163" s="520"/>
      <c r="ACA163" s="520"/>
      <c r="ACB163" s="520"/>
      <c r="ACE163" s="520"/>
      <c r="ACF163" s="520"/>
      <c r="ACI163" s="520"/>
      <c r="ACJ163" s="520"/>
      <c r="ACM163" s="520"/>
      <c r="ACN163" s="520"/>
      <c r="ACQ163" s="520"/>
      <c r="ACR163" s="520"/>
      <c r="ACU163" s="520"/>
      <c r="ACV163" s="520"/>
      <c r="ACY163" s="520"/>
      <c r="ACZ163" s="520"/>
      <c r="ADC163" s="520"/>
      <c r="ADD163" s="520"/>
      <c r="ADG163" s="520"/>
      <c r="ADH163" s="520"/>
      <c r="ADK163" s="520"/>
      <c r="ADL163" s="520"/>
      <c r="ADO163" s="520"/>
      <c r="ADP163" s="520"/>
      <c r="ADS163" s="520"/>
      <c r="ADT163" s="520"/>
      <c r="ADW163" s="520"/>
      <c r="ADX163" s="520"/>
      <c r="AEA163" s="520"/>
      <c r="AEB163" s="520"/>
      <c r="AEE163" s="520"/>
      <c r="AEF163" s="520"/>
      <c r="AEI163" s="520"/>
      <c r="AEJ163" s="520"/>
      <c r="AEM163" s="520"/>
      <c r="AEN163" s="520"/>
      <c r="AEQ163" s="520"/>
      <c r="AER163" s="520"/>
      <c r="AEU163" s="520"/>
      <c r="AEV163" s="520"/>
      <c r="AEY163" s="520"/>
      <c r="AEZ163" s="520"/>
      <c r="AFC163" s="520"/>
      <c r="AFD163" s="520"/>
      <c r="AFG163" s="520"/>
      <c r="AFH163" s="520"/>
      <c r="AFK163" s="520"/>
      <c r="AFL163" s="520"/>
      <c r="AFO163" s="520"/>
      <c r="AFP163" s="520"/>
      <c r="AFS163" s="520"/>
      <c r="AFT163" s="520"/>
      <c r="AFW163" s="520"/>
      <c r="AFX163" s="520"/>
      <c r="AGA163" s="520"/>
      <c r="AGB163" s="520"/>
      <c r="AGE163" s="520"/>
      <c r="AGF163" s="520"/>
      <c r="AGI163" s="520"/>
      <c r="AGJ163" s="520"/>
      <c r="AGM163" s="520"/>
      <c r="AGN163" s="520"/>
      <c r="AGQ163" s="520"/>
      <c r="AGR163" s="520"/>
      <c r="AGU163" s="520"/>
      <c r="AGV163" s="520"/>
      <c r="AGY163" s="520"/>
      <c r="AGZ163" s="520"/>
      <c r="AHC163" s="520"/>
      <c r="AHD163" s="520"/>
      <c r="AHG163" s="520"/>
      <c r="AHH163" s="520"/>
      <c r="AHK163" s="520"/>
      <c r="AHL163" s="520"/>
      <c r="AHO163" s="520"/>
      <c r="AHP163" s="520"/>
      <c r="AHS163" s="520"/>
      <c r="AHT163" s="520"/>
      <c r="AHW163" s="520"/>
      <c r="AHX163" s="520"/>
      <c r="AIA163" s="520"/>
      <c r="AIB163" s="520"/>
      <c r="AIE163" s="520"/>
      <c r="AIF163" s="520"/>
      <c r="AII163" s="520"/>
      <c r="AIJ163" s="520"/>
      <c r="AIM163" s="520"/>
      <c r="AIN163" s="520"/>
      <c r="AIQ163" s="520"/>
      <c r="AIR163" s="520"/>
      <c r="AIU163" s="520"/>
      <c r="AIV163" s="520"/>
      <c r="AIY163" s="520"/>
      <c r="AIZ163" s="520"/>
      <c r="AJC163" s="520"/>
      <c r="AJD163" s="520"/>
      <c r="AJG163" s="520"/>
      <c r="AJH163" s="520"/>
      <c r="AJK163" s="520"/>
      <c r="AJL163" s="520"/>
      <c r="AJO163" s="520"/>
      <c r="AJP163" s="520"/>
      <c r="AJS163" s="520"/>
      <c r="AJT163" s="520"/>
      <c r="AJW163" s="520"/>
      <c r="AJX163" s="520"/>
      <c r="AKA163" s="520"/>
      <c r="AKB163" s="520"/>
      <c r="AKE163" s="520"/>
      <c r="AKF163" s="520"/>
      <c r="AKI163" s="520"/>
      <c r="AKJ163" s="520"/>
      <c r="AKM163" s="520"/>
      <c r="AKN163" s="520"/>
      <c r="AKQ163" s="520"/>
      <c r="AKR163" s="520"/>
      <c r="AKU163" s="520"/>
      <c r="AKV163" s="520"/>
      <c r="AKY163" s="520"/>
      <c r="AKZ163" s="520"/>
      <c r="ALC163" s="520"/>
      <c r="ALD163" s="520"/>
      <c r="ALG163" s="520"/>
      <c r="ALH163" s="520"/>
      <c r="ALK163" s="520"/>
      <c r="ALL163" s="520"/>
      <c r="ALO163" s="520"/>
      <c r="ALP163" s="520"/>
      <c r="ALS163" s="520"/>
      <c r="ALT163" s="520"/>
      <c r="ALW163" s="520"/>
      <c r="ALX163" s="520"/>
      <c r="AMA163" s="520"/>
      <c r="AMB163" s="520"/>
      <c r="AME163" s="520"/>
      <c r="AMF163" s="520"/>
      <c r="AMI163" s="520"/>
      <c r="AMJ163" s="520"/>
    </row>
    <row r="164" customFormat="false" ht="15" hidden="true" customHeight="true" outlineLevel="0" collapsed="false">
      <c r="B164" s="468"/>
      <c r="C164" s="468"/>
      <c r="D164" s="468"/>
      <c r="E164" s="468"/>
      <c r="F164" s="468"/>
      <c r="G164" s="468"/>
      <c r="H164" s="468"/>
      <c r="I164" s="468"/>
      <c r="J164" s="468"/>
      <c r="K164" s="468"/>
      <c r="L164" s="519"/>
      <c r="O164" s="520"/>
      <c r="P164" s="520"/>
      <c r="S164" s="520"/>
      <c r="T164" s="520"/>
      <c r="W164" s="520"/>
      <c r="X164" s="520"/>
      <c r="AA164" s="520"/>
      <c r="AB164" s="520"/>
      <c r="AE164" s="520"/>
      <c r="AF164" s="520"/>
      <c r="AI164" s="520"/>
      <c r="AJ164" s="520"/>
      <c r="AM164" s="520"/>
      <c r="AN164" s="520"/>
      <c r="AQ164" s="520"/>
      <c r="AR164" s="520"/>
      <c r="AU164" s="520"/>
      <c r="AV164" s="520"/>
      <c r="AY164" s="520"/>
      <c r="AZ164" s="520"/>
      <c r="BC164" s="520"/>
      <c r="BD164" s="520"/>
      <c r="BG164" s="520"/>
      <c r="BH164" s="520"/>
      <c r="BK164" s="520"/>
      <c r="BL164" s="520"/>
      <c r="BO164" s="520"/>
      <c r="BP164" s="520"/>
      <c r="BS164" s="520"/>
      <c r="BT164" s="520"/>
      <c r="BW164" s="520"/>
      <c r="BX164" s="520"/>
      <c r="CA164" s="520"/>
      <c r="CB164" s="520"/>
      <c r="CE164" s="520"/>
      <c r="CF164" s="520"/>
      <c r="CI164" s="520"/>
      <c r="CJ164" s="520"/>
      <c r="CM164" s="520"/>
      <c r="CN164" s="520"/>
      <c r="CQ164" s="520"/>
      <c r="CR164" s="520"/>
      <c r="CU164" s="520"/>
      <c r="CV164" s="520"/>
      <c r="CY164" s="520"/>
      <c r="CZ164" s="520"/>
      <c r="DC164" s="520"/>
      <c r="DD164" s="520"/>
      <c r="DG164" s="520"/>
      <c r="DH164" s="520"/>
      <c r="DK164" s="520"/>
      <c r="DL164" s="520"/>
      <c r="DO164" s="520"/>
      <c r="DP164" s="520"/>
      <c r="DS164" s="520"/>
      <c r="DT164" s="520"/>
      <c r="DW164" s="520"/>
      <c r="DX164" s="520"/>
      <c r="EA164" s="520"/>
      <c r="EB164" s="520"/>
      <c r="EE164" s="520"/>
      <c r="EF164" s="520"/>
      <c r="EI164" s="520"/>
      <c r="EJ164" s="520"/>
      <c r="EM164" s="520"/>
      <c r="EN164" s="520"/>
      <c r="EQ164" s="520"/>
      <c r="ER164" s="520"/>
      <c r="EU164" s="520"/>
      <c r="EV164" s="520"/>
      <c r="EY164" s="520"/>
      <c r="EZ164" s="520"/>
      <c r="FC164" s="520"/>
      <c r="FD164" s="520"/>
      <c r="FG164" s="520"/>
      <c r="FH164" s="520"/>
      <c r="FK164" s="520"/>
      <c r="FL164" s="520"/>
      <c r="FO164" s="520"/>
      <c r="FP164" s="520"/>
      <c r="FS164" s="520"/>
      <c r="FT164" s="520"/>
      <c r="FW164" s="520"/>
      <c r="FX164" s="520"/>
      <c r="GA164" s="520"/>
      <c r="GB164" s="520"/>
      <c r="GE164" s="520"/>
      <c r="GF164" s="520"/>
      <c r="GI164" s="520"/>
      <c r="GJ164" s="520"/>
      <c r="GM164" s="520"/>
      <c r="GN164" s="520"/>
      <c r="GQ164" s="520"/>
      <c r="GR164" s="520"/>
      <c r="GU164" s="520"/>
      <c r="GV164" s="520"/>
      <c r="GY164" s="520"/>
      <c r="GZ164" s="520"/>
      <c r="HC164" s="520"/>
      <c r="HD164" s="520"/>
      <c r="HG164" s="520"/>
      <c r="HH164" s="520"/>
      <c r="HK164" s="520"/>
      <c r="HL164" s="520"/>
      <c r="HO164" s="520"/>
      <c r="HP164" s="520"/>
      <c r="HS164" s="520"/>
      <c r="HT164" s="520"/>
      <c r="HW164" s="520"/>
      <c r="HX164" s="520"/>
      <c r="IA164" s="520"/>
      <c r="IB164" s="520"/>
      <c r="IE164" s="520"/>
      <c r="IF164" s="520"/>
      <c r="II164" s="520"/>
      <c r="IJ164" s="520"/>
      <c r="IM164" s="520"/>
      <c r="IN164" s="520"/>
      <c r="IQ164" s="520"/>
      <c r="IR164" s="520"/>
      <c r="IU164" s="520"/>
      <c r="IV164" s="520"/>
      <c r="IY164" s="520"/>
      <c r="IZ164" s="520"/>
      <c r="JC164" s="520"/>
      <c r="JD164" s="520"/>
      <c r="JG164" s="520"/>
      <c r="JH164" s="520"/>
      <c r="JK164" s="520"/>
      <c r="JL164" s="520"/>
      <c r="JO164" s="520"/>
      <c r="JP164" s="520"/>
      <c r="JS164" s="520"/>
      <c r="JT164" s="520"/>
      <c r="JW164" s="520"/>
      <c r="JX164" s="520"/>
      <c r="KA164" s="520"/>
      <c r="KB164" s="520"/>
      <c r="KE164" s="520"/>
      <c r="KF164" s="520"/>
      <c r="KI164" s="520"/>
      <c r="KJ164" s="520"/>
      <c r="KM164" s="520"/>
      <c r="KN164" s="520"/>
      <c r="KQ164" s="520"/>
      <c r="KR164" s="520"/>
      <c r="KU164" s="520"/>
      <c r="KV164" s="520"/>
      <c r="KY164" s="520"/>
      <c r="KZ164" s="520"/>
      <c r="LC164" s="520"/>
      <c r="LD164" s="520"/>
      <c r="LG164" s="520"/>
      <c r="LH164" s="520"/>
      <c r="LK164" s="520"/>
      <c r="LL164" s="520"/>
      <c r="LO164" s="520"/>
      <c r="LP164" s="520"/>
      <c r="LS164" s="520"/>
      <c r="LT164" s="520"/>
      <c r="LW164" s="520"/>
      <c r="LX164" s="520"/>
      <c r="MA164" s="520"/>
      <c r="MB164" s="520"/>
      <c r="ME164" s="520"/>
      <c r="MF164" s="520"/>
      <c r="MI164" s="520"/>
      <c r="MJ164" s="520"/>
      <c r="MM164" s="520"/>
      <c r="MN164" s="520"/>
      <c r="MQ164" s="520"/>
      <c r="MR164" s="520"/>
      <c r="MU164" s="520"/>
      <c r="MV164" s="520"/>
      <c r="MY164" s="520"/>
      <c r="MZ164" s="520"/>
      <c r="NC164" s="520"/>
      <c r="ND164" s="520"/>
      <c r="NG164" s="520"/>
      <c r="NH164" s="520"/>
      <c r="NK164" s="520"/>
      <c r="NL164" s="520"/>
      <c r="NO164" s="520"/>
      <c r="NP164" s="520"/>
      <c r="NS164" s="520"/>
      <c r="NT164" s="520"/>
      <c r="NW164" s="520"/>
      <c r="NX164" s="520"/>
      <c r="OA164" s="520"/>
      <c r="OB164" s="520"/>
      <c r="OE164" s="520"/>
      <c r="OF164" s="520"/>
      <c r="OI164" s="520"/>
      <c r="OJ164" s="520"/>
      <c r="OM164" s="520"/>
      <c r="ON164" s="520"/>
      <c r="OQ164" s="520"/>
      <c r="OR164" s="520"/>
      <c r="OU164" s="520"/>
      <c r="OV164" s="520"/>
      <c r="OY164" s="520"/>
      <c r="OZ164" s="520"/>
      <c r="PC164" s="520"/>
      <c r="PD164" s="520"/>
      <c r="PG164" s="520"/>
      <c r="PH164" s="520"/>
      <c r="PK164" s="520"/>
      <c r="PL164" s="520"/>
      <c r="PO164" s="520"/>
      <c r="PP164" s="520"/>
      <c r="PS164" s="520"/>
      <c r="PT164" s="520"/>
      <c r="PW164" s="520"/>
      <c r="PX164" s="520"/>
      <c r="QA164" s="520"/>
      <c r="QB164" s="520"/>
      <c r="QE164" s="520"/>
      <c r="QF164" s="520"/>
      <c r="QI164" s="520"/>
      <c r="QJ164" s="520"/>
      <c r="QM164" s="520"/>
      <c r="QN164" s="520"/>
      <c r="QQ164" s="520"/>
      <c r="QR164" s="520"/>
      <c r="QU164" s="520"/>
      <c r="QV164" s="520"/>
      <c r="QY164" s="520"/>
      <c r="QZ164" s="520"/>
      <c r="RC164" s="520"/>
      <c r="RD164" s="520"/>
      <c r="RG164" s="520"/>
      <c r="RH164" s="520"/>
      <c r="RK164" s="520"/>
      <c r="RL164" s="520"/>
      <c r="RO164" s="520"/>
      <c r="RP164" s="520"/>
      <c r="RS164" s="520"/>
      <c r="RT164" s="520"/>
      <c r="RW164" s="520"/>
      <c r="RX164" s="520"/>
      <c r="SA164" s="520"/>
      <c r="SB164" s="520"/>
      <c r="SE164" s="520"/>
      <c r="SF164" s="520"/>
      <c r="SI164" s="520"/>
      <c r="SJ164" s="520"/>
      <c r="SM164" s="520"/>
      <c r="SN164" s="520"/>
      <c r="SQ164" s="520"/>
      <c r="SR164" s="520"/>
      <c r="SU164" s="520"/>
      <c r="SV164" s="520"/>
      <c r="SY164" s="520"/>
      <c r="SZ164" s="520"/>
      <c r="TC164" s="520"/>
      <c r="TD164" s="520"/>
      <c r="TG164" s="520"/>
      <c r="TH164" s="520"/>
      <c r="TK164" s="520"/>
      <c r="TL164" s="520"/>
      <c r="TO164" s="520"/>
      <c r="TP164" s="520"/>
      <c r="TS164" s="520"/>
      <c r="TT164" s="520"/>
      <c r="TW164" s="520"/>
      <c r="TX164" s="520"/>
      <c r="UA164" s="520"/>
      <c r="UB164" s="520"/>
      <c r="UE164" s="520"/>
      <c r="UF164" s="520"/>
      <c r="UI164" s="520"/>
      <c r="UJ164" s="520"/>
      <c r="UM164" s="520"/>
      <c r="UN164" s="520"/>
      <c r="UQ164" s="520"/>
      <c r="UR164" s="520"/>
      <c r="UU164" s="520"/>
      <c r="UV164" s="520"/>
      <c r="UY164" s="520"/>
      <c r="UZ164" s="520"/>
      <c r="VC164" s="520"/>
      <c r="VD164" s="520"/>
      <c r="VG164" s="520"/>
      <c r="VH164" s="520"/>
      <c r="VK164" s="520"/>
      <c r="VL164" s="520"/>
      <c r="VO164" s="520"/>
      <c r="VP164" s="520"/>
      <c r="VS164" s="520"/>
      <c r="VT164" s="520"/>
      <c r="VW164" s="520"/>
      <c r="VX164" s="520"/>
      <c r="WA164" s="520"/>
      <c r="WB164" s="520"/>
      <c r="WE164" s="520"/>
      <c r="WF164" s="520"/>
      <c r="WI164" s="520"/>
      <c r="WJ164" s="520"/>
      <c r="WM164" s="520"/>
      <c r="WN164" s="520"/>
      <c r="WQ164" s="520"/>
      <c r="WR164" s="520"/>
      <c r="WU164" s="520"/>
      <c r="WV164" s="520"/>
      <c r="WY164" s="520"/>
      <c r="WZ164" s="520"/>
      <c r="XC164" s="520"/>
      <c r="XD164" s="520"/>
      <c r="XG164" s="520"/>
      <c r="XH164" s="520"/>
      <c r="XK164" s="520"/>
      <c r="XL164" s="520"/>
      <c r="XO164" s="520"/>
      <c r="XP164" s="520"/>
      <c r="XS164" s="520"/>
      <c r="XT164" s="520"/>
      <c r="XW164" s="520"/>
      <c r="XX164" s="520"/>
      <c r="YA164" s="520"/>
      <c r="YB164" s="520"/>
      <c r="YE164" s="520"/>
      <c r="YF164" s="520"/>
      <c r="YI164" s="520"/>
      <c r="YJ164" s="520"/>
      <c r="YM164" s="520"/>
      <c r="YN164" s="520"/>
      <c r="YQ164" s="520"/>
      <c r="YR164" s="520"/>
      <c r="YU164" s="520"/>
      <c r="YV164" s="520"/>
      <c r="YY164" s="520"/>
      <c r="YZ164" s="520"/>
      <c r="ZC164" s="520"/>
      <c r="ZD164" s="520"/>
      <c r="ZG164" s="520"/>
      <c r="ZH164" s="520"/>
      <c r="ZK164" s="520"/>
      <c r="ZL164" s="520"/>
      <c r="ZO164" s="520"/>
      <c r="ZP164" s="520"/>
      <c r="ZS164" s="520"/>
      <c r="ZT164" s="520"/>
      <c r="ZW164" s="520"/>
      <c r="ZX164" s="520"/>
      <c r="AAA164" s="520"/>
      <c r="AAB164" s="520"/>
      <c r="AAE164" s="520"/>
      <c r="AAF164" s="520"/>
      <c r="AAI164" s="520"/>
      <c r="AAJ164" s="520"/>
      <c r="AAM164" s="520"/>
      <c r="AAN164" s="520"/>
      <c r="AAQ164" s="520"/>
      <c r="AAR164" s="520"/>
      <c r="AAU164" s="520"/>
      <c r="AAV164" s="520"/>
      <c r="AAY164" s="520"/>
      <c r="AAZ164" s="520"/>
      <c r="ABC164" s="520"/>
      <c r="ABD164" s="520"/>
      <c r="ABG164" s="520"/>
      <c r="ABH164" s="520"/>
      <c r="ABK164" s="520"/>
      <c r="ABL164" s="520"/>
      <c r="ABO164" s="520"/>
      <c r="ABP164" s="520"/>
      <c r="ABS164" s="520"/>
      <c r="ABT164" s="520"/>
      <c r="ABW164" s="520"/>
      <c r="ABX164" s="520"/>
      <c r="ACA164" s="520"/>
      <c r="ACB164" s="520"/>
      <c r="ACE164" s="520"/>
      <c r="ACF164" s="520"/>
      <c r="ACI164" s="520"/>
      <c r="ACJ164" s="520"/>
      <c r="ACM164" s="520"/>
      <c r="ACN164" s="520"/>
      <c r="ACQ164" s="520"/>
      <c r="ACR164" s="520"/>
      <c r="ACU164" s="520"/>
      <c r="ACV164" s="520"/>
      <c r="ACY164" s="520"/>
      <c r="ACZ164" s="520"/>
      <c r="ADC164" s="520"/>
      <c r="ADD164" s="520"/>
      <c r="ADG164" s="520"/>
      <c r="ADH164" s="520"/>
      <c r="ADK164" s="520"/>
      <c r="ADL164" s="520"/>
      <c r="ADO164" s="520"/>
      <c r="ADP164" s="520"/>
      <c r="ADS164" s="520"/>
      <c r="ADT164" s="520"/>
      <c r="ADW164" s="520"/>
      <c r="ADX164" s="520"/>
      <c r="AEA164" s="520"/>
      <c r="AEB164" s="520"/>
      <c r="AEE164" s="520"/>
      <c r="AEF164" s="520"/>
      <c r="AEI164" s="520"/>
      <c r="AEJ164" s="520"/>
      <c r="AEM164" s="520"/>
      <c r="AEN164" s="520"/>
      <c r="AEQ164" s="520"/>
      <c r="AER164" s="520"/>
      <c r="AEU164" s="520"/>
      <c r="AEV164" s="520"/>
      <c r="AEY164" s="520"/>
      <c r="AEZ164" s="520"/>
      <c r="AFC164" s="520"/>
      <c r="AFD164" s="520"/>
      <c r="AFG164" s="520"/>
      <c r="AFH164" s="520"/>
      <c r="AFK164" s="520"/>
      <c r="AFL164" s="520"/>
      <c r="AFO164" s="520"/>
      <c r="AFP164" s="520"/>
      <c r="AFS164" s="520"/>
      <c r="AFT164" s="520"/>
      <c r="AFW164" s="520"/>
      <c r="AFX164" s="520"/>
      <c r="AGA164" s="520"/>
      <c r="AGB164" s="520"/>
      <c r="AGE164" s="520"/>
      <c r="AGF164" s="520"/>
      <c r="AGI164" s="520"/>
      <c r="AGJ164" s="520"/>
      <c r="AGM164" s="520"/>
      <c r="AGN164" s="520"/>
      <c r="AGQ164" s="520"/>
      <c r="AGR164" s="520"/>
      <c r="AGU164" s="520"/>
      <c r="AGV164" s="520"/>
      <c r="AGY164" s="520"/>
      <c r="AGZ164" s="520"/>
      <c r="AHC164" s="520"/>
      <c r="AHD164" s="520"/>
      <c r="AHG164" s="520"/>
      <c r="AHH164" s="520"/>
      <c r="AHK164" s="520"/>
      <c r="AHL164" s="520"/>
      <c r="AHO164" s="520"/>
      <c r="AHP164" s="520"/>
      <c r="AHS164" s="520"/>
      <c r="AHT164" s="520"/>
      <c r="AHW164" s="520"/>
      <c r="AHX164" s="520"/>
      <c r="AIA164" s="520"/>
      <c r="AIB164" s="520"/>
      <c r="AIE164" s="520"/>
      <c r="AIF164" s="520"/>
      <c r="AII164" s="520"/>
      <c r="AIJ164" s="520"/>
      <c r="AIM164" s="520"/>
      <c r="AIN164" s="520"/>
      <c r="AIQ164" s="520"/>
      <c r="AIR164" s="520"/>
      <c r="AIU164" s="520"/>
      <c r="AIV164" s="520"/>
      <c r="AIY164" s="520"/>
      <c r="AIZ164" s="520"/>
      <c r="AJC164" s="520"/>
      <c r="AJD164" s="520"/>
      <c r="AJG164" s="520"/>
      <c r="AJH164" s="520"/>
      <c r="AJK164" s="520"/>
      <c r="AJL164" s="520"/>
      <c r="AJO164" s="520"/>
      <c r="AJP164" s="520"/>
      <c r="AJS164" s="520"/>
      <c r="AJT164" s="520"/>
      <c r="AJW164" s="520"/>
      <c r="AJX164" s="520"/>
      <c r="AKA164" s="520"/>
      <c r="AKB164" s="520"/>
      <c r="AKE164" s="520"/>
      <c r="AKF164" s="520"/>
      <c r="AKI164" s="520"/>
      <c r="AKJ164" s="520"/>
      <c r="AKM164" s="520"/>
      <c r="AKN164" s="520"/>
      <c r="AKQ164" s="520"/>
      <c r="AKR164" s="520"/>
      <c r="AKU164" s="520"/>
      <c r="AKV164" s="520"/>
      <c r="AKY164" s="520"/>
      <c r="AKZ164" s="520"/>
      <c r="ALC164" s="520"/>
      <c r="ALD164" s="520"/>
      <c r="ALG164" s="520"/>
      <c r="ALH164" s="520"/>
      <c r="ALK164" s="520"/>
      <c r="ALL164" s="520"/>
      <c r="ALO164" s="520"/>
      <c r="ALP164" s="520"/>
      <c r="ALS164" s="520"/>
      <c r="ALT164" s="520"/>
      <c r="ALW164" s="520"/>
      <c r="ALX164" s="520"/>
      <c r="AMA164" s="520"/>
      <c r="AMB164" s="520"/>
      <c r="AME164" s="520"/>
      <c r="AMF164" s="520"/>
      <c r="AMI164" s="520"/>
      <c r="AMJ164" s="520"/>
    </row>
    <row r="165" customFormat="false" ht="15" hidden="true" customHeight="true" outlineLevel="0" collapsed="false">
      <c r="B165" s="468"/>
      <c r="C165" s="468"/>
      <c r="D165" s="468"/>
      <c r="E165" s="468"/>
      <c r="F165" s="468"/>
      <c r="G165" s="468"/>
      <c r="H165" s="468"/>
      <c r="I165" s="468"/>
      <c r="J165" s="468"/>
      <c r="K165" s="468"/>
      <c r="L165" s="519"/>
      <c r="O165" s="520"/>
      <c r="P165" s="520"/>
      <c r="S165" s="520"/>
      <c r="T165" s="520"/>
      <c r="W165" s="520"/>
      <c r="X165" s="520"/>
      <c r="AA165" s="520"/>
      <c r="AB165" s="520"/>
      <c r="AE165" s="520"/>
      <c r="AF165" s="520"/>
      <c r="AI165" s="520"/>
      <c r="AJ165" s="520"/>
      <c r="AM165" s="520"/>
      <c r="AN165" s="520"/>
      <c r="AQ165" s="520"/>
      <c r="AR165" s="520"/>
      <c r="AU165" s="520"/>
      <c r="AV165" s="520"/>
      <c r="AY165" s="520"/>
      <c r="AZ165" s="520"/>
      <c r="BC165" s="520"/>
      <c r="BD165" s="520"/>
      <c r="BG165" s="520"/>
      <c r="BH165" s="520"/>
      <c r="BK165" s="520"/>
      <c r="BL165" s="520"/>
      <c r="BO165" s="520"/>
      <c r="BP165" s="520"/>
      <c r="BS165" s="520"/>
      <c r="BT165" s="520"/>
      <c r="BW165" s="520"/>
      <c r="BX165" s="520"/>
      <c r="CA165" s="520"/>
      <c r="CB165" s="520"/>
      <c r="CE165" s="520"/>
      <c r="CF165" s="520"/>
      <c r="CI165" s="520"/>
      <c r="CJ165" s="520"/>
      <c r="CM165" s="520"/>
      <c r="CN165" s="520"/>
      <c r="CQ165" s="520"/>
      <c r="CR165" s="520"/>
      <c r="CU165" s="520"/>
      <c r="CV165" s="520"/>
      <c r="CY165" s="520"/>
      <c r="CZ165" s="520"/>
      <c r="DC165" s="520"/>
      <c r="DD165" s="520"/>
      <c r="DG165" s="520"/>
      <c r="DH165" s="520"/>
      <c r="DK165" s="520"/>
      <c r="DL165" s="520"/>
      <c r="DO165" s="520"/>
      <c r="DP165" s="520"/>
      <c r="DS165" s="520"/>
      <c r="DT165" s="520"/>
      <c r="DW165" s="520"/>
      <c r="DX165" s="520"/>
      <c r="EA165" s="520"/>
      <c r="EB165" s="520"/>
      <c r="EE165" s="520"/>
      <c r="EF165" s="520"/>
      <c r="EI165" s="520"/>
      <c r="EJ165" s="520"/>
      <c r="EM165" s="520"/>
      <c r="EN165" s="520"/>
      <c r="EQ165" s="520"/>
      <c r="ER165" s="520"/>
      <c r="EU165" s="520"/>
      <c r="EV165" s="520"/>
      <c r="EY165" s="520"/>
      <c r="EZ165" s="520"/>
      <c r="FC165" s="520"/>
      <c r="FD165" s="520"/>
      <c r="FG165" s="520"/>
      <c r="FH165" s="520"/>
      <c r="FK165" s="520"/>
      <c r="FL165" s="520"/>
      <c r="FO165" s="520"/>
      <c r="FP165" s="520"/>
      <c r="FS165" s="520"/>
      <c r="FT165" s="520"/>
      <c r="FW165" s="520"/>
      <c r="FX165" s="520"/>
      <c r="GA165" s="520"/>
      <c r="GB165" s="520"/>
      <c r="GE165" s="520"/>
      <c r="GF165" s="520"/>
      <c r="GI165" s="520"/>
      <c r="GJ165" s="520"/>
      <c r="GM165" s="520"/>
      <c r="GN165" s="520"/>
      <c r="GQ165" s="520"/>
      <c r="GR165" s="520"/>
      <c r="GU165" s="520"/>
      <c r="GV165" s="520"/>
      <c r="GY165" s="520"/>
      <c r="GZ165" s="520"/>
      <c r="HC165" s="520"/>
      <c r="HD165" s="520"/>
      <c r="HG165" s="520"/>
      <c r="HH165" s="520"/>
      <c r="HK165" s="520"/>
      <c r="HL165" s="520"/>
      <c r="HO165" s="520"/>
      <c r="HP165" s="520"/>
      <c r="HS165" s="520"/>
      <c r="HT165" s="520"/>
      <c r="HW165" s="520"/>
      <c r="HX165" s="520"/>
      <c r="IA165" s="520"/>
      <c r="IB165" s="520"/>
      <c r="IE165" s="520"/>
      <c r="IF165" s="520"/>
      <c r="II165" s="520"/>
      <c r="IJ165" s="520"/>
      <c r="IM165" s="520"/>
      <c r="IN165" s="520"/>
      <c r="IQ165" s="520"/>
      <c r="IR165" s="520"/>
      <c r="IU165" s="520"/>
      <c r="IV165" s="520"/>
      <c r="IY165" s="520"/>
      <c r="IZ165" s="520"/>
      <c r="JC165" s="520"/>
      <c r="JD165" s="520"/>
      <c r="JG165" s="520"/>
      <c r="JH165" s="520"/>
      <c r="JK165" s="520"/>
      <c r="JL165" s="520"/>
      <c r="JO165" s="520"/>
      <c r="JP165" s="520"/>
      <c r="JS165" s="520"/>
      <c r="JT165" s="520"/>
      <c r="JW165" s="520"/>
      <c r="JX165" s="520"/>
      <c r="KA165" s="520"/>
      <c r="KB165" s="520"/>
      <c r="KE165" s="520"/>
      <c r="KF165" s="520"/>
      <c r="KI165" s="520"/>
      <c r="KJ165" s="520"/>
      <c r="KM165" s="520"/>
      <c r="KN165" s="520"/>
      <c r="KQ165" s="520"/>
      <c r="KR165" s="520"/>
      <c r="KU165" s="520"/>
      <c r="KV165" s="520"/>
      <c r="KY165" s="520"/>
      <c r="KZ165" s="520"/>
      <c r="LC165" s="520"/>
      <c r="LD165" s="520"/>
      <c r="LG165" s="520"/>
      <c r="LH165" s="520"/>
      <c r="LK165" s="520"/>
      <c r="LL165" s="520"/>
      <c r="LO165" s="520"/>
      <c r="LP165" s="520"/>
      <c r="LS165" s="520"/>
      <c r="LT165" s="520"/>
      <c r="LW165" s="520"/>
      <c r="LX165" s="520"/>
      <c r="MA165" s="520"/>
      <c r="MB165" s="520"/>
      <c r="ME165" s="520"/>
      <c r="MF165" s="520"/>
      <c r="MI165" s="520"/>
      <c r="MJ165" s="520"/>
      <c r="MM165" s="520"/>
      <c r="MN165" s="520"/>
      <c r="MQ165" s="520"/>
      <c r="MR165" s="520"/>
      <c r="MU165" s="520"/>
      <c r="MV165" s="520"/>
      <c r="MY165" s="520"/>
      <c r="MZ165" s="520"/>
      <c r="NC165" s="520"/>
      <c r="ND165" s="520"/>
      <c r="NG165" s="520"/>
      <c r="NH165" s="520"/>
      <c r="NK165" s="520"/>
      <c r="NL165" s="520"/>
      <c r="NO165" s="520"/>
      <c r="NP165" s="520"/>
      <c r="NS165" s="520"/>
      <c r="NT165" s="520"/>
      <c r="NW165" s="520"/>
      <c r="NX165" s="520"/>
      <c r="OA165" s="520"/>
      <c r="OB165" s="520"/>
      <c r="OE165" s="520"/>
      <c r="OF165" s="520"/>
      <c r="OI165" s="520"/>
      <c r="OJ165" s="520"/>
      <c r="OM165" s="520"/>
      <c r="ON165" s="520"/>
      <c r="OQ165" s="520"/>
      <c r="OR165" s="520"/>
      <c r="OU165" s="520"/>
      <c r="OV165" s="520"/>
      <c r="OY165" s="520"/>
      <c r="OZ165" s="520"/>
      <c r="PC165" s="520"/>
      <c r="PD165" s="520"/>
      <c r="PG165" s="520"/>
      <c r="PH165" s="520"/>
      <c r="PK165" s="520"/>
      <c r="PL165" s="520"/>
      <c r="PO165" s="520"/>
      <c r="PP165" s="520"/>
      <c r="PS165" s="520"/>
      <c r="PT165" s="520"/>
      <c r="PW165" s="520"/>
      <c r="PX165" s="520"/>
      <c r="QA165" s="520"/>
      <c r="QB165" s="520"/>
      <c r="QE165" s="520"/>
      <c r="QF165" s="520"/>
      <c r="QI165" s="520"/>
      <c r="QJ165" s="520"/>
      <c r="QM165" s="520"/>
      <c r="QN165" s="520"/>
      <c r="QQ165" s="520"/>
      <c r="QR165" s="520"/>
      <c r="QU165" s="520"/>
      <c r="QV165" s="520"/>
      <c r="QY165" s="520"/>
      <c r="QZ165" s="520"/>
      <c r="RC165" s="520"/>
      <c r="RD165" s="520"/>
      <c r="RG165" s="520"/>
      <c r="RH165" s="520"/>
      <c r="RK165" s="520"/>
      <c r="RL165" s="520"/>
      <c r="RO165" s="520"/>
      <c r="RP165" s="520"/>
      <c r="RS165" s="520"/>
      <c r="RT165" s="520"/>
      <c r="RW165" s="520"/>
      <c r="RX165" s="520"/>
      <c r="SA165" s="520"/>
      <c r="SB165" s="520"/>
      <c r="SE165" s="520"/>
      <c r="SF165" s="520"/>
      <c r="SI165" s="520"/>
      <c r="SJ165" s="520"/>
      <c r="SM165" s="520"/>
      <c r="SN165" s="520"/>
      <c r="SQ165" s="520"/>
      <c r="SR165" s="520"/>
      <c r="SU165" s="520"/>
      <c r="SV165" s="520"/>
      <c r="SY165" s="520"/>
      <c r="SZ165" s="520"/>
      <c r="TC165" s="520"/>
      <c r="TD165" s="520"/>
      <c r="TG165" s="520"/>
      <c r="TH165" s="520"/>
      <c r="TK165" s="520"/>
      <c r="TL165" s="520"/>
      <c r="TO165" s="520"/>
      <c r="TP165" s="520"/>
      <c r="TS165" s="520"/>
      <c r="TT165" s="520"/>
      <c r="TW165" s="520"/>
      <c r="TX165" s="520"/>
      <c r="UA165" s="520"/>
      <c r="UB165" s="520"/>
      <c r="UE165" s="520"/>
      <c r="UF165" s="520"/>
      <c r="UI165" s="520"/>
      <c r="UJ165" s="520"/>
      <c r="UM165" s="520"/>
      <c r="UN165" s="520"/>
      <c r="UQ165" s="520"/>
      <c r="UR165" s="520"/>
      <c r="UU165" s="520"/>
      <c r="UV165" s="520"/>
      <c r="UY165" s="520"/>
      <c r="UZ165" s="520"/>
      <c r="VC165" s="520"/>
      <c r="VD165" s="520"/>
      <c r="VG165" s="520"/>
      <c r="VH165" s="520"/>
      <c r="VK165" s="520"/>
      <c r="VL165" s="520"/>
      <c r="VO165" s="520"/>
      <c r="VP165" s="520"/>
      <c r="VS165" s="520"/>
      <c r="VT165" s="520"/>
      <c r="VW165" s="520"/>
      <c r="VX165" s="520"/>
      <c r="WA165" s="520"/>
      <c r="WB165" s="520"/>
      <c r="WE165" s="520"/>
      <c r="WF165" s="520"/>
      <c r="WI165" s="520"/>
      <c r="WJ165" s="520"/>
      <c r="WM165" s="520"/>
      <c r="WN165" s="520"/>
      <c r="WQ165" s="520"/>
      <c r="WR165" s="520"/>
      <c r="WU165" s="520"/>
      <c r="WV165" s="520"/>
      <c r="WY165" s="520"/>
      <c r="WZ165" s="520"/>
      <c r="XC165" s="520"/>
      <c r="XD165" s="520"/>
      <c r="XG165" s="520"/>
      <c r="XH165" s="520"/>
      <c r="XK165" s="520"/>
      <c r="XL165" s="520"/>
      <c r="XO165" s="520"/>
      <c r="XP165" s="520"/>
      <c r="XS165" s="520"/>
      <c r="XT165" s="520"/>
      <c r="XW165" s="520"/>
      <c r="XX165" s="520"/>
      <c r="YA165" s="520"/>
      <c r="YB165" s="520"/>
      <c r="YE165" s="520"/>
      <c r="YF165" s="520"/>
      <c r="YI165" s="520"/>
      <c r="YJ165" s="520"/>
      <c r="YM165" s="520"/>
      <c r="YN165" s="520"/>
      <c r="YQ165" s="520"/>
      <c r="YR165" s="520"/>
      <c r="YU165" s="520"/>
      <c r="YV165" s="520"/>
      <c r="YY165" s="520"/>
      <c r="YZ165" s="520"/>
      <c r="ZC165" s="520"/>
      <c r="ZD165" s="520"/>
      <c r="ZG165" s="520"/>
      <c r="ZH165" s="520"/>
      <c r="ZK165" s="520"/>
      <c r="ZL165" s="520"/>
      <c r="ZO165" s="520"/>
      <c r="ZP165" s="520"/>
      <c r="ZS165" s="520"/>
      <c r="ZT165" s="520"/>
      <c r="ZW165" s="520"/>
      <c r="ZX165" s="520"/>
      <c r="AAA165" s="520"/>
      <c r="AAB165" s="520"/>
      <c r="AAE165" s="520"/>
      <c r="AAF165" s="520"/>
      <c r="AAI165" s="520"/>
      <c r="AAJ165" s="520"/>
      <c r="AAM165" s="520"/>
      <c r="AAN165" s="520"/>
      <c r="AAQ165" s="520"/>
      <c r="AAR165" s="520"/>
      <c r="AAU165" s="520"/>
      <c r="AAV165" s="520"/>
      <c r="AAY165" s="520"/>
      <c r="AAZ165" s="520"/>
      <c r="ABC165" s="520"/>
      <c r="ABD165" s="520"/>
      <c r="ABG165" s="520"/>
      <c r="ABH165" s="520"/>
      <c r="ABK165" s="520"/>
      <c r="ABL165" s="520"/>
      <c r="ABO165" s="520"/>
      <c r="ABP165" s="520"/>
      <c r="ABS165" s="520"/>
      <c r="ABT165" s="520"/>
      <c r="ABW165" s="520"/>
      <c r="ABX165" s="520"/>
      <c r="ACA165" s="520"/>
      <c r="ACB165" s="520"/>
      <c r="ACE165" s="520"/>
      <c r="ACF165" s="520"/>
      <c r="ACI165" s="520"/>
      <c r="ACJ165" s="520"/>
      <c r="ACM165" s="520"/>
      <c r="ACN165" s="520"/>
      <c r="ACQ165" s="520"/>
      <c r="ACR165" s="520"/>
      <c r="ACU165" s="520"/>
      <c r="ACV165" s="520"/>
      <c r="ACY165" s="520"/>
      <c r="ACZ165" s="520"/>
      <c r="ADC165" s="520"/>
      <c r="ADD165" s="520"/>
      <c r="ADG165" s="520"/>
      <c r="ADH165" s="520"/>
      <c r="ADK165" s="520"/>
      <c r="ADL165" s="520"/>
      <c r="ADO165" s="520"/>
      <c r="ADP165" s="520"/>
      <c r="ADS165" s="520"/>
      <c r="ADT165" s="520"/>
      <c r="ADW165" s="520"/>
      <c r="ADX165" s="520"/>
      <c r="AEA165" s="520"/>
      <c r="AEB165" s="520"/>
      <c r="AEE165" s="520"/>
      <c r="AEF165" s="520"/>
      <c r="AEI165" s="520"/>
      <c r="AEJ165" s="520"/>
      <c r="AEM165" s="520"/>
      <c r="AEN165" s="520"/>
      <c r="AEQ165" s="520"/>
      <c r="AER165" s="520"/>
      <c r="AEU165" s="520"/>
      <c r="AEV165" s="520"/>
      <c r="AEY165" s="520"/>
      <c r="AEZ165" s="520"/>
      <c r="AFC165" s="520"/>
      <c r="AFD165" s="520"/>
      <c r="AFG165" s="520"/>
      <c r="AFH165" s="520"/>
      <c r="AFK165" s="520"/>
      <c r="AFL165" s="520"/>
      <c r="AFO165" s="520"/>
      <c r="AFP165" s="520"/>
      <c r="AFS165" s="520"/>
      <c r="AFT165" s="520"/>
      <c r="AFW165" s="520"/>
      <c r="AFX165" s="520"/>
      <c r="AGA165" s="520"/>
      <c r="AGB165" s="520"/>
      <c r="AGE165" s="520"/>
      <c r="AGF165" s="520"/>
      <c r="AGI165" s="520"/>
      <c r="AGJ165" s="520"/>
      <c r="AGM165" s="520"/>
      <c r="AGN165" s="520"/>
      <c r="AGQ165" s="520"/>
      <c r="AGR165" s="520"/>
      <c r="AGU165" s="520"/>
      <c r="AGV165" s="520"/>
      <c r="AGY165" s="520"/>
      <c r="AGZ165" s="520"/>
      <c r="AHC165" s="520"/>
      <c r="AHD165" s="520"/>
      <c r="AHG165" s="520"/>
      <c r="AHH165" s="520"/>
      <c r="AHK165" s="520"/>
      <c r="AHL165" s="520"/>
      <c r="AHO165" s="520"/>
      <c r="AHP165" s="520"/>
      <c r="AHS165" s="520"/>
      <c r="AHT165" s="520"/>
      <c r="AHW165" s="520"/>
      <c r="AHX165" s="520"/>
      <c r="AIA165" s="520"/>
      <c r="AIB165" s="520"/>
      <c r="AIE165" s="520"/>
      <c r="AIF165" s="520"/>
      <c r="AII165" s="520"/>
      <c r="AIJ165" s="520"/>
      <c r="AIM165" s="520"/>
      <c r="AIN165" s="520"/>
      <c r="AIQ165" s="520"/>
      <c r="AIR165" s="520"/>
      <c r="AIU165" s="520"/>
      <c r="AIV165" s="520"/>
      <c r="AIY165" s="520"/>
      <c r="AIZ165" s="520"/>
      <c r="AJC165" s="520"/>
      <c r="AJD165" s="520"/>
      <c r="AJG165" s="520"/>
      <c r="AJH165" s="520"/>
      <c r="AJK165" s="520"/>
      <c r="AJL165" s="520"/>
      <c r="AJO165" s="520"/>
      <c r="AJP165" s="520"/>
      <c r="AJS165" s="520"/>
      <c r="AJT165" s="520"/>
      <c r="AJW165" s="520"/>
      <c r="AJX165" s="520"/>
      <c r="AKA165" s="520"/>
      <c r="AKB165" s="520"/>
      <c r="AKE165" s="520"/>
      <c r="AKF165" s="520"/>
      <c r="AKI165" s="520"/>
      <c r="AKJ165" s="520"/>
      <c r="AKM165" s="520"/>
      <c r="AKN165" s="520"/>
      <c r="AKQ165" s="520"/>
      <c r="AKR165" s="520"/>
      <c r="AKU165" s="520"/>
      <c r="AKV165" s="520"/>
      <c r="AKY165" s="520"/>
      <c r="AKZ165" s="520"/>
      <c r="ALC165" s="520"/>
      <c r="ALD165" s="520"/>
      <c r="ALG165" s="520"/>
      <c r="ALH165" s="520"/>
      <c r="ALK165" s="520"/>
      <c r="ALL165" s="520"/>
      <c r="ALO165" s="520"/>
      <c r="ALP165" s="520"/>
      <c r="ALS165" s="520"/>
      <c r="ALT165" s="520"/>
      <c r="ALW165" s="520"/>
      <c r="ALX165" s="520"/>
      <c r="AMA165" s="520"/>
      <c r="AMB165" s="520"/>
      <c r="AME165" s="520"/>
      <c r="AMF165" s="520"/>
      <c r="AMI165" s="520"/>
      <c r="AMJ165" s="520"/>
    </row>
    <row r="166" customFormat="false" ht="15" hidden="true" customHeight="true" outlineLevel="0" collapsed="false">
      <c r="B166" s="468"/>
      <c r="C166" s="468"/>
      <c r="D166" s="468"/>
      <c r="E166" s="468"/>
      <c r="F166" s="468"/>
      <c r="G166" s="468"/>
      <c r="H166" s="468"/>
      <c r="I166" s="468"/>
      <c r="J166" s="468"/>
      <c r="K166" s="468"/>
      <c r="L166" s="519"/>
      <c r="O166" s="520"/>
      <c r="P166" s="520"/>
      <c r="S166" s="520"/>
      <c r="T166" s="520"/>
      <c r="W166" s="520"/>
      <c r="X166" s="520"/>
      <c r="AA166" s="520"/>
      <c r="AB166" s="520"/>
      <c r="AE166" s="520"/>
      <c r="AF166" s="520"/>
      <c r="AI166" s="520"/>
      <c r="AJ166" s="520"/>
      <c r="AM166" s="520"/>
      <c r="AN166" s="520"/>
      <c r="AQ166" s="520"/>
      <c r="AR166" s="520"/>
      <c r="AU166" s="520"/>
      <c r="AV166" s="520"/>
      <c r="AY166" s="520"/>
      <c r="AZ166" s="520"/>
      <c r="BC166" s="520"/>
      <c r="BD166" s="520"/>
      <c r="BG166" s="520"/>
      <c r="BH166" s="520"/>
      <c r="BK166" s="520"/>
      <c r="BL166" s="520"/>
      <c r="BO166" s="520"/>
      <c r="BP166" s="520"/>
      <c r="BS166" s="520"/>
      <c r="BT166" s="520"/>
      <c r="BW166" s="520"/>
      <c r="BX166" s="520"/>
      <c r="CA166" s="520"/>
      <c r="CB166" s="520"/>
      <c r="CE166" s="520"/>
      <c r="CF166" s="520"/>
      <c r="CI166" s="520"/>
      <c r="CJ166" s="520"/>
      <c r="CM166" s="520"/>
      <c r="CN166" s="520"/>
      <c r="CQ166" s="520"/>
      <c r="CR166" s="520"/>
      <c r="CU166" s="520"/>
      <c r="CV166" s="520"/>
      <c r="CY166" s="520"/>
      <c r="CZ166" s="520"/>
      <c r="DC166" s="520"/>
      <c r="DD166" s="520"/>
      <c r="DG166" s="520"/>
      <c r="DH166" s="520"/>
      <c r="DK166" s="520"/>
      <c r="DL166" s="520"/>
      <c r="DO166" s="520"/>
      <c r="DP166" s="520"/>
      <c r="DS166" s="520"/>
      <c r="DT166" s="520"/>
      <c r="DW166" s="520"/>
      <c r="DX166" s="520"/>
      <c r="EA166" s="520"/>
      <c r="EB166" s="520"/>
      <c r="EE166" s="520"/>
      <c r="EF166" s="520"/>
      <c r="EI166" s="520"/>
      <c r="EJ166" s="520"/>
      <c r="EM166" s="520"/>
      <c r="EN166" s="520"/>
      <c r="EQ166" s="520"/>
      <c r="ER166" s="520"/>
      <c r="EU166" s="520"/>
      <c r="EV166" s="520"/>
      <c r="EY166" s="520"/>
      <c r="EZ166" s="520"/>
      <c r="FC166" s="520"/>
      <c r="FD166" s="520"/>
      <c r="FG166" s="520"/>
      <c r="FH166" s="520"/>
      <c r="FK166" s="520"/>
      <c r="FL166" s="520"/>
      <c r="FO166" s="520"/>
      <c r="FP166" s="520"/>
      <c r="FS166" s="520"/>
      <c r="FT166" s="520"/>
      <c r="FW166" s="520"/>
      <c r="FX166" s="520"/>
      <c r="GA166" s="520"/>
      <c r="GB166" s="520"/>
      <c r="GE166" s="520"/>
      <c r="GF166" s="520"/>
      <c r="GI166" s="520"/>
      <c r="GJ166" s="520"/>
      <c r="GM166" s="520"/>
      <c r="GN166" s="520"/>
      <c r="GQ166" s="520"/>
      <c r="GR166" s="520"/>
      <c r="GU166" s="520"/>
      <c r="GV166" s="520"/>
      <c r="GY166" s="520"/>
      <c r="GZ166" s="520"/>
      <c r="HC166" s="520"/>
      <c r="HD166" s="520"/>
      <c r="HG166" s="520"/>
      <c r="HH166" s="520"/>
      <c r="HK166" s="520"/>
      <c r="HL166" s="520"/>
      <c r="HO166" s="520"/>
      <c r="HP166" s="520"/>
      <c r="HS166" s="520"/>
      <c r="HT166" s="520"/>
      <c r="HW166" s="520"/>
      <c r="HX166" s="520"/>
      <c r="IA166" s="520"/>
      <c r="IB166" s="520"/>
      <c r="IE166" s="520"/>
      <c r="IF166" s="520"/>
      <c r="II166" s="520"/>
      <c r="IJ166" s="520"/>
      <c r="IM166" s="520"/>
      <c r="IN166" s="520"/>
      <c r="IQ166" s="520"/>
      <c r="IR166" s="520"/>
      <c r="IU166" s="520"/>
      <c r="IV166" s="520"/>
      <c r="IY166" s="520"/>
      <c r="IZ166" s="520"/>
      <c r="JC166" s="520"/>
      <c r="JD166" s="520"/>
      <c r="JG166" s="520"/>
      <c r="JH166" s="520"/>
      <c r="JK166" s="520"/>
      <c r="JL166" s="520"/>
      <c r="JO166" s="520"/>
      <c r="JP166" s="520"/>
      <c r="JS166" s="520"/>
      <c r="JT166" s="520"/>
      <c r="JW166" s="520"/>
      <c r="JX166" s="520"/>
      <c r="KA166" s="520"/>
      <c r="KB166" s="520"/>
      <c r="KE166" s="520"/>
      <c r="KF166" s="520"/>
      <c r="KI166" s="520"/>
      <c r="KJ166" s="520"/>
      <c r="KM166" s="520"/>
      <c r="KN166" s="520"/>
      <c r="KQ166" s="520"/>
      <c r="KR166" s="520"/>
      <c r="KU166" s="520"/>
      <c r="KV166" s="520"/>
      <c r="KY166" s="520"/>
      <c r="KZ166" s="520"/>
      <c r="LC166" s="520"/>
      <c r="LD166" s="520"/>
      <c r="LG166" s="520"/>
      <c r="LH166" s="520"/>
      <c r="LK166" s="520"/>
      <c r="LL166" s="520"/>
      <c r="LO166" s="520"/>
      <c r="LP166" s="520"/>
      <c r="LS166" s="520"/>
      <c r="LT166" s="520"/>
      <c r="LW166" s="520"/>
      <c r="LX166" s="520"/>
      <c r="MA166" s="520"/>
      <c r="MB166" s="520"/>
      <c r="ME166" s="520"/>
      <c r="MF166" s="520"/>
      <c r="MI166" s="520"/>
      <c r="MJ166" s="520"/>
      <c r="MM166" s="520"/>
      <c r="MN166" s="520"/>
      <c r="MQ166" s="520"/>
      <c r="MR166" s="520"/>
      <c r="MU166" s="520"/>
      <c r="MV166" s="520"/>
      <c r="MY166" s="520"/>
      <c r="MZ166" s="520"/>
      <c r="NC166" s="520"/>
      <c r="ND166" s="520"/>
      <c r="NG166" s="520"/>
      <c r="NH166" s="520"/>
      <c r="NK166" s="520"/>
      <c r="NL166" s="520"/>
      <c r="NO166" s="520"/>
      <c r="NP166" s="520"/>
      <c r="NS166" s="520"/>
      <c r="NT166" s="520"/>
      <c r="NW166" s="520"/>
      <c r="NX166" s="520"/>
      <c r="OA166" s="520"/>
      <c r="OB166" s="520"/>
      <c r="OE166" s="520"/>
      <c r="OF166" s="520"/>
      <c r="OI166" s="520"/>
      <c r="OJ166" s="520"/>
      <c r="OM166" s="520"/>
      <c r="ON166" s="520"/>
      <c r="OQ166" s="520"/>
      <c r="OR166" s="520"/>
      <c r="OU166" s="520"/>
      <c r="OV166" s="520"/>
      <c r="OY166" s="520"/>
      <c r="OZ166" s="520"/>
      <c r="PC166" s="520"/>
      <c r="PD166" s="520"/>
      <c r="PG166" s="520"/>
      <c r="PH166" s="520"/>
      <c r="PK166" s="520"/>
      <c r="PL166" s="520"/>
      <c r="PO166" s="520"/>
      <c r="PP166" s="520"/>
      <c r="PS166" s="520"/>
      <c r="PT166" s="520"/>
      <c r="PW166" s="520"/>
      <c r="PX166" s="520"/>
      <c r="QA166" s="520"/>
      <c r="QB166" s="520"/>
      <c r="QE166" s="520"/>
      <c r="QF166" s="520"/>
      <c r="QI166" s="520"/>
      <c r="QJ166" s="520"/>
      <c r="QM166" s="520"/>
      <c r="QN166" s="520"/>
      <c r="QQ166" s="520"/>
      <c r="QR166" s="520"/>
      <c r="QU166" s="520"/>
      <c r="QV166" s="520"/>
      <c r="QY166" s="520"/>
      <c r="QZ166" s="520"/>
      <c r="RC166" s="520"/>
      <c r="RD166" s="520"/>
      <c r="RG166" s="520"/>
      <c r="RH166" s="520"/>
      <c r="RK166" s="520"/>
      <c r="RL166" s="520"/>
      <c r="RO166" s="520"/>
      <c r="RP166" s="520"/>
      <c r="RS166" s="520"/>
      <c r="RT166" s="520"/>
      <c r="RW166" s="520"/>
      <c r="RX166" s="520"/>
      <c r="SA166" s="520"/>
      <c r="SB166" s="520"/>
      <c r="SE166" s="520"/>
      <c r="SF166" s="520"/>
      <c r="SI166" s="520"/>
      <c r="SJ166" s="520"/>
      <c r="SM166" s="520"/>
      <c r="SN166" s="520"/>
      <c r="SQ166" s="520"/>
      <c r="SR166" s="520"/>
      <c r="SU166" s="520"/>
      <c r="SV166" s="520"/>
      <c r="SY166" s="520"/>
      <c r="SZ166" s="520"/>
      <c r="TC166" s="520"/>
      <c r="TD166" s="520"/>
      <c r="TG166" s="520"/>
      <c r="TH166" s="520"/>
      <c r="TK166" s="520"/>
      <c r="TL166" s="520"/>
      <c r="TO166" s="520"/>
      <c r="TP166" s="520"/>
      <c r="TS166" s="520"/>
      <c r="TT166" s="520"/>
      <c r="TW166" s="520"/>
      <c r="TX166" s="520"/>
      <c r="UA166" s="520"/>
      <c r="UB166" s="520"/>
      <c r="UE166" s="520"/>
      <c r="UF166" s="520"/>
      <c r="UI166" s="520"/>
      <c r="UJ166" s="520"/>
      <c r="UM166" s="520"/>
      <c r="UN166" s="520"/>
      <c r="UQ166" s="520"/>
      <c r="UR166" s="520"/>
      <c r="UU166" s="520"/>
      <c r="UV166" s="520"/>
      <c r="UY166" s="520"/>
      <c r="UZ166" s="520"/>
      <c r="VC166" s="520"/>
      <c r="VD166" s="520"/>
      <c r="VG166" s="520"/>
      <c r="VH166" s="520"/>
      <c r="VK166" s="520"/>
      <c r="VL166" s="520"/>
      <c r="VO166" s="520"/>
      <c r="VP166" s="520"/>
      <c r="VS166" s="520"/>
      <c r="VT166" s="520"/>
      <c r="VW166" s="520"/>
      <c r="VX166" s="520"/>
      <c r="WA166" s="520"/>
      <c r="WB166" s="520"/>
      <c r="WE166" s="520"/>
      <c r="WF166" s="520"/>
      <c r="WI166" s="520"/>
      <c r="WJ166" s="520"/>
      <c r="WM166" s="520"/>
      <c r="WN166" s="520"/>
      <c r="WQ166" s="520"/>
      <c r="WR166" s="520"/>
      <c r="WU166" s="520"/>
      <c r="WV166" s="520"/>
      <c r="WY166" s="520"/>
      <c r="WZ166" s="520"/>
      <c r="XC166" s="520"/>
      <c r="XD166" s="520"/>
      <c r="XG166" s="520"/>
      <c r="XH166" s="520"/>
      <c r="XK166" s="520"/>
      <c r="XL166" s="520"/>
      <c r="XO166" s="520"/>
      <c r="XP166" s="520"/>
      <c r="XS166" s="520"/>
      <c r="XT166" s="520"/>
      <c r="XW166" s="520"/>
      <c r="XX166" s="520"/>
      <c r="YA166" s="520"/>
      <c r="YB166" s="520"/>
      <c r="YE166" s="520"/>
      <c r="YF166" s="520"/>
      <c r="YI166" s="520"/>
      <c r="YJ166" s="520"/>
      <c r="YM166" s="520"/>
      <c r="YN166" s="520"/>
      <c r="YQ166" s="520"/>
      <c r="YR166" s="520"/>
      <c r="YU166" s="520"/>
      <c r="YV166" s="520"/>
      <c r="YY166" s="520"/>
      <c r="YZ166" s="520"/>
      <c r="ZC166" s="520"/>
      <c r="ZD166" s="520"/>
      <c r="ZG166" s="520"/>
      <c r="ZH166" s="520"/>
      <c r="ZK166" s="520"/>
      <c r="ZL166" s="520"/>
      <c r="ZO166" s="520"/>
      <c r="ZP166" s="520"/>
      <c r="ZS166" s="520"/>
      <c r="ZT166" s="520"/>
      <c r="ZW166" s="520"/>
      <c r="ZX166" s="520"/>
      <c r="AAA166" s="520"/>
      <c r="AAB166" s="520"/>
      <c r="AAE166" s="520"/>
      <c r="AAF166" s="520"/>
      <c r="AAI166" s="520"/>
      <c r="AAJ166" s="520"/>
      <c r="AAM166" s="520"/>
      <c r="AAN166" s="520"/>
      <c r="AAQ166" s="520"/>
      <c r="AAR166" s="520"/>
      <c r="AAU166" s="520"/>
      <c r="AAV166" s="520"/>
      <c r="AAY166" s="520"/>
      <c r="AAZ166" s="520"/>
      <c r="ABC166" s="520"/>
      <c r="ABD166" s="520"/>
      <c r="ABG166" s="520"/>
      <c r="ABH166" s="520"/>
      <c r="ABK166" s="520"/>
      <c r="ABL166" s="520"/>
      <c r="ABO166" s="520"/>
      <c r="ABP166" s="520"/>
      <c r="ABS166" s="520"/>
      <c r="ABT166" s="520"/>
      <c r="ABW166" s="520"/>
      <c r="ABX166" s="520"/>
      <c r="ACA166" s="520"/>
      <c r="ACB166" s="520"/>
      <c r="ACE166" s="520"/>
      <c r="ACF166" s="520"/>
      <c r="ACI166" s="520"/>
      <c r="ACJ166" s="520"/>
      <c r="ACM166" s="520"/>
      <c r="ACN166" s="520"/>
      <c r="ACQ166" s="520"/>
      <c r="ACR166" s="520"/>
      <c r="ACU166" s="520"/>
      <c r="ACV166" s="520"/>
      <c r="ACY166" s="520"/>
      <c r="ACZ166" s="520"/>
      <c r="ADC166" s="520"/>
      <c r="ADD166" s="520"/>
      <c r="ADG166" s="520"/>
      <c r="ADH166" s="520"/>
      <c r="ADK166" s="520"/>
      <c r="ADL166" s="520"/>
      <c r="ADO166" s="520"/>
      <c r="ADP166" s="520"/>
      <c r="ADS166" s="520"/>
      <c r="ADT166" s="520"/>
      <c r="ADW166" s="520"/>
      <c r="ADX166" s="520"/>
      <c r="AEA166" s="520"/>
      <c r="AEB166" s="520"/>
      <c r="AEE166" s="520"/>
      <c r="AEF166" s="520"/>
      <c r="AEI166" s="520"/>
      <c r="AEJ166" s="520"/>
      <c r="AEM166" s="520"/>
      <c r="AEN166" s="520"/>
      <c r="AEQ166" s="520"/>
      <c r="AER166" s="520"/>
      <c r="AEU166" s="520"/>
      <c r="AEV166" s="520"/>
      <c r="AEY166" s="520"/>
      <c r="AEZ166" s="520"/>
      <c r="AFC166" s="520"/>
      <c r="AFD166" s="520"/>
      <c r="AFG166" s="520"/>
      <c r="AFH166" s="520"/>
      <c r="AFK166" s="520"/>
      <c r="AFL166" s="520"/>
      <c r="AFO166" s="520"/>
      <c r="AFP166" s="520"/>
      <c r="AFS166" s="520"/>
      <c r="AFT166" s="520"/>
      <c r="AFW166" s="520"/>
      <c r="AFX166" s="520"/>
      <c r="AGA166" s="520"/>
      <c r="AGB166" s="520"/>
      <c r="AGE166" s="520"/>
      <c r="AGF166" s="520"/>
      <c r="AGI166" s="520"/>
      <c r="AGJ166" s="520"/>
      <c r="AGM166" s="520"/>
      <c r="AGN166" s="520"/>
      <c r="AGQ166" s="520"/>
      <c r="AGR166" s="520"/>
      <c r="AGU166" s="520"/>
      <c r="AGV166" s="520"/>
      <c r="AGY166" s="520"/>
      <c r="AGZ166" s="520"/>
      <c r="AHC166" s="520"/>
      <c r="AHD166" s="520"/>
      <c r="AHG166" s="520"/>
      <c r="AHH166" s="520"/>
      <c r="AHK166" s="520"/>
      <c r="AHL166" s="520"/>
      <c r="AHO166" s="520"/>
      <c r="AHP166" s="520"/>
      <c r="AHS166" s="520"/>
      <c r="AHT166" s="520"/>
      <c r="AHW166" s="520"/>
      <c r="AHX166" s="520"/>
      <c r="AIA166" s="520"/>
      <c r="AIB166" s="520"/>
      <c r="AIE166" s="520"/>
      <c r="AIF166" s="520"/>
      <c r="AII166" s="520"/>
      <c r="AIJ166" s="520"/>
      <c r="AIM166" s="520"/>
      <c r="AIN166" s="520"/>
      <c r="AIQ166" s="520"/>
      <c r="AIR166" s="520"/>
      <c r="AIU166" s="520"/>
      <c r="AIV166" s="520"/>
      <c r="AIY166" s="520"/>
      <c r="AIZ166" s="520"/>
      <c r="AJC166" s="520"/>
      <c r="AJD166" s="520"/>
      <c r="AJG166" s="520"/>
      <c r="AJH166" s="520"/>
      <c r="AJK166" s="520"/>
      <c r="AJL166" s="520"/>
      <c r="AJO166" s="520"/>
      <c r="AJP166" s="520"/>
      <c r="AJS166" s="520"/>
      <c r="AJT166" s="520"/>
      <c r="AJW166" s="520"/>
      <c r="AJX166" s="520"/>
      <c r="AKA166" s="520"/>
      <c r="AKB166" s="520"/>
      <c r="AKE166" s="520"/>
      <c r="AKF166" s="520"/>
      <c r="AKI166" s="520"/>
      <c r="AKJ166" s="520"/>
      <c r="AKM166" s="520"/>
      <c r="AKN166" s="520"/>
      <c r="AKQ166" s="520"/>
      <c r="AKR166" s="520"/>
      <c r="AKU166" s="520"/>
      <c r="AKV166" s="520"/>
      <c r="AKY166" s="520"/>
      <c r="AKZ166" s="520"/>
      <c r="ALC166" s="520"/>
      <c r="ALD166" s="520"/>
      <c r="ALG166" s="520"/>
      <c r="ALH166" s="520"/>
      <c r="ALK166" s="520"/>
      <c r="ALL166" s="520"/>
      <c r="ALO166" s="520"/>
      <c r="ALP166" s="520"/>
      <c r="ALS166" s="520"/>
      <c r="ALT166" s="520"/>
      <c r="ALW166" s="520"/>
      <c r="ALX166" s="520"/>
      <c r="AMA166" s="520"/>
      <c r="AMB166" s="520"/>
      <c r="AME166" s="520"/>
      <c r="AMF166" s="520"/>
      <c r="AMI166" s="520"/>
      <c r="AMJ166" s="520"/>
    </row>
    <row r="167" customFormat="false" ht="15" hidden="true" customHeight="true" outlineLevel="0" collapsed="false">
      <c r="B167" s="468"/>
      <c r="C167" s="468"/>
      <c r="D167" s="468"/>
      <c r="E167" s="468"/>
      <c r="F167" s="468"/>
      <c r="G167" s="468"/>
      <c r="H167" s="468"/>
      <c r="I167" s="468"/>
      <c r="J167" s="468"/>
      <c r="K167" s="468"/>
      <c r="L167" s="519"/>
      <c r="O167" s="520"/>
      <c r="P167" s="520"/>
      <c r="S167" s="520"/>
      <c r="T167" s="520"/>
      <c r="W167" s="520"/>
      <c r="X167" s="520"/>
      <c r="AA167" s="520"/>
      <c r="AB167" s="520"/>
      <c r="AE167" s="520"/>
      <c r="AF167" s="520"/>
      <c r="AI167" s="520"/>
      <c r="AJ167" s="520"/>
      <c r="AM167" s="520"/>
      <c r="AN167" s="520"/>
      <c r="AQ167" s="520"/>
      <c r="AR167" s="520"/>
      <c r="AU167" s="520"/>
      <c r="AV167" s="520"/>
      <c r="AY167" s="520"/>
      <c r="AZ167" s="520"/>
      <c r="BC167" s="520"/>
      <c r="BD167" s="520"/>
      <c r="BG167" s="520"/>
      <c r="BH167" s="520"/>
      <c r="BK167" s="520"/>
      <c r="BL167" s="520"/>
      <c r="BO167" s="520"/>
      <c r="BP167" s="520"/>
      <c r="BS167" s="520"/>
      <c r="BT167" s="520"/>
      <c r="BW167" s="520"/>
      <c r="BX167" s="520"/>
      <c r="CA167" s="520"/>
      <c r="CB167" s="520"/>
      <c r="CE167" s="520"/>
      <c r="CF167" s="520"/>
      <c r="CI167" s="520"/>
      <c r="CJ167" s="520"/>
      <c r="CM167" s="520"/>
      <c r="CN167" s="520"/>
      <c r="CQ167" s="520"/>
      <c r="CR167" s="520"/>
      <c r="CU167" s="520"/>
      <c r="CV167" s="520"/>
      <c r="CY167" s="520"/>
      <c r="CZ167" s="520"/>
      <c r="DC167" s="520"/>
      <c r="DD167" s="520"/>
      <c r="DG167" s="520"/>
      <c r="DH167" s="520"/>
      <c r="DK167" s="520"/>
      <c r="DL167" s="520"/>
      <c r="DO167" s="520"/>
      <c r="DP167" s="520"/>
      <c r="DS167" s="520"/>
      <c r="DT167" s="520"/>
      <c r="DW167" s="520"/>
      <c r="DX167" s="520"/>
      <c r="EA167" s="520"/>
      <c r="EB167" s="520"/>
      <c r="EE167" s="520"/>
      <c r="EF167" s="520"/>
      <c r="EI167" s="520"/>
      <c r="EJ167" s="520"/>
      <c r="EM167" s="520"/>
      <c r="EN167" s="520"/>
      <c r="EQ167" s="520"/>
      <c r="ER167" s="520"/>
      <c r="EU167" s="520"/>
      <c r="EV167" s="520"/>
      <c r="EY167" s="520"/>
      <c r="EZ167" s="520"/>
      <c r="FC167" s="520"/>
      <c r="FD167" s="520"/>
      <c r="FG167" s="520"/>
      <c r="FH167" s="520"/>
      <c r="FK167" s="520"/>
      <c r="FL167" s="520"/>
      <c r="FO167" s="520"/>
      <c r="FP167" s="520"/>
      <c r="FS167" s="520"/>
      <c r="FT167" s="520"/>
      <c r="FW167" s="520"/>
      <c r="FX167" s="520"/>
      <c r="GA167" s="520"/>
      <c r="GB167" s="520"/>
      <c r="GE167" s="520"/>
      <c r="GF167" s="520"/>
      <c r="GI167" s="520"/>
      <c r="GJ167" s="520"/>
      <c r="GM167" s="520"/>
      <c r="GN167" s="520"/>
      <c r="GQ167" s="520"/>
      <c r="GR167" s="520"/>
      <c r="GU167" s="520"/>
      <c r="GV167" s="520"/>
      <c r="GY167" s="520"/>
      <c r="GZ167" s="520"/>
      <c r="HC167" s="520"/>
      <c r="HD167" s="520"/>
      <c r="HG167" s="520"/>
      <c r="HH167" s="520"/>
      <c r="HK167" s="520"/>
      <c r="HL167" s="520"/>
      <c r="HO167" s="520"/>
      <c r="HP167" s="520"/>
      <c r="HS167" s="520"/>
      <c r="HT167" s="520"/>
      <c r="HW167" s="520"/>
      <c r="HX167" s="520"/>
      <c r="IA167" s="520"/>
      <c r="IB167" s="520"/>
      <c r="IE167" s="520"/>
      <c r="IF167" s="520"/>
      <c r="II167" s="520"/>
      <c r="IJ167" s="520"/>
      <c r="IM167" s="520"/>
      <c r="IN167" s="520"/>
      <c r="IQ167" s="520"/>
      <c r="IR167" s="520"/>
      <c r="IU167" s="520"/>
      <c r="IV167" s="520"/>
      <c r="IY167" s="520"/>
      <c r="IZ167" s="520"/>
      <c r="JC167" s="520"/>
      <c r="JD167" s="520"/>
      <c r="JG167" s="520"/>
      <c r="JH167" s="520"/>
      <c r="JK167" s="520"/>
      <c r="JL167" s="520"/>
      <c r="JO167" s="520"/>
      <c r="JP167" s="520"/>
      <c r="JS167" s="520"/>
      <c r="JT167" s="520"/>
      <c r="JW167" s="520"/>
      <c r="JX167" s="520"/>
      <c r="KA167" s="520"/>
      <c r="KB167" s="520"/>
      <c r="KE167" s="520"/>
      <c r="KF167" s="520"/>
      <c r="KI167" s="520"/>
      <c r="KJ167" s="520"/>
      <c r="KM167" s="520"/>
      <c r="KN167" s="520"/>
      <c r="KQ167" s="520"/>
      <c r="KR167" s="520"/>
      <c r="KU167" s="520"/>
      <c r="KV167" s="520"/>
      <c r="KY167" s="520"/>
      <c r="KZ167" s="520"/>
      <c r="LC167" s="520"/>
      <c r="LD167" s="520"/>
      <c r="LG167" s="520"/>
      <c r="LH167" s="520"/>
      <c r="LK167" s="520"/>
      <c r="LL167" s="520"/>
      <c r="LO167" s="520"/>
      <c r="LP167" s="520"/>
      <c r="LS167" s="520"/>
      <c r="LT167" s="520"/>
      <c r="LW167" s="520"/>
      <c r="LX167" s="520"/>
      <c r="MA167" s="520"/>
      <c r="MB167" s="520"/>
      <c r="ME167" s="520"/>
      <c r="MF167" s="520"/>
      <c r="MI167" s="520"/>
      <c r="MJ167" s="520"/>
      <c r="MM167" s="520"/>
      <c r="MN167" s="520"/>
      <c r="MQ167" s="520"/>
      <c r="MR167" s="520"/>
      <c r="MU167" s="520"/>
      <c r="MV167" s="520"/>
      <c r="MY167" s="520"/>
      <c r="MZ167" s="520"/>
      <c r="NC167" s="520"/>
      <c r="ND167" s="520"/>
      <c r="NG167" s="520"/>
      <c r="NH167" s="520"/>
      <c r="NK167" s="520"/>
      <c r="NL167" s="520"/>
      <c r="NO167" s="520"/>
      <c r="NP167" s="520"/>
      <c r="NS167" s="520"/>
      <c r="NT167" s="520"/>
      <c r="NW167" s="520"/>
      <c r="NX167" s="520"/>
      <c r="OA167" s="520"/>
      <c r="OB167" s="520"/>
      <c r="OE167" s="520"/>
      <c r="OF167" s="520"/>
      <c r="OI167" s="520"/>
      <c r="OJ167" s="520"/>
      <c r="OM167" s="520"/>
      <c r="ON167" s="520"/>
      <c r="OQ167" s="520"/>
      <c r="OR167" s="520"/>
      <c r="OU167" s="520"/>
      <c r="OV167" s="520"/>
      <c r="OY167" s="520"/>
      <c r="OZ167" s="520"/>
      <c r="PC167" s="520"/>
      <c r="PD167" s="520"/>
      <c r="PG167" s="520"/>
      <c r="PH167" s="520"/>
      <c r="PK167" s="520"/>
      <c r="PL167" s="520"/>
      <c r="PO167" s="520"/>
      <c r="PP167" s="520"/>
      <c r="PS167" s="520"/>
      <c r="PT167" s="520"/>
      <c r="PW167" s="520"/>
      <c r="PX167" s="520"/>
      <c r="QA167" s="520"/>
      <c r="QB167" s="520"/>
      <c r="QE167" s="520"/>
      <c r="QF167" s="520"/>
      <c r="QI167" s="520"/>
      <c r="QJ167" s="520"/>
      <c r="QM167" s="520"/>
      <c r="QN167" s="520"/>
      <c r="QQ167" s="520"/>
      <c r="QR167" s="520"/>
      <c r="QU167" s="520"/>
      <c r="QV167" s="520"/>
      <c r="QY167" s="520"/>
      <c r="QZ167" s="520"/>
      <c r="RC167" s="520"/>
      <c r="RD167" s="520"/>
      <c r="RG167" s="520"/>
      <c r="RH167" s="520"/>
      <c r="RK167" s="520"/>
      <c r="RL167" s="520"/>
      <c r="RO167" s="520"/>
      <c r="RP167" s="520"/>
      <c r="RS167" s="520"/>
      <c r="RT167" s="520"/>
      <c r="RW167" s="520"/>
      <c r="RX167" s="520"/>
      <c r="SA167" s="520"/>
      <c r="SB167" s="520"/>
      <c r="SE167" s="520"/>
      <c r="SF167" s="520"/>
      <c r="SI167" s="520"/>
      <c r="SJ167" s="520"/>
      <c r="SM167" s="520"/>
      <c r="SN167" s="520"/>
      <c r="SQ167" s="520"/>
      <c r="SR167" s="520"/>
      <c r="SU167" s="520"/>
      <c r="SV167" s="520"/>
      <c r="SY167" s="520"/>
      <c r="SZ167" s="520"/>
      <c r="TC167" s="520"/>
      <c r="TD167" s="520"/>
      <c r="TG167" s="520"/>
      <c r="TH167" s="520"/>
      <c r="TK167" s="520"/>
      <c r="TL167" s="520"/>
      <c r="TO167" s="520"/>
      <c r="TP167" s="520"/>
      <c r="TS167" s="520"/>
      <c r="TT167" s="520"/>
      <c r="TW167" s="520"/>
      <c r="TX167" s="520"/>
      <c r="UA167" s="520"/>
      <c r="UB167" s="520"/>
      <c r="UE167" s="520"/>
      <c r="UF167" s="520"/>
      <c r="UI167" s="520"/>
      <c r="UJ167" s="520"/>
      <c r="UM167" s="520"/>
      <c r="UN167" s="520"/>
      <c r="UQ167" s="520"/>
      <c r="UR167" s="520"/>
      <c r="UU167" s="520"/>
      <c r="UV167" s="520"/>
      <c r="UY167" s="520"/>
      <c r="UZ167" s="520"/>
      <c r="VC167" s="520"/>
      <c r="VD167" s="520"/>
      <c r="VG167" s="520"/>
      <c r="VH167" s="520"/>
      <c r="VK167" s="520"/>
      <c r="VL167" s="520"/>
      <c r="VO167" s="520"/>
      <c r="VP167" s="520"/>
      <c r="VS167" s="520"/>
      <c r="VT167" s="520"/>
      <c r="VW167" s="520"/>
      <c r="VX167" s="520"/>
      <c r="WA167" s="520"/>
      <c r="WB167" s="520"/>
      <c r="WE167" s="520"/>
      <c r="WF167" s="520"/>
      <c r="WI167" s="520"/>
      <c r="WJ167" s="520"/>
      <c r="WM167" s="520"/>
      <c r="WN167" s="520"/>
      <c r="WQ167" s="520"/>
      <c r="WR167" s="520"/>
      <c r="WU167" s="520"/>
      <c r="WV167" s="520"/>
      <c r="WY167" s="520"/>
      <c r="WZ167" s="520"/>
      <c r="XC167" s="520"/>
      <c r="XD167" s="520"/>
      <c r="XG167" s="520"/>
      <c r="XH167" s="520"/>
      <c r="XK167" s="520"/>
      <c r="XL167" s="520"/>
      <c r="XO167" s="520"/>
      <c r="XP167" s="520"/>
      <c r="XS167" s="520"/>
      <c r="XT167" s="520"/>
      <c r="XW167" s="520"/>
      <c r="XX167" s="520"/>
      <c r="YA167" s="520"/>
      <c r="YB167" s="520"/>
      <c r="YE167" s="520"/>
      <c r="YF167" s="520"/>
      <c r="YI167" s="520"/>
      <c r="YJ167" s="520"/>
      <c r="YM167" s="520"/>
      <c r="YN167" s="520"/>
      <c r="YQ167" s="520"/>
      <c r="YR167" s="520"/>
      <c r="YU167" s="520"/>
      <c r="YV167" s="520"/>
      <c r="YY167" s="520"/>
      <c r="YZ167" s="520"/>
      <c r="ZC167" s="520"/>
      <c r="ZD167" s="520"/>
      <c r="ZG167" s="520"/>
      <c r="ZH167" s="520"/>
      <c r="ZK167" s="520"/>
      <c r="ZL167" s="520"/>
      <c r="ZO167" s="520"/>
      <c r="ZP167" s="520"/>
      <c r="ZS167" s="520"/>
      <c r="ZT167" s="520"/>
      <c r="ZW167" s="520"/>
      <c r="ZX167" s="520"/>
      <c r="AAA167" s="520"/>
      <c r="AAB167" s="520"/>
      <c r="AAE167" s="520"/>
      <c r="AAF167" s="520"/>
      <c r="AAI167" s="520"/>
      <c r="AAJ167" s="520"/>
      <c r="AAM167" s="520"/>
      <c r="AAN167" s="520"/>
      <c r="AAQ167" s="520"/>
      <c r="AAR167" s="520"/>
      <c r="AAU167" s="520"/>
      <c r="AAV167" s="520"/>
      <c r="AAY167" s="520"/>
      <c r="AAZ167" s="520"/>
      <c r="ABC167" s="520"/>
      <c r="ABD167" s="520"/>
      <c r="ABG167" s="520"/>
      <c r="ABH167" s="520"/>
      <c r="ABK167" s="520"/>
      <c r="ABL167" s="520"/>
      <c r="ABO167" s="520"/>
      <c r="ABP167" s="520"/>
      <c r="ABS167" s="520"/>
      <c r="ABT167" s="520"/>
      <c r="ABW167" s="520"/>
      <c r="ABX167" s="520"/>
      <c r="ACA167" s="520"/>
      <c r="ACB167" s="520"/>
      <c r="ACE167" s="520"/>
      <c r="ACF167" s="520"/>
      <c r="ACI167" s="520"/>
      <c r="ACJ167" s="520"/>
      <c r="ACM167" s="520"/>
      <c r="ACN167" s="520"/>
      <c r="ACQ167" s="520"/>
      <c r="ACR167" s="520"/>
      <c r="ACU167" s="520"/>
      <c r="ACV167" s="520"/>
      <c r="ACY167" s="520"/>
      <c r="ACZ167" s="520"/>
      <c r="ADC167" s="520"/>
      <c r="ADD167" s="520"/>
      <c r="ADG167" s="520"/>
      <c r="ADH167" s="520"/>
      <c r="ADK167" s="520"/>
      <c r="ADL167" s="520"/>
      <c r="ADO167" s="520"/>
      <c r="ADP167" s="520"/>
      <c r="ADS167" s="520"/>
      <c r="ADT167" s="520"/>
      <c r="ADW167" s="520"/>
      <c r="ADX167" s="520"/>
      <c r="AEA167" s="520"/>
      <c r="AEB167" s="520"/>
      <c r="AEE167" s="520"/>
      <c r="AEF167" s="520"/>
      <c r="AEI167" s="520"/>
      <c r="AEJ167" s="520"/>
      <c r="AEM167" s="520"/>
      <c r="AEN167" s="520"/>
      <c r="AEQ167" s="520"/>
      <c r="AER167" s="520"/>
      <c r="AEU167" s="520"/>
      <c r="AEV167" s="520"/>
      <c r="AEY167" s="520"/>
      <c r="AEZ167" s="520"/>
      <c r="AFC167" s="520"/>
      <c r="AFD167" s="520"/>
      <c r="AFG167" s="520"/>
      <c r="AFH167" s="520"/>
      <c r="AFK167" s="520"/>
      <c r="AFL167" s="520"/>
      <c r="AFO167" s="520"/>
      <c r="AFP167" s="520"/>
      <c r="AFS167" s="520"/>
      <c r="AFT167" s="520"/>
      <c r="AFW167" s="520"/>
      <c r="AFX167" s="520"/>
      <c r="AGA167" s="520"/>
      <c r="AGB167" s="520"/>
      <c r="AGE167" s="520"/>
      <c r="AGF167" s="520"/>
      <c r="AGI167" s="520"/>
      <c r="AGJ167" s="520"/>
      <c r="AGM167" s="520"/>
      <c r="AGN167" s="520"/>
      <c r="AGQ167" s="520"/>
      <c r="AGR167" s="520"/>
      <c r="AGU167" s="520"/>
      <c r="AGV167" s="520"/>
      <c r="AGY167" s="520"/>
      <c r="AGZ167" s="520"/>
      <c r="AHC167" s="520"/>
      <c r="AHD167" s="520"/>
      <c r="AHG167" s="520"/>
      <c r="AHH167" s="520"/>
      <c r="AHK167" s="520"/>
      <c r="AHL167" s="520"/>
      <c r="AHO167" s="520"/>
      <c r="AHP167" s="520"/>
      <c r="AHS167" s="520"/>
      <c r="AHT167" s="520"/>
      <c r="AHW167" s="520"/>
      <c r="AHX167" s="520"/>
      <c r="AIA167" s="520"/>
      <c r="AIB167" s="520"/>
      <c r="AIE167" s="520"/>
      <c r="AIF167" s="520"/>
      <c r="AII167" s="520"/>
      <c r="AIJ167" s="520"/>
      <c r="AIM167" s="520"/>
      <c r="AIN167" s="520"/>
      <c r="AIQ167" s="520"/>
      <c r="AIR167" s="520"/>
      <c r="AIU167" s="520"/>
      <c r="AIV167" s="520"/>
      <c r="AIY167" s="520"/>
      <c r="AIZ167" s="520"/>
      <c r="AJC167" s="520"/>
      <c r="AJD167" s="520"/>
      <c r="AJG167" s="520"/>
      <c r="AJH167" s="520"/>
      <c r="AJK167" s="520"/>
      <c r="AJL167" s="520"/>
      <c r="AJO167" s="520"/>
      <c r="AJP167" s="520"/>
      <c r="AJS167" s="520"/>
      <c r="AJT167" s="520"/>
      <c r="AJW167" s="520"/>
      <c r="AJX167" s="520"/>
      <c r="AKA167" s="520"/>
      <c r="AKB167" s="520"/>
      <c r="AKE167" s="520"/>
      <c r="AKF167" s="520"/>
      <c r="AKI167" s="520"/>
      <c r="AKJ167" s="520"/>
      <c r="AKM167" s="520"/>
      <c r="AKN167" s="520"/>
      <c r="AKQ167" s="520"/>
      <c r="AKR167" s="520"/>
      <c r="AKU167" s="520"/>
      <c r="AKV167" s="520"/>
      <c r="AKY167" s="520"/>
      <c r="AKZ167" s="520"/>
      <c r="ALC167" s="520"/>
      <c r="ALD167" s="520"/>
      <c r="ALG167" s="520"/>
      <c r="ALH167" s="520"/>
      <c r="ALK167" s="520"/>
      <c r="ALL167" s="520"/>
      <c r="ALO167" s="520"/>
      <c r="ALP167" s="520"/>
      <c r="ALS167" s="520"/>
      <c r="ALT167" s="520"/>
      <c r="ALW167" s="520"/>
      <c r="ALX167" s="520"/>
      <c r="AMA167" s="520"/>
      <c r="AMB167" s="520"/>
      <c r="AME167" s="520"/>
      <c r="AMF167" s="520"/>
      <c r="AMI167" s="520"/>
      <c r="AMJ167" s="520"/>
    </row>
    <row r="168" customFormat="false" ht="15" hidden="true" customHeight="true" outlineLevel="0" collapsed="false">
      <c r="B168" s="468"/>
      <c r="C168" s="468"/>
      <c r="D168" s="468"/>
      <c r="E168" s="468"/>
      <c r="F168" s="468"/>
      <c r="G168" s="468"/>
      <c r="H168" s="468"/>
      <c r="I168" s="468"/>
      <c r="J168" s="468"/>
      <c r="K168" s="468"/>
      <c r="L168" s="519"/>
      <c r="O168" s="520"/>
      <c r="P168" s="520"/>
      <c r="S168" s="520"/>
      <c r="T168" s="520"/>
      <c r="W168" s="520"/>
      <c r="X168" s="520"/>
      <c r="AA168" s="520"/>
      <c r="AB168" s="520"/>
      <c r="AE168" s="520"/>
      <c r="AF168" s="520"/>
      <c r="AI168" s="520"/>
      <c r="AJ168" s="520"/>
      <c r="AM168" s="520"/>
      <c r="AN168" s="520"/>
      <c r="AQ168" s="520"/>
      <c r="AR168" s="520"/>
      <c r="AU168" s="520"/>
      <c r="AV168" s="520"/>
      <c r="AY168" s="520"/>
      <c r="AZ168" s="520"/>
      <c r="BC168" s="520"/>
      <c r="BD168" s="520"/>
      <c r="BG168" s="520"/>
      <c r="BH168" s="520"/>
      <c r="BK168" s="520"/>
      <c r="BL168" s="520"/>
      <c r="BO168" s="520"/>
      <c r="BP168" s="520"/>
      <c r="BS168" s="520"/>
      <c r="BT168" s="520"/>
      <c r="BW168" s="520"/>
      <c r="BX168" s="520"/>
      <c r="CA168" s="520"/>
      <c r="CB168" s="520"/>
      <c r="CE168" s="520"/>
      <c r="CF168" s="520"/>
      <c r="CI168" s="520"/>
      <c r="CJ168" s="520"/>
      <c r="CM168" s="520"/>
      <c r="CN168" s="520"/>
      <c r="CQ168" s="520"/>
      <c r="CR168" s="520"/>
      <c r="CU168" s="520"/>
      <c r="CV168" s="520"/>
      <c r="CY168" s="520"/>
      <c r="CZ168" s="520"/>
      <c r="DC168" s="520"/>
      <c r="DD168" s="520"/>
      <c r="DG168" s="520"/>
      <c r="DH168" s="520"/>
      <c r="DK168" s="520"/>
      <c r="DL168" s="520"/>
      <c r="DO168" s="520"/>
      <c r="DP168" s="520"/>
      <c r="DS168" s="520"/>
      <c r="DT168" s="520"/>
      <c r="DW168" s="520"/>
      <c r="DX168" s="520"/>
      <c r="EA168" s="520"/>
      <c r="EB168" s="520"/>
      <c r="EE168" s="520"/>
      <c r="EF168" s="520"/>
      <c r="EI168" s="520"/>
      <c r="EJ168" s="520"/>
      <c r="EM168" s="520"/>
      <c r="EN168" s="520"/>
      <c r="EQ168" s="520"/>
      <c r="ER168" s="520"/>
      <c r="EU168" s="520"/>
      <c r="EV168" s="520"/>
      <c r="EY168" s="520"/>
      <c r="EZ168" s="520"/>
      <c r="FC168" s="520"/>
      <c r="FD168" s="520"/>
      <c r="FG168" s="520"/>
      <c r="FH168" s="520"/>
      <c r="FK168" s="520"/>
      <c r="FL168" s="520"/>
      <c r="FO168" s="520"/>
      <c r="FP168" s="520"/>
      <c r="FS168" s="520"/>
      <c r="FT168" s="520"/>
      <c r="FW168" s="520"/>
      <c r="FX168" s="520"/>
      <c r="GA168" s="520"/>
      <c r="GB168" s="520"/>
      <c r="GE168" s="520"/>
      <c r="GF168" s="520"/>
      <c r="GI168" s="520"/>
      <c r="GJ168" s="520"/>
      <c r="GM168" s="520"/>
      <c r="GN168" s="520"/>
      <c r="GQ168" s="520"/>
      <c r="GR168" s="520"/>
      <c r="GU168" s="520"/>
      <c r="GV168" s="520"/>
      <c r="GY168" s="520"/>
      <c r="GZ168" s="520"/>
      <c r="HC168" s="520"/>
      <c r="HD168" s="520"/>
      <c r="HG168" s="520"/>
      <c r="HH168" s="520"/>
      <c r="HK168" s="520"/>
      <c r="HL168" s="520"/>
      <c r="HO168" s="520"/>
      <c r="HP168" s="520"/>
      <c r="HS168" s="520"/>
      <c r="HT168" s="520"/>
      <c r="HW168" s="520"/>
      <c r="HX168" s="520"/>
      <c r="IA168" s="520"/>
      <c r="IB168" s="520"/>
      <c r="IE168" s="520"/>
      <c r="IF168" s="520"/>
      <c r="II168" s="520"/>
      <c r="IJ168" s="520"/>
      <c r="IM168" s="520"/>
      <c r="IN168" s="520"/>
      <c r="IQ168" s="520"/>
      <c r="IR168" s="520"/>
      <c r="IU168" s="520"/>
      <c r="IV168" s="520"/>
      <c r="IY168" s="520"/>
      <c r="IZ168" s="520"/>
      <c r="JC168" s="520"/>
      <c r="JD168" s="520"/>
      <c r="JG168" s="520"/>
      <c r="JH168" s="520"/>
      <c r="JK168" s="520"/>
      <c r="JL168" s="520"/>
      <c r="JO168" s="520"/>
      <c r="JP168" s="520"/>
      <c r="JS168" s="520"/>
      <c r="JT168" s="520"/>
      <c r="JW168" s="520"/>
      <c r="JX168" s="520"/>
      <c r="KA168" s="520"/>
      <c r="KB168" s="520"/>
      <c r="KE168" s="520"/>
      <c r="KF168" s="520"/>
      <c r="KI168" s="520"/>
      <c r="KJ168" s="520"/>
      <c r="KM168" s="520"/>
      <c r="KN168" s="520"/>
      <c r="KQ168" s="520"/>
      <c r="KR168" s="520"/>
      <c r="KU168" s="520"/>
      <c r="KV168" s="520"/>
      <c r="KY168" s="520"/>
      <c r="KZ168" s="520"/>
      <c r="LC168" s="520"/>
      <c r="LD168" s="520"/>
      <c r="LG168" s="520"/>
      <c r="LH168" s="520"/>
      <c r="LK168" s="520"/>
      <c r="LL168" s="520"/>
      <c r="LO168" s="520"/>
      <c r="LP168" s="520"/>
      <c r="LS168" s="520"/>
      <c r="LT168" s="520"/>
      <c r="LW168" s="520"/>
      <c r="LX168" s="520"/>
      <c r="MA168" s="520"/>
      <c r="MB168" s="520"/>
      <c r="ME168" s="520"/>
      <c r="MF168" s="520"/>
      <c r="MI168" s="520"/>
      <c r="MJ168" s="520"/>
      <c r="MM168" s="520"/>
      <c r="MN168" s="520"/>
      <c r="MQ168" s="520"/>
      <c r="MR168" s="520"/>
      <c r="MU168" s="520"/>
      <c r="MV168" s="520"/>
      <c r="MY168" s="520"/>
      <c r="MZ168" s="520"/>
      <c r="NC168" s="520"/>
      <c r="ND168" s="520"/>
      <c r="NG168" s="520"/>
      <c r="NH168" s="520"/>
      <c r="NK168" s="520"/>
      <c r="NL168" s="520"/>
      <c r="NO168" s="520"/>
      <c r="NP168" s="520"/>
      <c r="NS168" s="520"/>
      <c r="NT168" s="520"/>
      <c r="NW168" s="520"/>
      <c r="NX168" s="520"/>
      <c r="OA168" s="520"/>
      <c r="OB168" s="520"/>
      <c r="OE168" s="520"/>
      <c r="OF168" s="520"/>
      <c r="OI168" s="520"/>
      <c r="OJ168" s="520"/>
      <c r="OM168" s="520"/>
      <c r="ON168" s="520"/>
      <c r="OQ168" s="520"/>
      <c r="OR168" s="520"/>
      <c r="OU168" s="520"/>
      <c r="OV168" s="520"/>
      <c r="OY168" s="520"/>
      <c r="OZ168" s="520"/>
      <c r="PC168" s="520"/>
      <c r="PD168" s="520"/>
      <c r="PG168" s="520"/>
      <c r="PH168" s="520"/>
      <c r="PK168" s="520"/>
      <c r="PL168" s="520"/>
      <c r="PO168" s="520"/>
      <c r="PP168" s="520"/>
      <c r="PS168" s="520"/>
      <c r="PT168" s="520"/>
      <c r="PW168" s="520"/>
      <c r="PX168" s="520"/>
      <c r="QA168" s="520"/>
      <c r="QB168" s="520"/>
      <c r="QE168" s="520"/>
      <c r="QF168" s="520"/>
      <c r="QI168" s="520"/>
      <c r="QJ168" s="520"/>
      <c r="QM168" s="520"/>
      <c r="QN168" s="520"/>
      <c r="QQ168" s="520"/>
      <c r="QR168" s="520"/>
      <c r="QU168" s="520"/>
      <c r="QV168" s="520"/>
      <c r="QY168" s="520"/>
      <c r="QZ168" s="520"/>
      <c r="RC168" s="520"/>
      <c r="RD168" s="520"/>
      <c r="RG168" s="520"/>
      <c r="RH168" s="520"/>
      <c r="RK168" s="520"/>
      <c r="RL168" s="520"/>
      <c r="RO168" s="520"/>
      <c r="RP168" s="520"/>
      <c r="RS168" s="520"/>
      <c r="RT168" s="520"/>
      <c r="RW168" s="520"/>
      <c r="RX168" s="520"/>
      <c r="SA168" s="520"/>
      <c r="SB168" s="520"/>
      <c r="SE168" s="520"/>
      <c r="SF168" s="520"/>
      <c r="SI168" s="520"/>
      <c r="SJ168" s="520"/>
      <c r="SM168" s="520"/>
      <c r="SN168" s="520"/>
      <c r="SQ168" s="520"/>
      <c r="SR168" s="520"/>
      <c r="SU168" s="520"/>
      <c r="SV168" s="520"/>
      <c r="SY168" s="520"/>
      <c r="SZ168" s="520"/>
      <c r="TC168" s="520"/>
      <c r="TD168" s="520"/>
      <c r="TG168" s="520"/>
      <c r="TH168" s="520"/>
      <c r="TK168" s="520"/>
      <c r="TL168" s="520"/>
      <c r="TO168" s="520"/>
      <c r="TP168" s="520"/>
      <c r="TS168" s="520"/>
      <c r="TT168" s="520"/>
      <c r="TW168" s="520"/>
      <c r="TX168" s="520"/>
      <c r="UA168" s="520"/>
      <c r="UB168" s="520"/>
      <c r="UE168" s="520"/>
      <c r="UF168" s="520"/>
      <c r="UI168" s="520"/>
      <c r="UJ168" s="520"/>
      <c r="UM168" s="520"/>
      <c r="UN168" s="520"/>
      <c r="UQ168" s="520"/>
      <c r="UR168" s="520"/>
      <c r="UU168" s="520"/>
      <c r="UV168" s="520"/>
      <c r="UY168" s="520"/>
      <c r="UZ168" s="520"/>
      <c r="VC168" s="520"/>
      <c r="VD168" s="520"/>
      <c r="VG168" s="520"/>
      <c r="VH168" s="520"/>
      <c r="VK168" s="520"/>
      <c r="VL168" s="520"/>
      <c r="VO168" s="520"/>
      <c r="VP168" s="520"/>
      <c r="VS168" s="520"/>
      <c r="VT168" s="520"/>
      <c r="VW168" s="520"/>
      <c r="VX168" s="520"/>
      <c r="WA168" s="520"/>
      <c r="WB168" s="520"/>
      <c r="WE168" s="520"/>
      <c r="WF168" s="520"/>
      <c r="WI168" s="520"/>
      <c r="WJ168" s="520"/>
      <c r="WM168" s="520"/>
      <c r="WN168" s="520"/>
      <c r="WQ168" s="520"/>
      <c r="WR168" s="520"/>
      <c r="WU168" s="520"/>
      <c r="WV168" s="520"/>
      <c r="WY168" s="520"/>
      <c r="WZ168" s="520"/>
      <c r="XC168" s="520"/>
      <c r="XD168" s="520"/>
      <c r="XG168" s="520"/>
      <c r="XH168" s="520"/>
      <c r="XK168" s="520"/>
      <c r="XL168" s="520"/>
      <c r="XO168" s="520"/>
      <c r="XP168" s="520"/>
      <c r="XS168" s="520"/>
      <c r="XT168" s="520"/>
      <c r="XW168" s="520"/>
      <c r="XX168" s="520"/>
      <c r="YA168" s="520"/>
      <c r="YB168" s="520"/>
      <c r="YE168" s="520"/>
      <c r="YF168" s="520"/>
      <c r="YI168" s="520"/>
      <c r="YJ168" s="520"/>
      <c r="YM168" s="520"/>
      <c r="YN168" s="520"/>
      <c r="YQ168" s="520"/>
      <c r="YR168" s="520"/>
      <c r="YU168" s="520"/>
      <c r="YV168" s="520"/>
      <c r="YY168" s="520"/>
      <c r="YZ168" s="520"/>
      <c r="ZC168" s="520"/>
      <c r="ZD168" s="520"/>
      <c r="ZG168" s="520"/>
      <c r="ZH168" s="520"/>
      <c r="ZK168" s="520"/>
      <c r="ZL168" s="520"/>
      <c r="ZO168" s="520"/>
      <c r="ZP168" s="520"/>
      <c r="ZS168" s="520"/>
      <c r="ZT168" s="520"/>
      <c r="ZW168" s="520"/>
      <c r="ZX168" s="520"/>
      <c r="AAA168" s="520"/>
      <c r="AAB168" s="520"/>
      <c r="AAE168" s="520"/>
      <c r="AAF168" s="520"/>
      <c r="AAI168" s="520"/>
      <c r="AAJ168" s="520"/>
      <c r="AAM168" s="520"/>
      <c r="AAN168" s="520"/>
      <c r="AAQ168" s="520"/>
      <c r="AAR168" s="520"/>
      <c r="AAU168" s="520"/>
      <c r="AAV168" s="520"/>
      <c r="AAY168" s="520"/>
      <c r="AAZ168" s="520"/>
      <c r="ABC168" s="520"/>
      <c r="ABD168" s="520"/>
      <c r="ABG168" s="520"/>
      <c r="ABH168" s="520"/>
      <c r="ABK168" s="520"/>
      <c r="ABL168" s="520"/>
      <c r="ABO168" s="520"/>
      <c r="ABP168" s="520"/>
      <c r="ABS168" s="520"/>
      <c r="ABT168" s="520"/>
      <c r="ABW168" s="520"/>
      <c r="ABX168" s="520"/>
      <c r="ACA168" s="520"/>
      <c r="ACB168" s="520"/>
      <c r="ACE168" s="520"/>
      <c r="ACF168" s="520"/>
      <c r="ACI168" s="520"/>
      <c r="ACJ168" s="520"/>
      <c r="ACM168" s="520"/>
      <c r="ACN168" s="520"/>
      <c r="ACQ168" s="520"/>
      <c r="ACR168" s="520"/>
      <c r="ACU168" s="520"/>
      <c r="ACV168" s="520"/>
      <c r="ACY168" s="520"/>
      <c r="ACZ168" s="520"/>
      <c r="ADC168" s="520"/>
      <c r="ADD168" s="520"/>
      <c r="ADG168" s="520"/>
      <c r="ADH168" s="520"/>
      <c r="ADK168" s="520"/>
      <c r="ADL168" s="520"/>
      <c r="ADO168" s="520"/>
      <c r="ADP168" s="520"/>
      <c r="ADS168" s="520"/>
      <c r="ADT168" s="520"/>
      <c r="ADW168" s="520"/>
      <c r="ADX168" s="520"/>
      <c r="AEA168" s="520"/>
      <c r="AEB168" s="520"/>
      <c r="AEE168" s="520"/>
      <c r="AEF168" s="520"/>
      <c r="AEI168" s="520"/>
      <c r="AEJ168" s="520"/>
      <c r="AEM168" s="520"/>
      <c r="AEN168" s="520"/>
      <c r="AEQ168" s="520"/>
      <c r="AER168" s="520"/>
      <c r="AEU168" s="520"/>
      <c r="AEV168" s="520"/>
      <c r="AEY168" s="520"/>
      <c r="AEZ168" s="520"/>
      <c r="AFC168" s="520"/>
      <c r="AFD168" s="520"/>
      <c r="AFG168" s="520"/>
      <c r="AFH168" s="520"/>
      <c r="AFK168" s="520"/>
      <c r="AFL168" s="520"/>
      <c r="AFO168" s="520"/>
      <c r="AFP168" s="520"/>
      <c r="AFS168" s="520"/>
      <c r="AFT168" s="520"/>
      <c r="AFW168" s="520"/>
      <c r="AFX168" s="520"/>
      <c r="AGA168" s="520"/>
      <c r="AGB168" s="520"/>
      <c r="AGE168" s="520"/>
      <c r="AGF168" s="520"/>
      <c r="AGI168" s="520"/>
      <c r="AGJ168" s="520"/>
      <c r="AGM168" s="520"/>
      <c r="AGN168" s="520"/>
      <c r="AGQ168" s="520"/>
      <c r="AGR168" s="520"/>
      <c r="AGU168" s="520"/>
      <c r="AGV168" s="520"/>
      <c r="AGY168" s="520"/>
      <c r="AGZ168" s="520"/>
      <c r="AHC168" s="520"/>
      <c r="AHD168" s="520"/>
      <c r="AHG168" s="520"/>
      <c r="AHH168" s="520"/>
      <c r="AHK168" s="520"/>
      <c r="AHL168" s="520"/>
      <c r="AHO168" s="520"/>
      <c r="AHP168" s="520"/>
      <c r="AHS168" s="520"/>
      <c r="AHT168" s="520"/>
      <c r="AHW168" s="520"/>
      <c r="AHX168" s="520"/>
      <c r="AIA168" s="520"/>
      <c r="AIB168" s="520"/>
      <c r="AIE168" s="520"/>
      <c r="AIF168" s="520"/>
      <c r="AII168" s="520"/>
      <c r="AIJ168" s="520"/>
      <c r="AIM168" s="520"/>
      <c r="AIN168" s="520"/>
      <c r="AIQ168" s="520"/>
      <c r="AIR168" s="520"/>
      <c r="AIU168" s="520"/>
      <c r="AIV168" s="520"/>
      <c r="AIY168" s="520"/>
      <c r="AIZ168" s="520"/>
      <c r="AJC168" s="520"/>
      <c r="AJD168" s="520"/>
      <c r="AJG168" s="520"/>
      <c r="AJH168" s="520"/>
      <c r="AJK168" s="520"/>
      <c r="AJL168" s="520"/>
      <c r="AJO168" s="520"/>
      <c r="AJP168" s="520"/>
      <c r="AJS168" s="520"/>
      <c r="AJT168" s="520"/>
      <c r="AJW168" s="520"/>
      <c r="AJX168" s="520"/>
      <c r="AKA168" s="520"/>
      <c r="AKB168" s="520"/>
      <c r="AKE168" s="520"/>
      <c r="AKF168" s="520"/>
      <c r="AKI168" s="520"/>
      <c r="AKJ168" s="520"/>
      <c r="AKM168" s="520"/>
      <c r="AKN168" s="520"/>
      <c r="AKQ168" s="520"/>
      <c r="AKR168" s="520"/>
      <c r="AKU168" s="520"/>
      <c r="AKV168" s="520"/>
      <c r="AKY168" s="520"/>
      <c r="AKZ168" s="520"/>
      <c r="ALC168" s="520"/>
      <c r="ALD168" s="520"/>
      <c r="ALG168" s="520"/>
      <c r="ALH168" s="520"/>
      <c r="ALK168" s="520"/>
      <c r="ALL168" s="520"/>
      <c r="ALO168" s="520"/>
      <c r="ALP168" s="520"/>
      <c r="ALS168" s="520"/>
      <c r="ALT168" s="520"/>
      <c r="ALW168" s="520"/>
      <c r="ALX168" s="520"/>
      <c r="AMA168" s="520"/>
      <c r="AMB168" s="520"/>
      <c r="AME168" s="520"/>
      <c r="AMF168" s="520"/>
      <c r="AMI168" s="520"/>
      <c r="AMJ168" s="520"/>
    </row>
    <row r="169" customFormat="false" ht="15" hidden="true" customHeight="true" outlineLevel="0" collapsed="false">
      <c r="B169" s="468"/>
      <c r="C169" s="468"/>
      <c r="D169" s="468"/>
      <c r="E169" s="468"/>
      <c r="F169" s="468"/>
      <c r="G169" s="468"/>
      <c r="H169" s="468"/>
      <c r="I169" s="468"/>
      <c r="J169" s="468"/>
      <c r="K169" s="468"/>
      <c r="L169" s="519"/>
      <c r="O169" s="520"/>
      <c r="P169" s="520"/>
      <c r="S169" s="520"/>
      <c r="T169" s="520"/>
      <c r="W169" s="520"/>
      <c r="X169" s="520"/>
      <c r="AA169" s="520"/>
      <c r="AB169" s="520"/>
      <c r="AE169" s="520"/>
      <c r="AF169" s="520"/>
      <c r="AI169" s="520"/>
      <c r="AJ169" s="520"/>
      <c r="AM169" s="520"/>
      <c r="AN169" s="520"/>
      <c r="AQ169" s="520"/>
      <c r="AR169" s="520"/>
      <c r="AU169" s="520"/>
      <c r="AV169" s="520"/>
      <c r="AY169" s="520"/>
      <c r="AZ169" s="520"/>
      <c r="BC169" s="520"/>
      <c r="BD169" s="520"/>
      <c r="BG169" s="520"/>
      <c r="BH169" s="520"/>
      <c r="BK169" s="520"/>
      <c r="BL169" s="520"/>
      <c r="BO169" s="520"/>
      <c r="BP169" s="520"/>
      <c r="BS169" s="520"/>
      <c r="BT169" s="520"/>
      <c r="BW169" s="520"/>
      <c r="BX169" s="520"/>
      <c r="CA169" s="520"/>
      <c r="CB169" s="520"/>
      <c r="CE169" s="520"/>
      <c r="CF169" s="520"/>
      <c r="CI169" s="520"/>
      <c r="CJ169" s="520"/>
      <c r="CM169" s="520"/>
      <c r="CN169" s="520"/>
      <c r="CQ169" s="520"/>
      <c r="CR169" s="520"/>
      <c r="CU169" s="520"/>
      <c r="CV169" s="520"/>
      <c r="CY169" s="520"/>
      <c r="CZ169" s="520"/>
      <c r="DC169" s="520"/>
      <c r="DD169" s="520"/>
      <c r="DG169" s="520"/>
      <c r="DH169" s="520"/>
      <c r="DK169" s="520"/>
      <c r="DL169" s="520"/>
      <c r="DO169" s="520"/>
      <c r="DP169" s="520"/>
      <c r="DS169" s="520"/>
      <c r="DT169" s="520"/>
      <c r="DW169" s="520"/>
      <c r="DX169" s="520"/>
      <c r="EA169" s="520"/>
      <c r="EB169" s="520"/>
      <c r="EE169" s="520"/>
      <c r="EF169" s="520"/>
      <c r="EI169" s="520"/>
      <c r="EJ169" s="520"/>
      <c r="EM169" s="520"/>
      <c r="EN169" s="520"/>
      <c r="EQ169" s="520"/>
      <c r="ER169" s="520"/>
      <c r="EU169" s="520"/>
      <c r="EV169" s="520"/>
      <c r="EY169" s="520"/>
      <c r="EZ169" s="520"/>
      <c r="FC169" s="520"/>
      <c r="FD169" s="520"/>
      <c r="FG169" s="520"/>
      <c r="FH169" s="520"/>
      <c r="FK169" s="520"/>
      <c r="FL169" s="520"/>
      <c r="FO169" s="520"/>
      <c r="FP169" s="520"/>
      <c r="FS169" s="520"/>
      <c r="FT169" s="520"/>
      <c r="FW169" s="520"/>
      <c r="FX169" s="520"/>
      <c r="GA169" s="520"/>
      <c r="GB169" s="520"/>
      <c r="GE169" s="520"/>
      <c r="GF169" s="520"/>
      <c r="GI169" s="520"/>
      <c r="GJ169" s="520"/>
      <c r="GM169" s="520"/>
      <c r="GN169" s="520"/>
      <c r="GQ169" s="520"/>
      <c r="GR169" s="520"/>
      <c r="GU169" s="520"/>
      <c r="GV169" s="520"/>
      <c r="GY169" s="520"/>
      <c r="GZ169" s="520"/>
      <c r="HC169" s="520"/>
      <c r="HD169" s="520"/>
      <c r="HG169" s="520"/>
      <c r="HH169" s="520"/>
      <c r="HK169" s="520"/>
      <c r="HL169" s="520"/>
      <c r="HO169" s="520"/>
      <c r="HP169" s="520"/>
      <c r="HS169" s="520"/>
      <c r="HT169" s="520"/>
      <c r="HW169" s="520"/>
      <c r="HX169" s="520"/>
      <c r="IA169" s="520"/>
      <c r="IB169" s="520"/>
      <c r="IE169" s="520"/>
      <c r="IF169" s="520"/>
      <c r="II169" s="520"/>
      <c r="IJ169" s="520"/>
      <c r="IM169" s="520"/>
      <c r="IN169" s="520"/>
      <c r="IQ169" s="520"/>
      <c r="IR169" s="520"/>
      <c r="IU169" s="520"/>
      <c r="IV169" s="520"/>
      <c r="IY169" s="520"/>
      <c r="IZ169" s="520"/>
      <c r="JC169" s="520"/>
      <c r="JD169" s="520"/>
      <c r="JG169" s="520"/>
      <c r="JH169" s="520"/>
      <c r="JK169" s="520"/>
      <c r="JL169" s="520"/>
      <c r="JO169" s="520"/>
      <c r="JP169" s="520"/>
      <c r="JS169" s="520"/>
      <c r="JT169" s="520"/>
      <c r="JW169" s="520"/>
      <c r="JX169" s="520"/>
      <c r="KA169" s="520"/>
      <c r="KB169" s="520"/>
      <c r="KE169" s="520"/>
      <c r="KF169" s="520"/>
      <c r="KI169" s="520"/>
      <c r="KJ169" s="520"/>
      <c r="KM169" s="520"/>
      <c r="KN169" s="520"/>
      <c r="KQ169" s="520"/>
      <c r="KR169" s="520"/>
      <c r="KU169" s="520"/>
      <c r="KV169" s="520"/>
      <c r="KY169" s="520"/>
      <c r="KZ169" s="520"/>
      <c r="LC169" s="520"/>
      <c r="LD169" s="520"/>
      <c r="LG169" s="520"/>
      <c r="LH169" s="520"/>
      <c r="LK169" s="520"/>
      <c r="LL169" s="520"/>
      <c r="LO169" s="520"/>
      <c r="LP169" s="520"/>
      <c r="LS169" s="520"/>
      <c r="LT169" s="520"/>
      <c r="LW169" s="520"/>
      <c r="LX169" s="520"/>
      <c r="MA169" s="520"/>
      <c r="MB169" s="520"/>
      <c r="ME169" s="520"/>
      <c r="MF169" s="520"/>
      <c r="MI169" s="520"/>
      <c r="MJ169" s="520"/>
      <c r="MM169" s="520"/>
      <c r="MN169" s="520"/>
      <c r="MQ169" s="520"/>
      <c r="MR169" s="520"/>
      <c r="MU169" s="520"/>
      <c r="MV169" s="520"/>
      <c r="MY169" s="520"/>
      <c r="MZ169" s="520"/>
      <c r="NC169" s="520"/>
      <c r="ND169" s="520"/>
      <c r="NG169" s="520"/>
      <c r="NH169" s="520"/>
      <c r="NK169" s="520"/>
      <c r="NL169" s="520"/>
      <c r="NO169" s="520"/>
      <c r="NP169" s="520"/>
      <c r="NS169" s="520"/>
      <c r="NT169" s="520"/>
      <c r="NW169" s="520"/>
      <c r="NX169" s="520"/>
      <c r="OA169" s="520"/>
      <c r="OB169" s="520"/>
      <c r="OE169" s="520"/>
      <c r="OF169" s="520"/>
      <c r="OI169" s="520"/>
      <c r="OJ169" s="520"/>
      <c r="OM169" s="520"/>
      <c r="ON169" s="520"/>
      <c r="OQ169" s="520"/>
      <c r="OR169" s="520"/>
      <c r="OU169" s="520"/>
      <c r="OV169" s="520"/>
      <c r="OY169" s="520"/>
      <c r="OZ169" s="520"/>
      <c r="PC169" s="520"/>
      <c r="PD169" s="520"/>
      <c r="PG169" s="520"/>
      <c r="PH169" s="520"/>
      <c r="PK169" s="520"/>
      <c r="PL169" s="520"/>
      <c r="PO169" s="520"/>
      <c r="PP169" s="520"/>
      <c r="PS169" s="520"/>
      <c r="PT169" s="520"/>
      <c r="PW169" s="520"/>
      <c r="PX169" s="520"/>
      <c r="QA169" s="520"/>
      <c r="QB169" s="520"/>
      <c r="QE169" s="520"/>
      <c r="QF169" s="520"/>
      <c r="QI169" s="520"/>
      <c r="QJ169" s="520"/>
      <c r="QM169" s="520"/>
      <c r="QN169" s="520"/>
      <c r="QQ169" s="520"/>
      <c r="QR169" s="520"/>
      <c r="QU169" s="520"/>
      <c r="QV169" s="520"/>
      <c r="QY169" s="520"/>
      <c r="QZ169" s="520"/>
      <c r="RC169" s="520"/>
      <c r="RD169" s="520"/>
      <c r="RG169" s="520"/>
      <c r="RH169" s="520"/>
      <c r="RK169" s="520"/>
      <c r="RL169" s="520"/>
      <c r="RO169" s="520"/>
      <c r="RP169" s="520"/>
      <c r="RS169" s="520"/>
      <c r="RT169" s="520"/>
      <c r="RW169" s="520"/>
      <c r="RX169" s="520"/>
      <c r="SA169" s="520"/>
      <c r="SB169" s="520"/>
      <c r="SE169" s="520"/>
      <c r="SF169" s="520"/>
      <c r="SI169" s="520"/>
      <c r="SJ169" s="520"/>
      <c r="SM169" s="520"/>
      <c r="SN169" s="520"/>
      <c r="SQ169" s="520"/>
      <c r="SR169" s="520"/>
      <c r="SU169" s="520"/>
      <c r="SV169" s="520"/>
      <c r="SY169" s="520"/>
      <c r="SZ169" s="520"/>
      <c r="TC169" s="520"/>
      <c r="TD169" s="520"/>
      <c r="TG169" s="520"/>
      <c r="TH169" s="520"/>
      <c r="TK169" s="520"/>
      <c r="TL169" s="520"/>
      <c r="TO169" s="520"/>
      <c r="TP169" s="520"/>
      <c r="TS169" s="520"/>
      <c r="TT169" s="520"/>
      <c r="TW169" s="520"/>
      <c r="TX169" s="520"/>
      <c r="UA169" s="520"/>
      <c r="UB169" s="520"/>
      <c r="UE169" s="520"/>
      <c r="UF169" s="520"/>
      <c r="UI169" s="520"/>
      <c r="UJ169" s="520"/>
      <c r="UM169" s="520"/>
      <c r="UN169" s="520"/>
      <c r="UQ169" s="520"/>
      <c r="UR169" s="520"/>
      <c r="UU169" s="520"/>
      <c r="UV169" s="520"/>
      <c r="UY169" s="520"/>
      <c r="UZ169" s="520"/>
      <c r="VC169" s="520"/>
      <c r="VD169" s="520"/>
      <c r="VG169" s="520"/>
      <c r="VH169" s="520"/>
      <c r="VK169" s="520"/>
      <c r="VL169" s="520"/>
      <c r="VO169" s="520"/>
      <c r="VP169" s="520"/>
      <c r="VS169" s="520"/>
      <c r="VT169" s="520"/>
      <c r="VW169" s="520"/>
      <c r="VX169" s="520"/>
      <c r="WA169" s="520"/>
      <c r="WB169" s="520"/>
      <c r="WE169" s="520"/>
      <c r="WF169" s="520"/>
      <c r="WI169" s="520"/>
      <c r="WJ169" s="520"/>
      <c r="WM169" s="520"/>
      <c r="WN169" s="520"/>
      <c r="WQ169" s="520"/>
      <c r="WR169" s="520"/>
      <c r="WU169" s="520"/>
      <c r="WV169" s="520"/>
      <c r="WY169" s="520"/>
      <c r="WZ169" s="520"/>
      <c r="XC169" s="520"/>
      <c r="XD169" s="520"/>
      <c r="XG169" s="520"/>
      <c r="XH169" s="520"/>
      <c r="XK169" s="520"/>
      <c r="XL169" s="520"/>
      <c r="XO169" s="520"/>
      <c r="XP169" s="520"/>
      <c r="XS169" s="520"/>
      <c r="XT169" s="520"/>
      <c r="XW169" s="520"/>
      <c r="XX169" s="520"/>
      <c r="YA169" s="520"/>
      <c r="YB169" s="520"/>
      <c r="YE169" s="520"/>
      <c r="YF169" s="520"/>
      <c r="YI169" s="520"/>
      <c r="YJ169" s="520"/>
      <c r="YM169" s="520"/>
      <c r="YN169" s="520"/>
      <c r="YQ169" s="520"/>
      <c r="YR169" s="520"/>
      <c r="YU169" s="520"/>
      <c r="YV169" s="520"/>
      <c r="YY169" s="520"/>
      <c r="YZ169" s="520"/>
      <c r="ZC169" s="520"/>
      <c r="ZD169" s="520"/>
      <c r="ZG169" s="520"/>
      <c r="ZH169" s="520"/>
      <c r="ZK169" s="520"/>
      <c r="ZL169" s="520"/>
      <c r="ZO169" s="520"/>
      <c r="ZP169" s="520"/>
      <c r="ZS169" s="520"/>
      <c r="ZT169" s="520"/>
      <c r="ZW169" s="520"/>
      <c r="ZX169" s="520"/>
      <c r="AAA169" s="520"/>
      <c r="AAB169" s="520"/>
      <c r="AAE169" s="520"/>
      <c r="AAF169" s="520"/>
      <c r="AAI169" s="520"/>
      <c r="AAJ169" s="520"/>
      <c r="AAM169" s="520"/>
      <c r="AAN169" s="520"/>
      <c r="AAQ169" s="520"/>
      <c r="AAR169" s="520"/>
      <c r="AAU169" s="520"/>
      <c r="AAV169" s="520"/>
      <c r="AAY169" s="520"/>
      <c r="AAZ169" s="520"/>
      <c r="ABC169" s="520"/>
      <c r="ABD169" s="520"/>
      <c r="ABG169" s="520"/>
      <c r="ABH169" s="520"/>
      <c r="ABK169" s="520"/>
      <c r="ABL169" s="520"/>
      <c r="ABO169" s="520"/>
      <c r="ABP169" s="520"/>
      <c r="ABS169" s="520"/>
      <c r="ABT169" s="520"/>
      <c r="ABW169" s="520"/>
      <c r="ABX169" s="520"/>
      <c r="ACA169" s="520"/>
      <c r="ACB169" s="520"/>
      <c r="ACE169" s="520"/>
      <c r="ACF169" s="520"/>
      <c r="ACI169" s="520"/>
      <c r="ACJ169" s="520"/>
      <c r="ACM169" s="520"/>
      <c r="ACN169" s="520"/>
      <c r="ACQ169" s="520"/>
      <c r="ACR169" s="520"/>
      <c r="ACU169" s="520"/>
      <c r="ACV169" s="520"/>
      <c r="ACY169" s="520"/>
      <c r="ACZ169" s="520"/>
      <c r="ADC169" s="520"/>
      <c r="ADD169" s="520"/>
      <c r="ADG169" s="520"/>
      <c r="ADH169" s="520"/>
      <c r="ADK169" s="520"/>
      <c r="ADL169" s="520"/>
      <c r="ADO169" s="520"/>
      <c r="ADP169" s="520"/>
      <c r="ADS169" s="520"/>
      <c r="ADT169" s="520"/>
      <c r="ADW169" s="520"/>
      <c r="ADX169" s="520"/>
      <c r="AEA169" s="520"/>
      <c r="AEB169" s="520"/>
      <c r="AEE169" s="520"/>
      <c r="AEF169" s="520"/>
      <c r="AEI169" s="520"/>
      <c r="AEJ169" s="520"/>
      <c r="AEM169" s="520"/>
      <c r="AEN169" s="520"/>
      <c r="AEQ169" s="520"/>
      <c r="AER169" s="520"/>
      <c r="AEU169" s="520"/>
      <c r="AEV169" s="520"/>
      <c r="AEY169" s="520"/>
      <c r="AEZ169" s="520"/>
      <c r="AFC169" s="520"/>
      <c r="AFD169" s="520"/>
      <c r="AFG169" s="520"/>
      <c r="AFH169" s="520"/>
      <c r="AFK169" s="520"/>
      <c r="AFL169" s="520"/>
      <c r="AFO169" s="520"/>
      <c r="AFP169" s="520"/>
      <c r="AFS169" s="520"/>
      <c r="AFT169" s="520"/>
      <c r="AFW169" s="520"/>
      <c r="AFX169" s="520"/>
      <c r="AGA169" s="520"/>
      <c r="AGB169" s="520"/>
      <c r="AGE169" s="520"/>
      <c r="AGF169" s="520"/>
      <c r="AGI169" s="520"/>
      <c r="AGJ169" s="520"/>
      <c r="AGM169" s="520"/>
      <c r="AGN169" s="520"/>
      <c r="AGQ169" s="520"/>
      <c r="AGR169" s="520"/>
      <c r="AGU169" s="520"/>
      <c r="AGV169" s="520"/>
      <c r="AGY169" s="520"/>
      <c r="AGZ169" s="520"/>
      <c r="AHC169" s="520"/>
      <c r="AHD169" s="520"/>
      <c r="AHG169" s="520"/>
      <c r="AHH169" s="520"/>
      <c r="AHK169" s="520"/>
      <c r="AHL169" s="520"/>
      <c r="AHO169" s="520"/>
      <c r="AHP169" s="520"/>
      <c r="AHS169" s="520"/>
      <c r="AHT169" s="520"/>
      <c r="AHW169" s="520"/>
      <c r="AHX169" s="520"/>
      <c r="AIA169" s="520"/>
      <c r="AIB169" s="520"/>
      <c r="AIE169" s="520"/>
      <c r="AIF169" s="520"/>
      <c r="AII169" s="520"/>
      <c r="AIJ169" s="520"/>
      <c r="AIM169" s="520"/>
      <c r="AIN169" s="520"/>
      <c r="AIQ169" s="520"/>
      <c r="AIR169" s="520"/>
      <c r="AIU169" s="520"/>
      <c r="AIV169" s="520"/>
      <c r="AIY169" s="520"/>
      <c r="AIZ169" s="520"/>
      <c r="AJC169" s="520"/>
      <c r="AJD169" s="520"/>
      <c r="AJG169" s="520"/>
      <c r="AJH169" s="520"/>
      <c r="AJK169" s="520"/>
      <c r="AJL169" s="520"/>
      <c r="AJO169" s="520"/>
      <c r="AJP169" s="520"/>
      <c r="AJS169" s="520"/>
      <c r="AJT169" s="520"/>
      <c r="AJW169" s="520"/>
      <c r="AJX169" s="520"/>
      <c r="AKA169" s="520"/>
      <c r="AKB169" s="520"/>
      <c r="AKE169" s="520"/>
      <c r="AKF169" s="520"/>
      <c r="AKI169" s="520"/>
      <c r="AKJ169" s="520"/>
      <c r="AKM169" s="520"/>
      <c r="AKN169" s="520"/>
      <c r="AKQ169" s="520"/>
      <c r="AKR169" s="520"/>
      <c r="AKU169" s="520"/>
      <c r="AKV169" s="520"/>
      <c r="AKY169" s="520"/>
      <c r="AKZ169" s="520"/>
      <c r="ALC169" s="520"/>
      <c r="ALD169" s="520"/>
      <c r="ALG169" s="520"/>
      <c r="ALH169" s="520"/>
      <c r="ALK169" s="520"/>
      <c r="ALL169" s="520"/>
      <c r="ALO169" s="520"/>
      <c r="ALP169" s="520"/>
      <c r="ALS169" s="520"/>
      <c r="ALT169" s="520"/>
      <c r="ALW169" s="520"/>
      <c r="ALX169" s="520"/>
      <c r="AMA169" s="520"/>
      <c r="AMB169" s="520"/>
      <c r="AME169" s="520"/>
      <c r="AMF169" s="520"/>
      <c r="AMI169" s="520"/>
      <c r="AMJ169" s="520"/>
    </row>
    <row r="170" customFormat="false" ht="15" hidden="true" customHeight="true" outlineLevel="0" collapsed="false">
      <c r="B170" s="468"/>
      <c r="C170" s="468"/>
      <c r="D170" s="468"/>
      <c r="E170" s="468"/>
      <c r="F170" s="468"/>
      <c r="G170" s="468"/>
      <c r="H170" s="468"/>
      <c r="I170" s="468"/>
      <c r="J170" s="468"/>
      <c r="K170" s="468"/>
      <c r="L170" s="519"/>
      <c r="O170" s="520"/>
      <c r="P170" s="520"/>
      <c r="S170" s="520"/>
      <c r="T170" s="520"/>
      <c r="W170" s="520"/>
      <c r="X170" s="520"/>
      <c r="AA170" s="520"/>
      <c r="AB170" s="520"/>
      <c r="AE170" s="520"/>
      <c r="AF170" s="520"/>
      <c r="AI170" s="520"/>
      <c r="AJ170" s="520"/>
      <c r="AM170" s="520"/>
      <c r="AN170" s="520"/>
      <c r="AQ170" s="520"/>
      <c r="AR170" s="520"/>
      <c r="AU170" s="520"/>
      <c r="AV170" s="520"/>
      <c r="AY170" s="520"/>
      <c r="AZ170" s="520"/>
      <c r="BC170" s="520"/>
      <c r="BD170" s="520"/>
      <c r="BG170" s="520"/>
      <c r="BH170" s="520"/>
      <c r="BK170" s="520"/>
      <c r="BL170" s="520"/>
      <c r="BO170" s="520"/>
      <c r="BP170" s="520"/>
      <c r="BS170" s="520"/>
      <c r="BT170" s="520"/>
      <c r="BW170" s="520"/>
      <c r="BX170" s="520"/>
      <c r="CA170" s="520"/>
      <c r="CB170" s="520"/>
      <c r="CE170" s="520"/>
      <c r="CF170" s="520"/>
      <c r="CI170" s="520"/>
      <c r="CJ170" s="520"/>
      <c r="CM170" s="520"/>
      <c r="CN170" s="520"/>
      <c r="CQ170" s="520"/>
      <c r="CR170" s="520"/>
      <c r="CU170" s="520"/>
      <c r="CV170" s="520"/>
      <c r="CY170" s="520"/>
      <c r="CZ170" s="520"/>
      <c r="DC170" s="520"/>
      <c r="DD170" s="520"/>
      <c r="DG170" s="520"/>
      <c r="DH170" s="520"/>
      <c r="DK170" s="520"/>
      <c r="DL170" s="520"/>
      <c r="DO170" s="520"/>
      <c r="DP170" s="520"/>
      <c r="DS170" s="520"/>
      <c r="DT170" s="520"/>
      <c r="DW170" s="520"/>
      <c r="DX170" s="520"/>
      <c r="EA170" s="520"/>
      <c r="EB170" s="520"/>
      <c r="EE170" s="520"/>
      <c r="EF170" s="520"/>
      <c r="EI170" s="520"/>
      <c r="EJ170" s="520"/>
      <c r="EM170" s="520"/>
      <c r="EN170" s="520"/>
      <c r="EQ170" s="520"/>
      <c r="ER170" s="520"/>
      <c r="EU170" s="520"/>
      <c r="EV170" s="520"/>
      <c r="EY170" s="520"/>
      <c r="EZ170" s="520"/>
      <c r="FC170" s="520"/>
      <c r="FD170" s="520"/>
      <c r="FG170" s="520"/>
      <c r="FH170" s="520"/>
      <c r="FK170" s="520"/>
      <c r="FL170" s="520"/>
      <c r="FO170" s="520"/>
      <c r="FP170" s="520"/>
      <c r="FS170" s="520"/>
      <c r="FT170" s="520"/>
      <c r="FW170" s="520"/>
      <c r="FX170" s="520"/>
      <c r="GA170" s="520"/>
      <c r="GB170" s="520"/>
      <c r="GE170" s="520"/>
      <c r="GF170" s="520"/>
      <c r="GI170" s="520"/>
      <c r="GJ170" s="520"/>
      <c r="GM170" s="520"/>
      <c r="GN170" s="520"/>
      <c r="GQ170" s="520"/>
      <c r="GR170" s="520"/>
      <c r="GU170" s="520"/>
      <c r="GV170" s="520"/>
      <c r="GY170" s="520"/>
      <c r="GZ170" s="520"/>
      <c r="HC170" s="520"/>
      <c r="HD170" s="520"/>
      <c r="HG170" s="520"/>
      <c r="HH170" s="520"/>
      <c r="HK170" s="520"/>
      <c r="HL170" s="520"/>
      <c r="HO170" s="520"/>
      <c r="HP170" s="520"/>
      <c r="HS170" s="520"/>
      <c r="HT170" s="520"/>
      <c r="HW170" s="520"/>
      <c r="HX170" s="520"/>
      <c r="IA170" s="520"/>
      <c r="IB170" s="520"/>
      <c r="IE170" s="520"/>
      <c r="IF170" s="520"/>
      <c r="II170" s="520"/>
      <c r="IJ170" s="520"/>
      <c r="IM170" s="520"/>
      <c r="IN170" s="520"/>
      <c r="IQ170" s="520"/>
      <c r="IR170" s="520"/>
      <c r="IU170" s="520"/>
      <c r="IV170" s="520"/>
      <c r="IY170" s="520"/>
      <c r="IZ170" s="520"/>
      <c r="JC170" s="520"/>
      <c r="JD170" s="520"/>
      <c r="JG170" s="520"/>
      <c r="JH170" s="520"/>
      <c r="JK170" s="520"/>
      <c r="JL170" s="520"/>
      <c r="JO170" s="520"/>
      <c r="JP170" s="520"/>
      <c r="JS170" s="520"/>
      <c r="JT170" s="520"/>
      <c r="JW170" s="520"/>
      <c r="JX170" s="520"/>
      <c r="KA170" s="520"/>
      <c r="KB170" s="520"/>
      <c r="KE170" s="520"/>
      <c r="KF170" s="520"/>
      <c r="KI170" s="520"/>
      <c r="KJ170" s="520"/>
      <c r="KM170" s="520"/>
      <c r="KN170" s="520"/>
      <c r="KQ170" s="520"/>
      <c r="KR170" s="520"/>
      <c r="KU170" s="520"/>
      <c r="KV170" s="520"/>
      <c r="KY170" s="520"/>
      <c r="KZ170" s="520"/>
      <c r="LC170" s="520"/>
      <c r="LD170" s="520"/>
      <c r="LG170" s="520"/>
      <c r="LH170" s="520"/>
      <c r="LK170" s="520"/>
      <c r="LL170" s="520"/>
      <c r="LO170" s="520"/>
      <c r="LP170" s="520"/>
      <c r="LS170" s="520"/>
      <c r="LT170" s="520"/>
      <c r="LW170" s="520"/>
      <c r="LX170" s="520"/>
      <c r="MA170" s="520"/>
      <c r="MB170" s="520"/>
      <c r="ME170" s="520"/>
      <c r="MF170" s="520"/>
      <c r="MI170" s="520"/>
      <c r="MJ170" s="520"/>
      <c r="MM170" s="520"/>
      <c r="MN170" s="520"/>
      <c r="MQ170" s="520"/>
      <c r="MR170" s="520"/>
      <c r="MU170" s="520"/>
      <c r="MV170" s="520"/>
      <c r="MY170" s="520"/>
      <c r="MZ170" s="520"/>
      <c r="NC170" s="520"/>
      <c r="ND170" s="520"/>
      <c r="NG170" s="520"/>
      <c r="NH170" s="520"/>
      <c r="NK170" s="520"/>
      <c r="NL170" s="520"/>
      <c r="NO170" s="520"/>
      <c r="NP170" s="520"/>
      <c r="NS170" s="520"/>
      <c r="NT170" s="520"/>
      <c r="NW170" s="520"/>
      <c r="NX170" s="520"/>
      <c r="OA170" s="520"/>
      <c r="OB170" s="520"/>
      <c r="OE170" s="520"/>
      <c r="OF170" s="520"/>
      <c r="OI170" s="520"/>
      <c r="OJ170" s="520"/>
      <c r="OM170" s="520"/>
      <c r="ON170" s="520"/>
      <c r="OQ170" s="520"/>
      <c r="OR170" s="520"/>
      <c r="OU170" s="520"/>
      <c r="OV170" s="520"/>
      <c r="OY170" s="520"/>
      <c r="OZ170" s="520"/>
      <c r="PC170" s="520"/>
      <c r="PD170" s="520"/>
      <c r="PG170" s="520"/>
      <c r="PH170" s="520"/>
      <c r="PK170" s="520"/>
      <c r="PL170" s="520"/>
      <c r="PO170" s="520"/>
      <c r="PP170" s="520"/>
      <c r="PS170" s="520"/>
      <c r="PT170" s="520"/>
      <c r="PW170" s="520"/>
      <c r="PX170" s="520"/>
      <c r="QA170" s="520"/>
      <c r="QB170" s="520"/>
      <c r="QE170" s="520"/>
      <c r="QF170" s="520"/>
      <c r="QI170" s="520"/>
      <c r="QJ170" s="520"/>
      <c r="QM170" s="520"/>
      <c r="QN170" s="520"/>
      <c r="QQ170" s="520"/>
      <c r="QR170" s="520"/>
      <c r="QU170" s="520"/>
      <c r="QV170" s="520"/>
      <c r="QY170" s="520"/>
      <c r="QZ170" s="520"/>
      <c r="RC170" s="520"/>
      <c r="RD170" s="520"/>
      <c r="RG170" s="520"/>
      <c r="RH170" s="520"/>
      <c r="RK170" s="520"/>
      <c r="RL170" s="520"/>
      <c r="RO170" s="520"/>
      <c r="RP170" s="520"/>
      <c r="RS170" s="520"/>
      <c r="RT170" s="520"/>
      <c r="RW170" s="520"/>
      <c r="RX170" s="520"/>
      <c r="SA170" s="520"/>
      <c r="SB170" s="520"/>
      <c r="SE170" s="520"/>
      <c r="SF170" s="520"/>
      <c r="SI170" s="520"/>
      <c r="SJ170" s="520"/>
      <c r="SM170" s="520"/>
      <c r="SN170" s="520"/>
      <c r="SQ170" s="520"/>
      <c r="SR170" s="520"/>
      <c r="SU170" s="520"/>
      <c r="SV170" s="520"/>
      <c r="SY170" s="520"/>
      <c r="SZ170" s="520"/>
      <c r="TC170" s="520"/>
      <c r="TD170" s="520"/>
      <c r="TG170" s="520"/>
      <c r="TH170" s="520"/>
      <c r="TK170" s="520"/>
      <c r="TL170" s="520"/>
      <c r="TO170" s="520"/>
      <c r="TP170" s="520"/>
      <c r="TS170" s="520"/>
      <c r="TT170" s="520"/>
      <c r="TW170" s="520"/>
      <c r="TX170" s="520"/>
      <c r="UA170" s="520"/>
      <c r="UB170" s="520"/>
      <c r="UE170" s="520"/>
      <c r="UF170" s="520"/>
      <c r="UI170" s="520"/>
      <c r="UJ170" s="520"/>
      <c r="UM170" s="520"/>
      <c r="UN170" s="520"/>
      <c r="UQ170" s="520"/>
      <c r="UR170" s="520"/>
      <c r="UU170" s="520"/>
      <c r="UV170" s="520"/>
      <c r="UY170" s="520"/>
      <c r="UZ170" s="520"/>
      <c r="VC170" s="520"/>
      <c r="VD170" s="520"/>
      <c r="VG170" s="520"/>
      <c r="VH170" s="520"/>
      <c r="VK170" s="520"/>
      <c r="VL170" s="520"/>
      <c r="VO170" s="520"/>
      <c r="VP170" s="520"/>
      <c r="VS170" s="520"/>
      <c r="VT170" s="520"/>
      <c r="VW170" s="520"/>
      <c r="VX170" s="520"/>
      <c r="WA170" s="520"/>
      <c r="WB170" s="520"/>
      <c r="WE170" s="520"/>
      <c r="WF170" s="520"/>
      <c r="WI170" s="520"/>
      <c r="WJ170" s="520"/>
      <c r="WM170" s="520"/>
      <c r="WN170" s="520"/>
      <c r="WQ170" s="520"/>
      <c r="WR170" s="520"/>
      <c r="WU170" s="520"/>
      <c r="WV170" s="520"/>
      <c r="WY170" s="520"/>
      <c r="WZ170" s="520"/>
      <c r="XC170" s="520"/>
      <c r="XD170" s="520"/>
      <c r="XG170" s="520"/>
      <c r="XH170" s="520"/>
      <c r="XK170" s="520"/>
      <c r="XL170" s="520"/>
      <c r="XO170" s="520"/>
      <c r="XP170" s="520"/>
      <c r="XS170" s="520"/>
      <c r="XT170" s="520"/>
      <c r="XW170" s="520"/>
      <c r="XX170" s="520"/>
      <c r="YA170" s="520"/>
      <c r="YB170" s="520"/>
      <c r="YE170" s="520"/>
      <c r="YF170" s="520"/>
      <c r="YI170" s="520"/>
      <c r="YJ170" s="520"/>
      <c r="YM170" s="520"/>
      <c r="YN170" s="520"/>
      <c r="YQ170" s="520"/>
      <c r="YR170" s="520"/>
      <c r="YU170" s="520"/>
      <c r="YV170" s="520"/>
      <c r="YY170" s="520"/>
      <c r="YZ170" s="520"/>
      <c r="ZC170" s="520"/>
      <c r="ZD170" s="520"/>
      <c r="ZG170" s="520"/>
      <c r="ZH170" s="520"/>
      <c r="ZK170" s="520"/>
      <c r="ZL170" s="520"/>
      <c r="ZO170" s="520"/>
      <c r="ZP170" s="520"/>
      <c r="ZS170" s="520"/>
      <c r="ZT170" s="520"/>
      <c r="ZW170" s="520"/>
      <c r="ZX170" s="520"/>
      <c r="AAA170" s="520"/>
      <c r="AAB170" s="520"/>
      <c r="AAE170" s="520"/>
      <c r="AAF170" s="520"/>
      <c r="AAI170" s="520"/>
      <c r="AAJ170" s="520"/>
      <c r="AAM170" s="520"/>
      <c r="AAN170" s="520"/>
      <c r="AAQ170" s="520"/>
      <c r="AAR170" s="520"/>
      <c r="AAU170" s="520"/>
      <c r="AAV170" s="520"/>
      <c r="AAY170" s="520"/>
      <c r="AAZ170" s="520"/>
      <c r="ABC170" s="520"/>
      <c r="ABD170" s="520"/>
      <c r="ABG170" s="520"/>
      <c r="ABH170" s="520"/>
      <c r="ABK170" s="520"/>
      <c r="ABL170" s="520"/>
      <c r="ABO170" s="520"/>
      <c r="ABP170" s="520"/>
      <c r="ABS170" s="520"/>
      <c r="ABT170" s="520"/>
      <c r="ABW170" s="520"/>
      <c r="ABX170" s="520"/>
      <c r="ACA170" s="520"/>
      <c r="ACB170" s="520"/>
      <c r="ACE170" s="520"/>
      <c r="ACF170" s="520"/>
      <c r="ACI170" s="520"/>
      <c r="ACJ170" s="520"/>
      <c r="ACM170" s="520"/>
      <c r="ACN170" s="520"/>
      <c r="ACQ170" s="520"/>
      <c r="ACR170" s="520"/>
      <c r="ACU170" s="520"/>
      <c r="ACV170" s="520"/>
      <c r="ACY170" s="520"/>
      <c r="ACZ170" s="520"/>
      <c r="ADC170" s="520"/>
      <c r="ADD170" s="520"/>
      <c r="ADG170" s="520"/>
      <c r="ADH170" s="520"/>
      <c r="ADK170" s="520"/>
      <c r="ADL170" s="520"/>
      <c r="ADO170" s="520"/>
      <c r="ADP170" s="520"/>
      <c r="ADS170" s="520"/>
      <c r="ADT170" s="520"/>
      <c r="ADW170" s="520"/>
      <c r="ADX170" s="520"/>
      <c r="AEA170" s="520"/>
      <c r="AEB170" s="520"/>
      <c r="AEE170" s="520"/>
      <c r="AEF170" s="520"/>
      <c r="AEI170" s="520"/>
      <c r="AEJ170" s="520"/>
      <c r="AEM170" s="520"/>
      <c r="AEN170" s="520"/>
      <c r="AEQ170" s="520"/>
      <c r="AER170" s="520"/>
      <c r="AEU170" s="520"/>
      <c r="AEV170" s="520"/>
      <c r="AEY170" s="520"/>
      <c r="AEZ170" s="520"/>
      <c r="AFC170" s="520"/>
      <c r="AFD170" s="520"/>
      <c r="AFG170" s="520"/>
      <c r="AFH170" s="520"/>
      <c r="AFK170" s="520"/>
      <c r="AFL170" s="520"/>
      <c r="AFO170" s="520"/>
      <c r="AFP170" s="520"/>
      <c r="AFS170" s="520"/>
      <c r="AFT170" s="520"/>
      <c r="AFW170" s="520"/>
      <c r="AFX170" s="520"/>
      <c r="AGA170" s="520"/>
      <c r="AGB170" s="520"/>
      <c r="AGE170" s="520"/>
      <c r="AGF170" s="520"/>
      <c r="AGI170" s="520"/>
      <c r="AGJ170" s="520"/>
      <c r="AGM170" s="520"/>
      <c r="AGN170" s="520"/>
      <c r="AGQ170" s="520"/>
      <c r="AGR170" s="520"/>
      <c r="AGU170" s="520"/>
      <c r="AGV170" s="520"/>
      <c r="AGY170" s="520"/>
      <c r="AGZ170" s="520"/>
      <c r="AHC170" s="520"/>
      <c r="AHD170" s="520"/>
      <c r="AHG170" s="520"/>
      <c r="AHH170" s="520"/>
      <c r="AHK170" s="520"/>
      <c r="AHL170" s="520"/>
      <c r="AHO170" s="520"/>
      <c r="AHP170" s="520"/>
      <c r="AHS170" s="520"/>
      <c r="AHT170" s="520"/>
      <c r="AHW170" s="520"/>
      <c r="AHX170" s="520"/>
      <c r="AIA170" s="520"/>
      <c r="AIB170" s="520"/>
      <c r="AIE170" s="520"/>
      <c r="AIF170" s="520"/>
      <c r="AII170" s="520"/>
      <c r="AIJ170" s="520"/>
      <c r="AIM170" s="520"/>
      <c r="AIN170" s="520"/>
      <c r="AIQ170" s="520"/>
      <c r="AIR170" s="520"/>
      <c r="AIU170" s="520"/>
      <c r="AIV170" s="520"/>
      <c r="AIY170" s="520"/>
      <c r="AIZ170" s="520"/>
      <c r="AJC170" s="520"/>
      <c r="AJD170" s="520"/>
      <c r="AJG170" s="520"/>
      <c r="AJH170" s="520"/>
      <c r="AJK170" s="520"/>
      <c r="AJL170" s="520"/>
      <c r="AJO170" s="520"/>
      <c r="AJP170" s="520"/>
      <c r="AJS170" s="520"/>
      <c r="AJT170" s="520"/>
      <c r="AJW170" s="520"/>
      <c r="AJX170" s="520"/>
      <c r="AKA170" s="520"/>
      <c r="AKB170" s="520"/>
      <c r="AKE170" s="520"/>
      <c r="AKF170" s="520"/>
      <c r="AKI170" s="520"/>
      <c r="AKJ170" s="520"/>
      <c r="AKM170" s="520"/>
      <c r="AKN170" s="520"/>
      <c r="AKQ170" s="520"/>
      <c r="AKR170" s="520"/>
      <c r="AKU170" s="520"/>
      <c r="AKV170" s="520"/>
      <c r="AKY170" s="520"/>
      <c r="AKZ170" s="520"/>
      <c r="ALC170" s="520"/>
      <c r="ALD170" s="520"/>
      <c r="ALG170" s="520"/>
      <c r="ALH170" s="520"/>
      <c r="ALK170" s="520"/>
      <c r="ALL170" s="520"/>
      <c r="ALO170" s="520"/>
      <c r="ALP170" s="520"/>
      <c r="ALS170" s="520"/>
      <c r="ALT170" s="520"/>
      <c r="ALW170" s="520"/>
      <c r="ALX170" s="520"/>
      <c r="AMA170" s="520"/>
      <c r="AMB170" s="520"/>
      <c r="AME170" s="520"/>
      <c r="AMF170" s="520"/>
      <c r="AMI170" s="520"/>
      <c r="AMJ170" s="520"/>
    </row>
    <row r="171" customFormat="false" ht="15" hidden="true" customHeight="true" outlineLevel="0" collapsed="false">
      <c r="B171" s="468"/>
      <c r="C171" s="468"/>
      <c r="D171" s="468"/>
      <c r="E171" s="468"/>
      <c r="F171" s="468"/>
      <c r="G171" s="468"/>
      <c r="H171" s="468"/>
      <c r="I171" s="468"/>
      <c r="J171" s="468"/>
      <c r="K171" s="468"/>
      <c r="L171" s="519"/>
      <c r="O171" s="520"/>
      <c r="P171" s="520"/>
      <c r="S171" s="520"/>
      <c r="T171" s="520"/>
      <c r="W171" s="520"/>
      <c r="X171" s="520"/>
      <c r="AA171" s="520"/>
      <c r="AB171" s="520"/>
      <c r="AE171" s="520"/>
      <c r="AF171" s="520"/>
      <c r="AI171" s="520"/>
      <c r="AJ171" s="520"/>
      <c r="AM171" s="520"/>
      <c r="AN171" s="520"/>
      <c r="AQ171" s="520"/>
      <c r="AR171" s="520"/>
      <c r="AU171" s="520"/>
      <c r="AV171" s="520"/>
      <c r="AY171" s="520"/>
      <c r="AZ171" s="520"/>
      <c r="BC171" s="520"/>
      <c r="BD171" s="520"/>
      <c r="BG171" s="520"/>
      <c r="BH171" s="520"/>
      <c r="BK171" s="520"/>
      <c r="BL171" s="520"/>
      <c r="BO171" s="520"/>
      <c r="BP171" s="520"/>
      <c r="BS171" s="520"/>
      <c r="BT171" s="520"/>
      <c r="BW171" s="520"/>
      <c r="BX171" s="520"/>
      <c r="CA171" s="520"/>
      <c r="CB171" s="520"/>
      <c r="CE171" s="520"/>
      <c r="CF171" s="520"/>
      <c r="CI171" s="520"/>
      <c r="CJ171" s="520"/>
      <c r="CM171" s="520"/>
      <c r="CN171" s="520"/>
      <c r="CQ171" s="520"/>
      <c r="CR171" s="520"/>
      <c r="CU171" s="520"/>
      <c r="CV171" s="520"/>
      <c r="CY171" s="520"/>
      <c r="CZ171" s="520"/>
      <c r="DC171" s="520"/>
      <c r="DD171" s="520"/>
      <c r="DG171" s="520"/>
      <c r="DH171" s="520"/>
      <c r="DK171" s="520"/>
      <c r="DL171" s="520"/>
      <c r="DO171" s="520"/>
      <c r="DP171" s="520"/>
      <c r="DS171" s="520"/>
      <c r="DT171" s="520"/>
      <c r="DW171" s="520"/>
      <c r="DX171" s="520"/>
      <c r="EA171" s="520"/>
      <c r="EB171" s="520"/>
      <c r="EE171" s="520"/>
      <c r="EF171" s="520"/>
      <c r="EI171" s="520"/>
      <c r="EJ171" s="520"/>
      <c r="EM171" s="520"/>
      <c r="EN171" s="520"/>
      <c r="EQ171" s="520"/>
      <c r="ER171" s="520"/>
      <c r="EU171" s="520"/>
      <c r="EV171" s="520"/>
      <c r="EY171" s="520"/>
      <c r="EZ171" s="520"/>
      <c r="FC171" s="520"/>
      <c r="FD171" s="520"/>
      <c r="FG171" s="520"/>
      <c r="FH171" s="520"/>
      <c r="FK171" s="520"/>
      <c r="FL171" s="520"/>
      <c r="FO171" s="520"/>
      <c r="FP171" s="520"/>
      <c r="FS171" s="520"/>
      <c r="FT171" s="520"/>
      <c r="FW171" s="520"/>
      <c r="FX171" s="520"/>
      <c r="GA171" s="520"/>
      <c r="GB171" s="520"/>
      <c r="GE171" s="520"/>
      <c r="GF171" s="520"/>
      <c r="GI171" s="520"/>
      <c r="GJ171" s="520"/>
      <c r="GM171" s="520"/>
      <c r="GN171" s="520"/>
      <c r="GQ171" s="520"/>
      <c r="GR171" s="520"/>
      <c r="GU171" s="520"/>
      <c r="GV171" s="520"/>
      <c r="GY171" s="520"/>
      <c r="GZ171" s="520"/>
      <c r="HC171" s="520"/>
      <c r="HD171" s="520"/>
      <c r="HG171" s="520"/>
      <c r="HH171" s="520"/>
      <c r="HK171" s="520"/>
      <c r="HL171" s="520"/>
      <c r="HO171" s="520"/>
      <c r="HP171" s="520"/>
      <c r="HS171" s="520"/>
      <c r="HT171" s="520"/>
      <c r="HW171" s="520"/>
      <c r="HX171" s="520"/>
      <c r="IA171" s="520"/>
      <c r="IB171" s="520"/>
      <c r="IE171" s="520"/>
      <c r="IF171" s="520"/>
      <c r="II171" s="520"/>
      <c r="IJ171" s="520"/>
      <c r="IM171" s="520"/>
      <c r="IN171" s="520"/>
      <c r="IQ171" s="520"/>
      <c r="IR171" s="520"/>
      <c r="IU171" s="520"/>
      <c r="IV171" s="520"/>
      <c r="IY171" s="520"/>
      <c r="IZ171" s="520"/>
      <c r="JC171" s="520"/>
      <c r="JD171" s="520"/>
      <c r="JG171" s="520"/>
      <c r="JH171" s="520"/>
      <c r="JK171" s="520"/>
      <c r="JL171" s="520"/>
      <c r="JO171" s="520"/>
      <c r="JP171" s="520"/>
      <c r="JS171" s="520"/>
      <c r="JT171" s="520"/>
      <c r="JW171" s="520"/>
      <c r="JX171" s="520"/>
      <c r="KA171" s="520"/>
      <c r="KB171" s="520"/>
      <c r="KE171" s="520"/>
      <c r="KF171" s="520"/>
      <c r="KI171" s="520"/>
      <c r="KJ171" s="520"/>
      <c r="KM171" s="520"/>
      <c r="KN171" s="520"/>
      <c r="KQ171" s="520"/>
      <c r="KR171" s="520"/>
      <c r="KU171" s="520"/>
      <c r="KV171" s="520"/>
      <c r="KY171" s="520"/>
      <c r="KZ171" s="520"/>
      <c r="LC171" s="520"/>
      <c r="LD171" s="520"/>
      <c r="LG171" s="520"/>
      <c r="LH171" s="520"/>
      <c r="LK171" s="520"/>
      <c r="LL171" s="520"/>
      <c r="LO171" s="520"/>
      <c r="LP171" s="520"/>
      <c r="LS171" s="520"/>
      <c r="LT171" s="520"/>
      <c r="LW171" s="520"/>
      <c r="LX171" s="520"/>
      <c r="MA171" s="520"/>
      <c r="MB171" s="520"/>
      <c r="ME171" s="520"/>
      <c r="MF171" s="520"/>
      <c r="MI171" s="520"/>
      <c r="MJ171" s="520"/>
      <c r="MM171" s="520"/>
      <c r="MN171" s="520"/>
      <c r="MQ171" s="520"/>
      <c r="MR171" s="520"/>
      <c r="MU171" s="520"/>
      <c r="MV171" s="520"/>
      <c r="MY171" s="520"/>
      <c r="MZ171" s="520"/>
      <c r="NC171" s="520"/>
      <c r="ND171" s="520"/>
      <c r="NG171" s="520"/>
      <c r="NH171" s="520"/>
      <c r="NK171" s="520"/>
      <c r="NL171" s="520"/>
      <c r="NO171" s="520"/>
      <c r="NP171" s="520"/>
      <c r="NS171" s="520"/>
      <c r="NT171" s="520"/>
      <c r="NW171" s="520"/>
      <c r="NX171" s="520"/>
      <c r="OA171" s="520"/>
      <c r="OB171" s="520"/>
      <c r="OE171" s="520"/>
      <c r="OF171" s="520"/>
      <c r="OI171" s="520"/>
      <c r="OJ171" s="520"/>
      <c r="OM171" s="520"/>
      <c r="ON171" s="520"/>
      <c r="OQ171" s="520"/>
      <c r="OR171" s="520"/>
      <c r="OU171" s="520"/>
      <c r="OV171" s="520"/>
      <c r="OY171" s="520"/>
      <c r="OZ171" s="520"/>
      <c r="PC171" s="520"/>
      <c r="PD171" s="520"/>
      <c r="PG171" s="520"/>
      <c r="PH171" s="520"/>
      <c r="PK171" s="520"/>
      <c r="PL171" s="520"/>
      <c r="PO171" s="520"/>
      <c r="PP171" s="520"/>
      <c r="PS171" s="520"/>
      <c r="PT171" s="520"/>
      <c r="PW171" s="520"/>
      <c r="PX171" s="520"/>
      <c r="QA171" s="520"/>
      <c r="QB171" s="520"/>
      <c r="QE171" s="520"/>
      <c r="QF171" s="520"/>
      <c r="QI171" s="520"/>
      <c r="QJ171" s="520"/>
      <c r="QM171" s="520"/>
      <c r="QN171" s="520"/>
      <c r="QQ171" s="520"/>
      <c r="QR171" s="520"/>
      <c r="QU171" s="520"/>
      <c r="QV171" s="520"/>
      <c r="QY171" s="520"/>
      <c r="QZ171" s="520"/>
      <c r="RC171" s="520"/>
      <c r="RD171" s="520"/>
      <c r="RG171" s="520"/>
      <c r="RH171" s="520"/>
      <c r="RK171" s="520"/>
      <c r="RL171" s="520"/>
      <c r="RO171" s="520"/>
      <c r="RP171" s="520"/>
      <c r="RS171" s="520"/>
      <c r="RT171" s="520"/>
      <c r="RW171" s="520"/>
      <c r="RX171" s="520"/>
      <c r="SA171" s="520"/>
      <c r="SB171" s="520"/>
      <c r="SE171" s="520"/>
      <c r="SF171" s="520"/>
      <c r="SI171" s="520"/>
      <c r="SJ171" s="520"/>
      <c r="SM171" s="520"/>
      <c r="SN171" s="520"/>
      <c r="SQ171" s="520"/>
      <c r="SR171" s="520"/>
      <c r="SU171" s="520"/>
      <c r="SV171" s="520"/>
      <c r="SY171" s="520"/>
      <c r="SZ171" s="520"/>
      <c r="TC171" s="520"/>
      <c r="TD171" s="520"/>
      <c r="TG171" s="520"/>
      <c r="TH171" s="520"/>
      <c r="TK171" s="520"/>
      <c r="TL171" s="520"/>
      <c r="TO171" s="520"/>
      <c r="TP171" s="520"/>
      <c r="TS171" s="520"/>
      <c r="TT171" s="520"/>
      <c r="TW171" s="520"/>
      <c r="TX171" s="520"/>
      <c r="UA171" s="520"/>
      <c r="UB171" s="520"/>
      <c r="UE171" s="520"/>
      <c r="UF171" s="520"/>
      <c r="UI171" s="520"/>
      <c r="UJ171" s="520"/>
      <c r="UM171" s="520"/>
      <c r="UN171" s="520"/>
      <c r="UQ171" s="520"/>
      <c r="UR171" s="520"/>
      <c r="UU171" s="520"/>
      <c r="UV171" s="520"/>
      <c r="UY171" s="520"/>
      <c r="UZ171" s="520"/>
      <c r="VC171" s="520"/>
      <c r="VD171" s="520"/>
      <c r="VG171" s="520"/>
      <c r="VH171" s="520"/>
      <c r="VK171" s="520"/>
      <c r="VL171" s="520"/>
      <c r="VO171" s="520"/>
      <c r="VP171" s="520"/>
      <c r="VS171" s="520"/>
      <c r="VT171" s="520"/>
      <c r="VW171" s="520"/>
      <c r="VX171" s="520"/>
      <c r="WA171" s="520"/>
      <c r="WB171" s="520"/>
      <c r="WE171" s="520"/>
      <c r="WF171" s="520"/>
      <c r="WI171" s="520"/>
      <c r="WJ171" s="520"/>
      <c r="WM171" s="520"/>
      <c r="WN171" s="520"/>
      <c r="WQ171" s="520"/>
      <c r="WR171" s="520"/>
      <c r="WU171" s="520"/>
      <c r="WV171" s="520"/>
      <c r="WY171" s="520"/>
      <c r="WZ171" s="520"/>
      <c r="XC171" s="520"/>
      <c r="XD171" s="520"/>
      <c r="XG171" s="520"/>
      <c r="XH171" s="520"/>
      <c r="XK171" s="520"/>
      <c r="XL171" s="520"/>
      <c r="XO171" s="520"/>
      <c r="XP171" s="520"/>
      <c r="XS171" s="520"/>
      <c r="XT171" s="520"/>
      <c r="XW171" s="520"/>
      <c r="XX171" s="520"/>
      <c r="YA171" s="520"/>
      <c r="YB171" s="520"/>
      <c r="YE171" s="520"/>
      <c r="YF171" s="520"/>
      <c r="YI171" s="520"/>
      <c r="YJ171" s="520"/>
      <c r="YM171" s="520"/>
      <c r="YN171" s="520"/>
      <c r="YQ171" s="520"/>
      <c r="YR171" s="520"/>
      <c r="YU171" s="520"/>
      <c r="YV171" s="520"/>
      <c r="YY171" s="520"/>
      <c r="YZ171" s="520"/>
      <c r="ZC171" s="520"/>
      <c r="ZD171" s="520"/>
      <c r="ZG171" s="520"/>
      <c r="ZH171" s="520"/>
      <c r="ZK171" s="520"/>
      <c r="ZL171" s="520"/>
      <c r="ZO171" s="520"/>
      <c r="ZP171" s="520"/>
      <c r="ZS171" s="520"/>
      <c r="ZT171" s="520"/>
      <c r="ZW171" s="520"/>
      <c r="ZX171" s="520"/>
      <c r="AAA171" s="520"/>
      <c r="AAB171" s="520"/>
      <c r="AAE171" s="520"/>
      <c r="AAF171" s="520"/>
      <c r="AAI171" s="520"/>
      <c r="AAJ171" s="520"/>
      <c r="AAM171" s="520"/>
      <c r="AAN171" s="520"/>
      <c r="AAQ171" s="520"/>
      <c r="AAR171" s="520"/>
      <c r="AAU171" s="520"/>
      <c r="AAV171" s="520"/>
      <c r="AAY171" s="520"/>
      <c r="AAZ171" s="520"/>
      <c r="ABC171" s="520"/>
      <c r="ABD171" s="520"/>
      <c r="ABG171" s="520"/>
      <c r="ABH171" s="520"/>
      <c r="ABK171" s="520"/>
      <c r="ABL171" s="520"/>
      <c r="ABO171" s="520"/>
      <c r="ABP171" s="520"/>
      <c r="ABS171" s="520"/>
      <c r="ABT171" s="520"/>
      <c r="ABW171" s="520"/>
      <c r="ABX171" s="520"/>
      <c r="ACA171" s="520"/>
      <c r="ACB171" s="520"/>
      <c r="ACE171" s="520"/>
      <c r="ACF171" s="520"/>
      <c r="ACI171" s="520"/>
      <c r="ACJ171" s="520"/>
      <c r="ACM171" s="520"/>
      <c r="ACN171" s="520"/>
      <c r="ACQ171" s="520"/>
      <c r="ACR171" s="520"/>
      <c r="ACU171" s="520"/>
      <c r="ACV171" s="520"/>
      <c r="ACY171" s="520"/>
      <c r="ACZ171" s="520"/>
      <c r="ADC171" s="520"/>
      <c r="ADD171" s="520"/>
      <c r="ADG171" s="520"/>
      <c r="ADH171" s="520"/>
      <c r="ADK171" s="520"/>
      <c r="ADL171" s="520"/>
      <c r="ADO171" s="520"/>
      <c r="ADP171" s="520"/>
      <c r="ADS171" s="520"/>
      <c r="ADT171" s="520"/>
      <c r="ADW171" s="520"/>
      <c r="ADX171" s="520"/>
      <c r="AEA171" s="520"/>
      <c r="AEB171" s="520"/>
      <c r="AEE171" s="520"/>
      <c r="AEF171" s="520"/>
      <c r="AEI171" s="520"/>
      <c r="AEJ171" s="520"/>
      <c r="AEM171" s="520"/>
      <c r="AEN171" s="520"/>
      <c r="AEQ171" s="520"/>
      <c r="AER171" s="520"/>
      <c r="AEU171" s="520"/>
      <c r="AEV171" s="520"/>
      <c r="AEY171" s="520"/>
      <c r="AEZ171" s="520"/>
      <c r="AFC171" s="520"/>
      <c r="AFD171" s="520"/>
      <c r="AFG171" s="520"/>
      <c r="AFH171" s="520"/>
      <c r="AFK171" s="520"/>
      <c r="AFL171" s="520"/>
      <c r="AFO171" s="520"/>
      <c r="AFP171" s="520"/>
      <c r="AFS171" s="520"/>
      <c r="AFT171" s="520"/>
      <c r="AFW171" s="520"/>
      <c r="AFX171" s="520"/>
      <c r="AGA171" s="520"/>
      <c r="AGB171" s="520"/>
      <c r="AGE171" s="520"/>
      <c r="AGF171" s="520"/>
      <c r="AGI171" s="520"/>
      <c r="AGJ171" s="520"/>
      <c r="AGM171" s="520"/>
      <c r="AGN171" s="520"/>
      <c r="AGQ171" s="520"/>
      <c r="AGR171" s="520"/>
      <c r="AGU171" s="520"/>
      <c r="AGV171" s="520"/>
      <c r="AGY171" s="520"/>
      <c r="AGZ171" s="520"/>
      <c r="AHC171" s="520"/>
      <c r="AHD171" s="520"/>
      <c r="AHG171" s="520"/>
      <c r="AHH171" s="520"/>
      <c r="AHK171" s="520"/>
      <c r="AHL171" s="520"/>
      <c r="AHO171" s="520"/>
      <c r="AHP171" s="520"/>
      <c r="AHS171" s="520"/>
      <c r="AHT171" s="520"/>
      <c r="AHW171" s="520"/>
      <c r="AHX171" s="520"/>
      <c r="AIA171" s="520"/>
      <c r="AIB171" s="520"/>
      <c r="AIE171" s="520"/>
      <c r="AIF171" s="520"/>
      <c r="AII171" s="520"/>
      <c r="AIJ171" s="520"/>
      <c r="AIM171" s="520"/>
      <c r="AIN171" s="520"/>
      <c r="AIQ171" s="520"/>
      <c r="AIR171" s="520"/>
      <c r="AIU171" s="520"/>
      <c r="AIV171" s="520"/>
      <c r="AIY171" s="520"/>
      <c r="AIZ171" s="520"/>
      <c r="AJC171" s="520"/>
      <c r="AJD171" s="520"/>
      <c r="AJG171" s="520"/>
      <c r="AJH171" s="520"/>
      <c r="AJK171" s="520"/>
      <c r="AJL171" s="520"/>
      <c r="AJO171" s="520"/>
      <c r="AJP171" s="520"/>
      <c r="AJS171" s="520"/>
      <c r="AJT171" s="520"/>
      <c r="AJW171" s="520"/>
      <c r="AJX171" s="520"/>
      <c r="AKA171" s="520"/>
      <c r="AKB171" s="520"/>
      <c r="AKE171" s="520"/>
      <c r="AKF171" s="520"/>
      <c r="AKI171" s="520"/>
      <c r="AKJ171" s="520"/>
      <c r="AKM171" s="520"/>
      <c r="AKN171" s="520"/>
      <c r="AKQ171" s="520"/>
      <c r="AKR171" s="520"/>
      <c r="AKU171" s="520"/>
      <c r="AKV171" s="520"/>
      <c r="AKY171" s="520"/>
      <c r="AKZ171" s="520"/>
      <c r="ALC171" s="520"/>
      <c r="ALD171" s="520"/>
      <c r="ALG171" s="520"/>
      <c r="ALH171" s="520"/>
      <c r="ALK171" s="520"/>
      <c r="ALL171" s="520"/>
      <c r="ALO171" s="520"/>
      <c r="ALP171" s="520"/>
      <c r="ALS171" s="520"/>
      <c r="ALT171" s="520"/>
      <c r="ALW171" s="520"/>
      <c r="ALX171" s="520"/>
      <c r="AMA171" s="520"/>
      <c r="AMB171" s="520"/>
      <c r="AME171" s="520"/>
      <c r="AMF171" s="520"/>
      <c r="AMI171" s="520"/>
      <c r="AMJ171" s="520"/>
    </row>
    <row r="172" customFormat="false" ht="15" hidden="true" customHeight="true" outlineLevel="0" collapsed="false">
      <c r="B172" s="468"/>
      <c r="C172" s="468"/>
      <c r="D172" s="468"/>
      <c r="E172" s="468"/>
      <c r="F172" s="468"/>
      <c r="G172" s="468"/>
      <c r="H172" s="468"/>
      <c r="I172" s="468"/>
      <c r="J172" s="468"/>
      <c r="K172" s="468"/>
      <c r="L172" s="519"/>
      <c r="O172" s="520"/>
      <c r="P172" s="520"/>
      <c r="S172" s="520"/>
      <c r="T172" s="520"/>
      <c r="W172" s="520"/>
      <c r="X172" s="520"/>
      <c r="AA172" s="520"/>
      <c r="AB172" s="520"/>
      <c r="AE172" s="520"/>
      <c r="AF172" s="520"/>
      <c r="AI172" s="520"/>
      <c r="AJ172" s="520"/>
      <c r="AM172" s="520"/>
      <c r="AN172" s="520"/>
      <c r="AQ172" s="520"/>
      <c r="AR172" s="520"/>
      <c r="AU172" s="520"/>
      <c r="AV172" s="520"/>
      <c r="AY172" s="520"/>
      <c r="AZ172" s="520"/>
      <c r="BC172" s="520"/>
      <c r="BD172" s="520"/>
      <c r="BG172" s="520"/>
      <c r="BH172" s="520"/>
      <c r="BK172" s="520"/>
      <c r="BL172" s="520"/>
      <c r="BO172" s="520"/>
      <c r="BP172" s="520"/>
      <c r="BS172" s="520"/>
      <c r="BT172" s="520"/>
      <c r="BW172" s="520"/>
      <c r="BX172" s="520"/>
      <c r="CA172" s="520"/>
      <c r="CB172" s="520"/>
      <c r="CE172" s="520"/>
      <c r="CF172" s="520"/>
      <c r="CI172" s="520"/>
      <c r="CJ172" s="520"/>
      <c r="CM172" s="520"/>
      <c r="CN172" s="520"/>
      <c r="CQ172" s="520"/>
      <c r="CR172" s="520"/>
      <c r="CU172" s="520"/>
      <c r="CV172" s="520"/>
      <c r="CY172" s="520"/>
      <c r="CZ172" s="520"/>
      <c r="DC172" s="520"/>
      <c r="DD172" s="520"/>
      <c r="DG172" s="520"/>
      <c r="DH172" s="520"/>
      <c r="DK172" s="520"/>
      <c r="DL172" s="520"/>
      <c r="DO172" s="520"/>
      <c r="DP172" s="520"/>
      <c r="DS172" s="520"/>
      <c r="DT172" s="520"/>
      <c r="DW172" s="520"/>
      <c r="DX172" s="520"/>
      <c r="EA172" s="520"/>
      <c r="EB172" s="520"/>
      <c r="EE172" s="520"/>
      <c r="EF172" s="520"/>
      <c r="EI172" s="520"/>
      <c r="EJ172" s="520"/>
      <c r="EM172" s="520"/>
      <c r="EN172" s="520"/>
      <c r="EQ172" s="520"/>
      <c r="ER172" s="520"/>
      <c r="EU172" s="520"/>
      <c r="EV172" s="520"/>
      <c r="EY172" s="520"/>
      <c r="EZ172" s="520"/>
      <c r="FC172" s="520"/>
      <c r="FD172" s="520"/>
      <c r="FG172" s="520"/>
      <c r="FH172" s="520"/>
      <c r="FK172" s="520"/>
      <c r="FL172" s="520"/>
      <c r="FO172" s="520"/>
      <c r="FP172" s="520"/>
      <c r="FS172" s="520"/>
      <c r="FT172" s="520"/>
      <c r="FW172" s="520"/>
      <c r="FX172" s="520"/>
      <c r="GA172" s="520"/>
      <c r="GB172" s="520"/>
      <c r="GE172" s="520"/>
      <c r="GF172" s="520"/>
      <c r="GI172" s="520"/>
      <c r="GJ172" s="520"/>
      <c r="GM172" s="520"/>
      <c r="GN172" s="520"/>
      <c r="GQ172" s="520"/>
      <c r="GR172" s="520"/>
      <c r="GU172" s="520"/>
      <c r="GV172" s="520"/>
      <c r="GY172" s="520"/>
      <c r="GZ172" s="520"/>
      <c r="HC172" s="520"/>
      <c r="HD172" s="520"/>
      <c r="HG172" s="520"/>
      <c r="HH172" s="520"/>
      <c r="HK172" s="520"/>
      <c r="HL172" s="520"/>
      <c r="HO172" s="520"/>
      <c r="HP172" s="520"/>
      <c r="HS172" s="520"/>
      <c r="HT172" s="520"/>
      <c r="HW172" s="520"/>
      <c r="HX172" s="520"/>
      <c r="IA172" s="520"/>
      <c r="IB172" s="520"/>
      <c r="IE172" s="520"/>
      <c r="IF172" s="520"/>
      <c r="II172" s="520"/>
      <c r="IJ172" s="520"/>
      <c r="IM172" s="520"/>
      <c r="IN172" s="520"/>
      <c r="IQ172" s="520"/>
      <c r="IR172" s="520"/>
      <c r="IU172" s="520"/>
      <c r="IV172" s="520"/>
      <c r="IY172" s="520"/>
      <c r="IZ172" s="520"/>
      <c r="JC172" s="520"/>
      <c r="JD172" s="520"/>
      <c r="JG172" s="520"/>
      <c r="JH172" s="520"/>
      <c r="JK172" s="520"/>
      <c r="JL172" s="520"/>
      <c r="JO172" s="520"/>
      <c r="JP172" s="520"/>
      <c r="JS172" s="520"/>
      <c r="JT172" s="520"/>
      <c r="JW172" s="520"/>
      <c r="JX172" s="520"/>
      <c r="KA172" s="520"/>
      <c r="KB172" s="520"/>
      <c r="KE172" s="520"/>
      <c r="KF172" s="520"/>
      <c r="KI172" s="520"/>
      <c r="KJ172" s="520"/>
      <c r="KM172" s="520"/>
      <c r="KN172" s="520"/>
      <c r="KQ172" s="520"/>
      <c r="KR172" s="520"/>
      <c r="KU172" s="520"/>
      <c r="KV172" s="520"/>
      <c r="KY172" s="520"/>
      <c r="KZ172" s="520"/>
      <c r="LC172" s="520"/>
      <c r="LD172" s="520"/>
      <c r="LG172" s="520"/>
      <c r="LH172" s="520"/>
      <c r="LK172" s="520"/>
      <c r="LL172" s="520"/>
      <c r="LO172" s="520"/>
      <c r="LP172" s="520"/>
      <c r="LS172" s="520"/>
      <c r="LT172" s="520"/>
      <c r="LW172" s="520"/>
      <c r="LX172" s="520"/>
      <c r="MA172" s="520"/>
      <c r="MB172" s="520"/>
      <c r="ME172" s="520"/>
      <c r="MF172" s="520"/>
      <c r="MI172" s="520"/>
      <c r="MJ172" s="520"/>
      <c r="MM172" s="520"/>
      <c r="MN172" s="520"/>
      <c r="MQ172" s="520"/>
      <c r="MR172" s="520"/>
      <c r="MU172" s="520"/>
      <c r="MV172" s="520"/>
      <c r="MY172" s="520"/>
      <c r="MZ172" s="520"/>
      <c r="NC172" s="520"/>
      <c r="ND172" s="520"/>
      <c r="NG172" s="520"/>
      <c r="NH172" s="520"/>
      <c r="NK172" s="520"/>
      <c r="NL172" s="520"/>
      <c r="NO172" s="520"/>
      <c r="NP172" s="520"/>
      <c r="NS172" s="520"/>
      <c r="NT172" s="520"/>
      <c r="NW172" s="520"/>
      <c r="NX172" s="520"/>
      <c r="OA172" s="520"/>
      <c r="OB172" s="520"/>
      <c r="OE172" s="520"/>
      <c r="OF172" s="520"/>
      <c r="OI172" s="520"/>
      <c r="OJ172" s="520"/>
      <c r="OM172" s="520"/>
      <c r="ON172" s="520"/>
      <c r="OQ172" s="520"/>
      <c r="OR172" s="520"/>
      <c r="OU172" s="520"/>
      <c r="OV172" s="520"/>
      <c r="OY172" s="520"/>
      <c r="OZ172" s="520"/>
      <c r="PC172" s="520"/>
      <c r="PD172" s="520"/>
      <c r="PG172" s="520"/>
      <c r="PH172" s="520"/>
      <c r="PK172" s="520"/>
      <c r="PL172" s="520"/>
      <c r="PO172" s="520"/>
      <c r="PP172" s="520"/>
      <c r="PS172" s="520"/>
      <c r="PT172" s="520"/>
      <c r="PW172" s="520"/>
      <c r="PX172" s="520"/>
      <c r="QA172" s="520"/>
      <c r="QB172" s="520"/>
      <c r="QE172" s="520"/>
      <c r="QF172" s="520"/>
      <c r="QI172" s="520"/>
      <c r="QJ172" s="520"/>
      <c r="QM172" s="520"/>
      <c r="QN172" s="520"/>
      <c r="QQ172" s="520"/>
      <c r="QR172" s="520"/>
      <c r="QU172" s="520"/>
      <c r="QV172" s="520"/>
      <c r="QY172" s="520"/>
      <c r="QZ172" s="520"/>
      <c r="RC172" s="520"/>
      <c r="RD172" s="520"/>
      <c r="RG172" s="520"/>
      <c r="RH172" s="520"/>
      <c r="RK172" s="520"/>
      <c r="RL172" s="520"/>
      <c r="RO172" s="520"/>
      <c r="RP172" s="520"/>
      <c r="RS172" s="520"/>
      <c r="RT172" s="520"/>
      <c r="RW172" s="520"/>
      <c r="RX172" s="520"/>
      <c r="SA172" s="520"/>
      <c r="SB172" s="520"/>
      <c r="SE172" s="520"/>
      <c r="SF172" s="520"/>
      <c r="SI172" s="520"/>
      <c r="SJ172" s="520"/>
      <c r="SM172" s="520"/>
      <c r="SN172" s="520"/>
      <c r="SQ172" s="520"/>
      <c r="SR172" s="520"/>
      <c r="SU172" s="520"/>
      <c r="SV172" s="520"/>
      <c r="SY172" s="520"/>
      <c r="SZ172" s="520"/>
      <c r="TC172" s="520"/>
      <c r="TD172" s="520"/>
      <c r="TG172" s="520"/>
      <c r="TH172" s="520"/>
      <c r="TK172" s="520"/>
      <c r="TL172" s="520"/>
      <c r="TO172" s="520"/>
      <c r="TP172" s="520"/>
      <c r="TS172" s="520"/>
      <c r="TT172" s="520"/>
      <c r="TW172" s="520"/>
      <c r="TX172" s="520"/>
      <c r="UA172" s="520"/>
      <c r="UB172" s="520"/>
      <c r="UE172" s="520"/>
      <c r="UF172" s="520"/>
      <c r="UI172" s="520"/>
      <c r="UJ172" s="520"/>
      <c r="UM172" s="520"/>
      <c r="UN172" s="520"/>
      <c r="UQ172" s="520"/>
      <c r="UR172" s="520"/>
      <c r="UU172" s="520"/>
      <c r="UV172" s="520"/>
      <c r="UY172" s="520"/>
      <c r="UZ172" s="520"/>
      <c r="VC172" s="520"/>
      <c r="VD172" s="520"/>
      <c r="VG172" s="520"/>
      <c r="VH172" s="520"/>
      <c r="VK172" s="520"/>
      <c r="VL172" s="520"/>
      <c r="VO172" s="520"/>
      <c r="VP172" s="520"/>
      <c r="VS172" s="520"/>
      <c r="VT172" s="520"/>
      <c r="VW172" s="520"/>
      <c r="VX172" s="520"/>
      <c r="WA172" s="520"/>
      <c r="WB172" s="520"/>
      <c r="WE172" s="520"/>
      <c r="WF172" s="520"/>
      <c r="WI172" s="520"/>
      <c r="WJ172" s="520"/>
      <c r="WM172" s="520"/>
      <c r="WN172" s="520"/>
      <c r="WQ172" s="520"/>
      <c r="WR172" s="520"/>
      <c r="WU172" s="520"/>
      <c r="WV172" s="520"/>
      <c r="WY172" s="520"/>
      <c r="WZ172" s="520"/>
      <c r="XC172" s="520"/>
      <c r="XD172" s="520"/>
      <c r="XG172" s="520"/>
      <c r="XH172" s="520"/>
      <c r="XK172" s="520"/>
      <c r="XL172" s="520"/>
      <c r="XO172" s="520"/>
      <c r="XP172" s="520"/>
      <c r="XS172" s="520"/>
      <c r="XT172" s="520"/>
      <c r="XW172" s="520"/>
      <c r="XX172" s="520"/>
      <c r="YA172" s="520"/>
      <c r="YB172" s="520"/>
      <c r="YE172" s="520"/>
      <c r="YF172" s="520"/>
      <c r="YI172" s="520"/>
      <c r="YJ172" s="520"/>
      <c r="YM172" s="520"/>
      <c r="YN172" s="520"/>
      <c r="YQ172" s="520"/>
      <c r="YR172" s="520"/>
      <c r="YU172" s="520"/>
      <c r="YV172" s="520"/>
      <c r="YY172" s="520"/>
      <c r="YZ172" s="520"/>
      <c r="ZC172" s="520"/>
      <c r="ZD172" s="520"/>
      <c r="ZG172" s="520"/>
      <c r="ZH172" s="520"/>
      <c r="ZK172" s="520"/>
      <c r="ZL172" s="520"/>
      <c r="ZO172" s="520"/>
      <c r="ZP172" s="520"/>
      <c r="ZS172" s="520"/>
      <c r="ZT172" s="520"/>
      <c r="ZW172" s="520"/>
      <c r="ZX172" s="520"/>
      <c r="AAA172" s="520"/>
      <c r="AAB172" s="520"/>
      <c r="AAE172" s="520"/>
      <c r="AAF172" s="520"/>
      <c r="AAI172" s="520"/>
      <c r="AAJ172" s="520"/>
      <c r="AAM172" s="520"/>
      <c r="AAN172" s="520"/>
      <c r="AAQ172" s="520"/>
      <c r="AAR172" s="520"/>
      <c r="AAU172" s="520"/>
      <c r="AAV172" s="520"/>
      <c r="AAY172" s="520"/>
      <c r="AAZ172" s="520"/>
      <c r="ABC172" s="520"/>
      <c r="ABD172" s="520"/>
      <c r="ABG172" s="520"/>
      <c r="ABH172" s="520"/>
      <c r="ABK172" s="520"/>
      <c r="ABL172" s="520"/>
      <c r="ABO172" s="520"/>
      <c r="ABP172" s="520"/>
      <c r="ABS172" s="520"/>
      <c r="ABT172" s="520"/>
      <c r="ABW172" s="520"/>
      <c r="ABX172" s="520"/>
      <c r="ACA172" s="520"/>
      <c r="ACB172" s="520"/>
      <c r="ACE172" s="520"/>
      <c r="ACF172" s="520"/>
      <c r="ACI172" s="520"/>
      <c r="ACJ172" s="520"/>
      <c r="ACM172" s="520"/>
      <c r="ACN172" s="520"/>
      <c r="ACQ172" s="520"/>
      <c r="ACR172" s="520"/>
      <c r="ACU172" s="520"/>
      <c r="ACV172" s="520"/>
      <c r="ACY172" s="520"/>
      <c r="ACZ172" s="520"/>
      <c r="ADC172" s="520"/>
      <c r="ADD172" s="520"/>
      <c r="ADG172" s="520"/>
      <c r="ADH172" s="520"/>
      <c r="ADK172" s="520"/>
      <c r="ADL172" s="520"/>
      <c r="ADO172" s="520"/>
      <c r="ADP172" s="520"/>
      <c r="ADS172" s="520"/>
      <c r="ADT172" s="520"/>
      <c r="ADW172" s="520"/>
      <c r="ADX172" s="520"/>
      <c r="AEA172" s="520"/>
      <c r="AEB172" s="520"/>
      <c r="AEE172" s="520"/>
      <c r="AEF172" s="520"/>
      <c r="AEI172" s="520"/>
      <c r="AEJ172" s="520"/>
      <c r="AEM172" s="520"/>
      <c r="AEN172" s="520"/>
      <c r="AEQ172" s="520"/>
      <c r="AER172" s="520"/>
      <c r="AEU172" s="520"/>
      <c r="AEV172" s="520"/>
      <c r="AEY172" s="520"/>
      <c r="AEZ172" s="520"/>
      <c r="AFC172" s="520"/>
      <c r="AFD172" s="520"/>
      <c r="AFG172" s="520"/>
      <c r="AFH172" s="520"/>
      <c r="AFK172" s="520"/>
      <c r="AFL172" s="520"/>
      <c r="AFO172" s="520"/>
      <c r="AFP172" s="520"/>
      <c r="AFS172" s="520"/>
      <c r="AFT172" s="520"/>
      <c r="AFW172" s="520"/>
      <c r="AFX172" s="520"/>
      <c r="AGA172" s="520"/>
      <c r="AGB172" s="520"/>
      <c r="AGE172" s="520"/>
      <c r="AGF172" s="520"/>
      <c r="AGI172" s="520"/>
      <c r="AGJ172" s="520"/>
      <c r="AGM172" s="520"/>
      <c r="AGN172" s="520"/>
      <c r="AGQ172" s="520"/>
      <c r="AGR172" s="520"/>
      <c r="AGU172" s="520"/>
      <c r="AGV172" s="520"/>
      <c r="AGY172" s="520"/>
      <c r="AGZ172" s="520"/>
      <c r="AHC172" s="520"/>
      <c r="AHD172" s="520"/>
      <c r="AHG172" s="520"/>
      <c r="AHH172" s="520"/>
      <c r="AHK172" s="520"/>
      <c r="AHL172" s="520"/>
      <c r="AHO172" s="520"/>
      <c r="AHP172" s="520"/>
      <c r="AHS172" s="520"/>
      <c r="AHT172" s="520"/>
      <c r="AHW172" s="520"/>
      <c r="AHX172" s="520"/>
      <c r="AIA172" s="520"/>
      <c r="AIB172" s="520"/>
      <c r="AIE172" s="520"/>
      <c r="AIF172" s="520"/>
      <c r="AII172" s="520"/>
      <c r="AIJ172" s="520"/>
      <c r="AIM172" s="520"/>
      <c r="AIN172" s="520"/>
      <c r="AIQ172" s="520"/>
      <c r="AIR172" s="520"/>
      <c r="AIU172" s="520"/>
      <c r="AIV172" s="520"/>
      <c r="AIY172" s="520"/>
      <c r="AIZ172" s="520"/>
      <c r="AJC172" s="520"/>
      <c r="AJD172" s="520"/>
      <c r="AJG172" s="520"/>
      <c r="AJH172" s="520"/>
      <c r="AJK172" s="520"/>
      <c r="AJL172" s="520"/>
      <c r="AJO172" s="520"/>
      <c r="AJP172" s="520"/>
      <c r="AJS172" s="520"/>
      <c r="AJT172" s="520"/>
      <c r="AJW172" s="520"/>
      <c r="AJX172" s="520"/>
      <c r="AKA172" s="520"/>
      <c r="AKB172" s="520"/>
      <c r="AKE172" s="520"/>
      <c r="AKF172" s="520"/>
      <c r="AKI172" s="520"/>
      <c r="AKJ172" s="520"/>
      <c r="AKM172" s="520"/>
      <c r="AKN172" s="520"/>
      <c r="AKQ172" s="520"/>
      <c r="AKR172" s="520"/>
      <c r="AKU172" s="520"/>
      <c r="AKV172" s="520"/>
      <c r="AKY172" s="520"/>
      <c r="AKZ172" s="520"/>
      <c r="ALC172" s="520"/>
      <c r="ALD172" s="520"/>
      <c r="ALG172" s="520"/>
      <c r="ALH172" s="520"/>
      <c r="ALK172" s="520"/>
      <c r="ALL172" s="520"/>
      <c r="ALO172" s="520"/>
      <c r="ALP172" s="520"/>
      <c r="ALS172" s="520"/>
      <c r="ALT172" s="520"/>
      <c r="ALW172" s="520"/>
      <c r="ALX172" s="520"/>
      <c r="AMA172" s="520"/>
      <c r="AMB172" s="520"/>
      <c r="AME172" s="520"/>
      <c r="AMF172" s="520"/>
      <c r="AMI172" s="520"/>
      <c r="AMJ172" s="520"/>
    </row>
    <row r="173" s="468" customFormat="true" ht="30" hidden="true" customHeight="true" outlineLevel="0" collapsed="false">
      <c r="A173" s="473"/>
      <c r="B173" s="468" t="s">
        <v>297</v>
      </c>
      <c r="F173" s="468" t="s">
        <v>297</v>
      </c>
      <c r="J173" s="468" t="s">
        <v>297</v>
      </c>
      <c r="L173" s="519"/>
      <c r="N173" s="473"/>
      <c r="O173" s="520" t="s">
        <v>297</v>
      </c>
      <c r="P173" s="520"/>
      <c r="R173" s="473"/>
      <c r="S173" s="520" t="s">
        <v>297</v>
      </c>
      <c r="T173" s="520"/>
      <c r="V173" s="473"/>
      <c r="W173" s="520" t="s">
        <v>297</v>
      </c>
      <c r="X173" s="520"/>
      <c r="Z173" s="473"/>
      <c r="AA173" s="520" t="s">
        <v>297</v>
      </c>
      <c r="AB173" s="520"/>
      <c r="AD173" s="473"/>
      <c r="AE173" s="520" t="s">
        <v>297</v>
      </c>
      <c r="AF173" s="520"/>
      <c r="AH173" s="473"/>
      <c r="AI173" s="520" t="s">
        <v>297</v>
      </c>
      <c r="AJ173" s="520"/>
      <c r="AL173" s="473"/>
      <c r="AM173" s="520" t="s">
        <v>297</v>
      </c>
      <c r="AN173" s="520"/>
      <c r="AP173" s="473"/>
      <c r="AQ173" s="520" t="s">
        <v>297</v>
      </c>
      <c r="AR173" s="520"/>
      <c r="AT173" s="473"/>
      <c r="AU173" s="520" t="s">
        <v>297</v>
      </c>
      <c r="AV173" s="520"/>
      <c r="AX173" s="473"/>
      <c r="AY173" s="520" t="s">
        <v>297</v>
      </c>
      <c r="AZ173" s="520"/>
      <c r="BB173" s="473"/>
      <c r="BC173" s="520" t="s">
        <v>297</v>
      </c>
      <c r="BD173" s="520"/>
      <c r="BF173" s="473"/>
      <c r="BG173" s="520" t="s">
        <v>297</v>
      </c>
      <c r="BH173" s="520"/>
      <c r="BJ173" s="473"/>
      <c r="BK173" s="520" t="s">
        <v>297</v>
      </c>
      <c r="BL173" s="520"/>
      <c r="BN173" s="473"/>
      <c r="BO173" s="520" t="s">
        <v>297</v>
      </c>
      <c r="BP173" s="520"/>
      <c r="BR173" s="473"/>
      <c r="BS173" s="520" t="s">
        <v>297</v>
      </c>
      <c r="BT173" s="520"/>
      <c r="BV173" s="473"/>
      <c r="BW173" s="520" t="s">
        <v>297</v>
      </c>
      <c r="BX173" s="520"/>
      <c r="BZ173" s="473"/>
      <c r="CA173" s="520" t="s">
        <v>297</v>
      </c>
      <c r="CB173" s="520"/>
      <c r="CD173" s="473"/>
      <c r="CE173" s="520" t="s">
        <v>297</v>
      </c>
      <c r="CF173" s="520"/>
      <c r="CH173" s="473"/>
      <c r="CI173" s="520" t="s">
        <v>297</v>
      </c>
      <c r="CJ173" s="520"/>
      <c r="CL173" s="473"/>
      <c r="CM173" s="520" t="s">
        <v>297</v>
      </c>
      <c r="CN173" s="520"/>
      <c r="CP173" s="473"/>
      <c r="CQ173" s="520" t="s">
        <v>297</v>
      </c>
      <c r="CR173" s="520"/>
      <c r="CT173" s="473"/>
      <c r="CU173" s="520" t="s">
        <v>297</v>
      </c>
      <c r="CV173" s="520"/>
      <c r="CX173" s="473"/>
      <c r="CY173" s="520" t="s">
        <v>297</v>
      </c>
      <c r="CZ173" s="520"/>
      <c r="DB173" s="473"/>
      <c r="DC173" s="520" t="s">
        <v>297</v>
      </c>
      <c r="DD173" s="520"/>
      <c r="DF173" s="473"/>
      <c r="DG173" s="520" t="s">
        <v>297</v>
      </c>
      <c r="DH173" s="520"/>
      <c r="DJ173" s="473"/>
      <c r="DK173" s="520" t="s">
        <v>297</v>
      </c>
      <c r="DL173" s="520"/>
      <c r="DN173" s="473"/>
      <c r="DO173" s="520" t="s">
        <v>297</v>
      </c>
      <c r="DP173" s="520"/>
      <c r="DR173" s="473"/>
      <c r="DS173" s="520" t="s">
        <v>297</v>
      </c>
      <c r="DT173" s="520"/>
      <c r="DV173" s="473"/>
      <c r="DW173" s="520" t="s">
        <v>297</v>
      </c>
      <c r="DX173" s="520"/>
      <c r="DZ173" s="473"/>
      <c r="EA173" s="520" t="s">
        <v>297</v>
      </c>
      <c r="EB173" s="520"/>
      <c r="ED173" s="473"/>
      <c r="EE173" s="520" t="s">
        <v>297</v>
      </c>
      <c r="EF173" s="520"/>
      <c r="EH173" s="473"/>
      <c r="EI173" s="520" t="s">
        <v>297</v>
      </c>
      <c r="EJ173" s="520"/>
      <c r="EL173" s="473"/>
      <c r="EM173" s="520" t="s">
        <v>297</v>
      </c>
      <c r="EN173" s="520"/>
      <c r="EP173" s="473"/>
      <c r="EQ173" s="520" t="s">
        <v>297</v>
      </c>
      <c r="ER173" s="520"/>
      <c r="ET173" s="473"/>
      <c r="EU173" s="520" t="s">
        <v>297</v>
      </c>
      <c r="EV173" s="520"/>
      <c r="EX173" s="473"/>
      <c r="EY173" s="520" t="s">
        <v>297</v>
      </c>
      <c r="EZ173" s="520"/>
      <c r="FB173" s="473"/>
      <c r="FC173" s="520" t="s">
        <v>297</v>
      </c>
      <c r="FD173" s="520"/>
      <c r="FF173" s="473"/>
      <c r="FG173" s="520" t="s">
        <v>297</v>
      </c>
      <c r="FH173" s="520"/>
      <c r="FJ173" s="473"/>
      <c r="FK173" s="520" t="s">
        <v>297</v>
      </c>
      <c r="FL173" s="520"/>
      <c r="FN173" s="473"/>
      <c r="FO173" s="520" t="s">
        <v>297</v>
      </c>
      <c r="FP173" s="520"/>
      <c r="FR173" s="473"/>
      <c r="FS173" s="520" t="s">
        <v>297</v>
      </c>
      <c r="FT173" s="520"/>
      <c r="FV173" s="473"/>
      <c r="FW173" s="520" t="s">
        <v>297</v>
      </c>
      <c r="FX173" s="520"/>
      <c r="FZ173" s="473"/>
      <c r="GA173" s="520" t="s">
        <v>297</v>
      </c>
      <c r="GB173" s="520"/>
      <c r="GD173" s="473"/>
      <c r="GE173" s="520" t="s">
        <v>297</v>
      </c>
      <c r="GF173" s="520"/>
      <c r="GH173" s="473"/>
      <c r="GI173" s="520" t="s">
        <v>297</v>
      </c>
      <c r="GJ173" s="520"/>
      <c r="GL173" s="473"/>
      <c r="GM173" s="520" t="s">
        <v>297</v>
      </c>
      <c r="GN173" s="520"/>
      <c r="GP173" s="473"/>
      <c r="GQ173" s="520" t="s">
        <v>297</v>
      </c>
      <c r="GR173" s="520"/>
      <c r="GT173" s="473"/>
      <c r="GU173" s="520" t="s">
        <v>297</v>
      </c>
      <c r="GV173" s="520"/>
      <c r="GX173" s="473"/>
      <c r="GY173" s="520" t="s">
        <v>297</v>
      </c>
      <c r="GZ173" s="520"/>
      <c r="HB173" s="473"/>
      <c r="HC173" s="520" t="s">
        <v>297</v>
      </c>
      <c r="HD173" s="520"/>
      <c r="HF173" s="473"/>
      <c r="HG173" s="520" t="s">
        <v>297</v>
      </c>
      <c r="HH173" s="520"/>
      <c r="HJ173" s="473"/>
      <c r="HK173" s="520" t="s">
        <v>297</v>
      </c>
      <c r="HL173" s="520"/>
      <c r="HN173" s="473"/>
      <c r="HO173" s="520" t="s">
        <v>297</v>
      </c>
      <c r="HP173" s="520"/>
      <c r="HR173" s="473"/>
      <c r="HS173" s="520" t="s">
        <v>297</v>
      </c>
      <c r="HT173" s="520"/>
      <c r="HV173" s="473"/>
      <c r="HW173" s="520" t="s">
        <v>297</v>
      </c>
      <c r="HX173" s="520"/>
      <c r="HZ173" s="473"/>
      <c r="IA173" s="520" t="s">
        <v>297</v>
      </c>
      <c r="IB173" s="520"/>
      <c r="ID173" s="473"/>
      <c r="IE173" s="520" t="s">
        <v>297</v>
      </c>
      <c r="IF173" s="520"/>
      <c r="IH173" s="473"/>
      <c r="II173" s="520" t="s">
        <v>297</v>
      </c>
      <c r="IJ173" s="520"/>
      <c r="IL173" s="473"/>
      <c r="IM173" s="520" t="s">
        <v>297</v>
      </c>
      <c r="IN173" s="520"/>
      <c r="IP173" s="473"/>
      <c r="IQ173" s="520" t="s">
        <v>297</v>
      </c>
      <c r="IR173" s="520"/>
      <c r="IT173" s="473"/>
      <c r="IU173" s="520" t="s">
        <v>297</v>
      </c>
      <c r="IV173" s="520"/>
      <c r="IX173" s="473"/>
      <c r="IY173" s="520" t="s">
        <v>297</v>
      </c>
      <c r="IZ173" s="520"/>
      <c r="JB173" s="473"/>
      <c r="JC173" s="520" t="s">
        <v>297</v>
      </c>
      <c r="JD173" s="520"/>
      <c r="JF173" s="473"/>
      <c r="JG173" s="520" t="s">
        <v>297</v>
      </c>
      <c r="JH173" s="520"/>
      <c r="JJ173" s="473"/>
      <c r="JK173" s="520" t="s">
        <v>297</v>
      </c>
      <c r="JL173" s="520"/>
      <c r="JN173" s="473"/>
      <c r="JO173" s="520" t="s">
        <v>297</v>
      </c>
      <c r="JP173" s="520"/>
      <c r="JR173" s="473"/>
      <c r="JS173" s="520" t="s">
        <v>297</v>
      </c>
      <c r="JT173" s="520"/>
      <c r="JV173" s="473"/>
      <c r="JW173" s="520" t="s">
        <v>297</v>
      </c>
      <c r="JX173" s="520"/>
      <c r="JZ173" s="473"/>
      <c r="KA173" s="520" t="s">
        <v>297</v>
      </c>
      <c r="KB173" s="520"/>
      <c r="KD173" s="473"/>
      <c r="KE173" s="520" t="s">
        <v>297</v>
      </c>
      <c r="KF173" s="520"/>
      <c r="KH173" s="473"/>
      <c r="KI173" s="520" t="s">
        <v>297</v>
      </c>
      <c r="KJ173" s="520"/>
      <c r="KL173" s="473"/>
      <c r="KM173" s="520" t="s">
        <v>297</v>
      </c>
      <c r="KN173" s="520"/>
      <c r="KP173" s="473"/>
      <c r="KQ173" s="520" t="s">
        <v>297</v>
      </c>
      <c r="KR173" s="520"/>
      <c r="KT173" s="473"/>
      <c r="KU173" s="520" t="s">
        <v>297</v>
      </c>
      <c r="KV173" s="520"/>
      <c r="KX173" s="473"/>
      <c r="KY173" s="520" t="s">
        <v>297</v>
      </c>
      <c r="KZ173" s="520"/>
      <c r="LB173" s="473"/>
      <c r="LC173" s="520" t="s">
        <v>297</v>
      </c>
      <c r="LD173" s="520"/>
      <c r="LF173" s="473"/>
      <c r="LG173" s="520" t="s">
        <v>297</v>
      </c>
      <c r="LH173" s="520"/>
      <c r="LJ173" s="473"/>
      <c r="LK173" s="520" t="s">
        <v>297</v>
      </c>
      <c r="LL173" s="520"/>
      <c r="LN173" s="473"/>
      <c r="LO173" s="520" t="s">
        <v>297</v>
      </c>
      <c r="LP173" s="520"/>
      <c r="LR173" s="473"/>
      <c r="LS173" s="520" t="s">
        <v>297</v>
      </c>
      <c r="LT173" s="520"/>
      <c r="LV173" s="473"/>
      <c r="LW173" s="520" t="s">
        <v>297</v>
      </c>
      <c r="LX173" s="520"/>
      <c r="LZ173" s="473"/>
      <c r="MA173" s="520" t="s">
        <v>297</v>
      </c>
      <c r="MB173" s="520"/>
      <c r="MD173" s="473"/>
      <c r="ME173" s="520" t="s">
        <v>297</v>
      </c>
      <c r="MF173" s="520"/>
      <c r="MH173" s="473"/>
      <c r="MI173" s="520" t="s">
        <v>297</v>
      </c>
      <c r="MJ173" s="520"/>
      <c r="ML173" s="473"/>
      <c r="MM173" s="520" t="s">
        <v>297</v>
      </c>
      <c r="MN173" s="520"/>
      <c r="MP173" s="473"/>
      <c r="MQ173" s="520" t="s">
        <v>297</v>
      </c>
      <c r="MR173" s="520"/>
      <c r="MT173" s="473"/>
      <c r="MU173" s="520" t="s">
        <v>297</v>
      </c>
      <c r="MV173" s="520"/>
      <c r="MX173" s="473"/>
      <c r="MY173" s="520" t="s">
        <v>297</v>
      </c>
      <c r="MZ173" s="520"/>
      <c r="NB173" s="473"/>
      <c r="NC173" s="520" t="s">
        <v>297</v>
      </c>
      <c r="ND173" s="520"/>
      <c r="NF173" s="473"/>
      <c r="NG173" s="520" t="s">
        <v>297</v>
      </c>
      <c r="NH173" s="520"/>
      <c r="NJ173" s="473"/>
      <c r="NK173" s="520" t="s">
        <v>297</v>
      </c>
      <c r="NL173" s="520"/>
      <c r="NN173" s="473"/>
      <c r="NO173" s="520" t="s">
        <v>297</v>
      </c>
      <c r="NP173" s="520"/>
      <c r="NR173" s="473"/>
      <c r="NS173" s="520" t="s">
        <v>297</v>
      </c>
      <c r="NT173" s="520"/>
      <c r="NV173" s="473"/>
      <c r="NW173" s="520" t="s">
        <v>297</v>
      </c>
      <c r="NX173" s="520"/>
      <c r="NZ173" s="473"/>
      <c r="OA173" s="520" t="s">
        <v>297</v>
      </c>
      <c r="OB173" s="520"/>
      <c r="OD173" s="473"/>
      <c r="OE173" s="520" t="s">
        <v>297</v>
      </c>
      <c r="OF173" s="520"/>
      <c r="OH173" s="473"/>
      <c r="OI173" s="520" t="s">
        <v>297</v>
      </c>
      <c r="OJ173" s="520"/>
      <c r="OL173" s="473"/>
      <c r="OM173" s="520" t="s">
        <v>297</v>
      </c>
      <c r="ON173" s="520"/>
      <c r="OP173" s="473"/>
      <c r="OQ173" s="520" t="s">
        <v>297</v>
      </c>
      <c r="OR173" s="520"/>
      <c r="OT173" s="473"/>
      <c r="OU173" s="520" t="s">
        <v>297</v>
      </c>
      <c r="OV173" s="520"/>
      <c r="OX173" s="473"/>
      <c r="OY173" s="520" t="s">
        <v>297</v>
      </c>
      <c r="OZ173" s="520"/>
      <c r="PB173" s="473"/>
      <c r="PC173" s="520" t="s">
        <v>297</v>
      </c>
      <c r="PD173" s="520"/>
      <c r="PF173" s="473"/>
      <c r="PG173" s="520" t="s">
        <v>297</v>
      </c>
      <c r="PH173" s="520"/>
      <c r="PJ173" s="473"/>
      <c r="PK173" s="520" t="s">
        <v>297</v>
      </c>
      <c r="PL173" s="520"/>
      <c r="PN173" s="473"/>
      <c r="PO173" s="520" t="s">
        <v>297</v>
      </c>
      <c r="PP173" s="520"/>
      <c r="PR173" s="473"/>
      <c r="PS173" s="520" t="s">
        <v>297</v>
      </c>
      <c r="PT173" s="520"/>
      <c r="PV173" s="473"/>
      <c r="PW173" s="520" t="s">
        <v>297</v>
      </c>
      <c r="PX173" s="520"/>
      <c r="PZ173" s="473"/>
      <c r="QA173" s="520" t="s">
        <v>297</v>
      </c>
      <c r="QB173" s="520"/>
      <c r="QD173" s="473"/>
      <c r="QE173" s="520" t="s">
        <v>297</v>
      </c>
      <c r="QF173" s="520"/>
      <c r="QH173" s="473"/>
      <c r="QI173" s="520" t="s">
        <v>297</v>
      </c>
      <c r="QJ173" s="520"/>
      <c r="QL173" s="473"/>
      <c r="QM173" s="520" t="s">
        <v>297</v>
      </c>
      <c r="QN173" s="520"/>
      <c r="QP173" s="473"/>
      <c r="QQ173" s="520" t="s">
        <v>297</v>
      </c>
      <c r="QR173" s="520"/>
      <c r="QT173" s="473"/>
      <c r="QU173" s="520" t="s">
        <v>297</v>
      </c>
      <c r="QV173" s="520"/>
      <c r="QX173" s="473"/>
      <c r="QY173" s="520" t="s">
        <v>297</v>
      </c>
      <c r="QZ173" s="520"/>
      <c r="RB173" s="473"/>
      <c r="RC173" s="520" t="s">
        <v>297</v>
      </c>
      <c r="RD173" s="520"/>
      <c r="RF173" s="473"/>
      <c r="RG173" s="520" t="s">
        <v>297</v>
      </c>
      <c r="RH173" s="520"/>
      <c r="RJ173" s="473"/>
      <c r="RK173" s="520" t="s">
        <v>297</v>
      </c>
      <c r="RL173" s="520"/>
      <c r="RN173" s="473"/>
      <c r="RO173" s="520" t="s">
        <v>297</v>
      </c>
      <c r="RP173" s="520"/>
      <c r="RR173" s="473"/>
      <c r="RS173" s="520" t="s">
        <v>297</v>
      </c>
      <c r="RT173" s="520"/>
      <c r="RV173" s="473"/>
      <c r="RW173" s="520" t="s">
        <v>297</v>
      </c>
      <c r="RX173" s="520"/>
      <c r="RZ173" s="473"/>
      <c r="SA173" s="520" t="s">
        <v>297</v>
      </c>
      <c r="SB173" s="520"/>
      <c r="SD173" s="473"/>
      <c r="SE173" s="520" t="s">
        <v>297</v>
      </c>
      <c r="SF173" s="520"/>
      <c r="SH173" s="473"/>
      <c r="SI173" s="520" t="s">
        <v>297</v>
      </c>
      <c r="SJ173" s="520"/>
      <c r="SL173" s="473"/>
      <c r="SM173" s="520" t="s">
        <v>297</v>
      </c>
      <c r="SN173" s="520"/>
      <c r="SP173" s="473"/>
      <c r="SQ173" s="520" t="s">
        <v>297</v>
      </c>
      <c r="SR173" s="520"/>
      <c r="ST173" s="473"/>
      <c r="SU173" s="520" t="s">
        <v>297</v>
      </c>
      <c r="SV173" s="520"/>
      <c r="SX173" s="473"/>
      <c r="SY173" s="520" t="s">
        <v>297</v>
      </c>
      <c r="SZ173" s="520"/>
      <c r="TB173" s="473"/>
      <c r="TC173" s="520" t="s">
        <v>297</v>
      </c>
      <c r="TD173" s="520"/>
      <c r="TF173" s="473"/>
      <c r="TG173" s="520" t="s">
        <v>297</v>
      </c>
      <c r="TH173" s="520"/>
      <c r="TJ173" s="473"/>
      <c r="TK173" s="520" t="s">
        <v>297</v>
      </c>
      <c r="TL173" s="520"/>
      <c r="TN173" s="473"/>
      <c r="TO173" s="520" t="s">
        <v>297</v>
      </c>
      <c r="TP173" s="520"/>
      <c r="TR173" s="473"/>
      <c r="TS173" s="520" t="s">
        <v>297</v>
      </c>
      <c r="TT173" s="520"/>
      <c r="TV173" s="473"/>
      <c r="TW173" s="520" t="s">
        <v>297</v>
      </c>
      <c r="TX173" s="520"/>
      <c r="TZ173" s="473"/>
      <c r="UA173" s="520" t="s">
        <v>297</v>
      </c>
      <c r="UB173" s="520"/>
      <c r="UD173" s="473"/>
      <c r="UE173" s="520" t="s">
        <v>297</v>
      </c>
      <c r="UF173" s="520"/>
      <c r="UH173" s="473"/>
      <c r="UI173" s="520" t="s">
        <v>297</v>
      </c>
      <c r="UJ173" s="520"/>
      <c r="UL173" s="473"/>
      <c r="UM173" s="520" t="s">
        <v>297</v>
      </c>
      <c r="UN173" s="520"/>
      <c r="UP173" s="473"/>
      <c r="UQ173" s="520" t="s">
        <v>297</v>
      </c>
      <c r="UR173" s="520"/>
      <c r="UT173" s="473"/>
      <c r="UU173" s="520" t="s">
        <v>297</v>
      </c>
      <c r="UV173" s="520"/>
      <c r="UX173" s="473"/>
      <c r="UY173" s="520" t="s">
        <v>297</v>
      </c>
      <c r="UZ173" s="520"/>
      <c r="VB173" s="473"/>
      <c r="VC173" s="520" t="s">
        <v>297</v>
      </c>
      <c r="VD173" s="520"/>
      <c r="VF173" s="473"/>
      <c r="VG173" s="520" t="s">
        <v>297</v>
      </c>
      <c r="VH173" s="520"/>
      <c r="VJ173" s="473"/>
      <c r="VK173" s="520" t="s">
        <v>297</v>
      </c>
      <c r="VL173" s="520"/>
      <c r="VN173" s="473"/>
      <c r="VO173" s="520" t="s">
        <v>297</v>
      </c>
      <c r="VP173" s="520"/>
      <c r="VR173" s="473"/>
      <c r="VS173" s="520" t="s">
        <v>297</v>
      </c>
      <c r="VT173" s="520"/>
      <c r="VV173" s="473"/>
      <c r="VW173" s="520" t="s">
        <v>297</v>
      </c>
      <c r="VX173" s="520"/>
      <c r="VZ173" s="473"/>
      <c r="WA173" s="520" t="s">
        <v>297</v>
      </c>
      <c r="WB173" s="520"/>
      <c r="WD173" s="473"/>
      <c r="WE173" s="520" t="s">
        <v>297</v>
      </c>
      <c r="WF173" s="520"/>
      <c r="WH173" s="473"/>
      <c r="WI173" s="520" t="s">
        <v>297</v>
      </c>
      <c r="WJ173" s="520"/>
      <c r="WL173" s="473"/>
      <c r="WM173" s="520" t="s">
        <v>297</v>
      </c>
      <c r="WN173" s="520"/>
      <c r="WP173" s="473"/>
      <c r="WQ173" s="520" t="s">
        <v>297</v>
      </c>
      <c r="WR173" s="520"/>
      <c r="WT173" s="473"/>
      <c r="WU173" s="520" t="s">
        <v>297</v>
      </c>
      <c r="WV173" s="520"/>
      <c r="WX173" s="473"/>
      <c r="WY173" s="520" t="s">
        <v>297</v>
      </c>
      <c r="WZ173" s="520"/>
      <c r="XB173" s="473"/>
      <c r="XC173" s="520" t="s">
        <v>297</v>
      </c>
      <c r="XD173" s="520"/>
      <c r="XF173" s="473"/>
      <c r="XG173" s="520" t="s">
        <v>297</v>
      </c>
      <c r="XH173" s="520"/>
      <c r="XJ173" s="473"/>
      <c r="XK173" s="520" t="s">
        <v>297</v>
      </c>
      <c r="XL173" s="520"/>
      <c r="XN173" s="473"/>
      <c r="XO173" s="520" t="s">
        <v>297</v>
      </c>
      <c r="XP173" s="520"/>
      <c r="XR173" s="473"/>
      <c r="XS173" s="520" t="s">
        <v>297</v>
      </c>
      <c r="XT173" s="520"/>
      <c r="XV173" s="473"/>
      <c r="XW173" s="520" t="s">
        <v>297</v>
      </c>
      <c r="XX173" s="520"/>
      <c r="XZ173" s="473"/>
      <c r="YA173" s="520" t="s">
        <v>297</v>
      </c>
      <c r="YB173" s="520"/>
      <c r="YD173" s="473"/>
      <c r="YE173" s="520" t="s">
        <v>297</v>
      </c>
      <c r="YF173" s="520"/>
      <c r="YH173" s="473"/>
      <c r="YI173" s="520" t="s">
        <v>297</v>
      </c>
      <c r="YJ173" s="520"/>
      <c r="YL173" s="473"/>
      <c r="YM173" s="520" t="s">
        <v>297</v>
      </c>
      <c r="YN173" s="520"/>
      <c r="YP173" s="473"/>
      <c r="YQ173" s="520" t="s">
        <v>297</v>
      </c>
      <c r="YR173" s="520"/>
      <c r="YT173" s="473"/>
      <c r="YU173" s="520" t="s">
        <v>297</v>
      </c>
      <c r="YV173" s="520"/>
      <c r="YX173" s="473"/>
      <c r="YY173" s="520" t="s">
        <v>297</v>
      </c>
      <c r="YZ173" s="520"/>
      <c r="ZB173" s="473"/>
      <c r="ZC173" s="520" t="s">
        <v>297</v>
      </c>
      <c r="ZD173" s="520"/>
      <c r="ZF173" s="473"/>
      <c r="ZG173" s="520" t="s">
        <v>297</v>
      </c>
      <c r="ZH173" s="520"/>
      <c r="ZJ173" s="473"/>
      <c r="ZK173" s="520" t="s">
        <v>297</v>
      </c>
      <c r="ZL173" s="520"/>
      <c r="ZN173" s="473"/>
      <c r="ZO173" s="520" t="s">
        <v>297</v>
      </c>
      <c r="ZP173" s="520"/>
      <c r="ZR173" s="473"/>
      <c r="ZS173" s="520" t="s">
        <v>297</v>
      </c>
      <c r="ZT173" s="520"/>
      <c r="ZV173" s="473"/>
      <c r="ZW173" s="520" t="s">
        <v>297</v>
      </c>
      <c r="ZX173" s="520"/>
      <c r="ZZ173" s="473"/>
      <c r="AAA173" s="520" t="s">
        <v>297</v>
      </c>
      <c r="AAB173" s="520"/>
      <c r="AAD173" s="473"/>
      <c r="AAE173" s="520" t="s">
        <v>297</v>
      </c>
      <c r="AAF173" s="520"/>
      <c r="AAH173" s="473"/>
      <c r="AAI173" s="520" t="s">
        <v>297</v>
      </c>
      <c r="AAJ173" s="520"/>
      <c r="AAL173" s="473"/>
      <c r="AAM173" s="520" t="s">
        <v>297</v>
      </c>
      <c r="AAN173" s="520"/>
      <c r="AAP173" s="473"/>
      <c r="AAQ173" s="520" t="s">
        <v>297</v>
      </c>
      <c r="AAR173" s="520"/>
      <c r="AAT173" s="473"/>
      <c r="AAU173" s="520" t="s">
        <v>297</v>
      </c>
      <c r="AAV173" s="520"/>
      <c r="AAX173" s="473"/>
      <c r="AAY173" s="520" t="s">
        <v>297</v>
      </c>
      <c r="AAZ173" s="520"/>
      <c r="ABB173" s="473"/>
      <c r="ABC173" s="520" t="s">
        <v>297</v>
      </c>
      <c r="ABD173" s="520"/>
      <c r="ABF173" s="473"/>
      <c r="ABG173" s="520" t="s">
        <v>297</v>
      </c>
      <c r="ABH173" s="520"/>
      <c r="ABJ173" s="473"/>
      <c r="ABK173" s="520" t="s">
        <v>297</v>
      </c>
      <c r="ABL173" s="520"/>
      <c r="ABN173" s="473"/>
      <c r="ABO173" s="520" t="s">
        <v>297</v>
      </c>
      <c r="ABP173" s="520"/>
      <c r="ABR173" s="473"/>
      <c r="ABS173" s="520" t="s">
        <v>297</v>
      </c>
      <c r="ABT173" s="520"/>
      <c r="ABV173" s="473"/>
      <c r="ABW173" s="520" t="s">
        <v>297</v>
      </c>
      <c r="ABX173" s="520"/>
      <c r="ABZ173" s="473"/>
      <c r="ACA173" s="520" t="s">
        <v>297</v>
      </c>
      <c r="ACB173" s="520"/>
      <c r="ACD173" s="473"/>
      <c r="ACE173" s="520" t="s">
        <v>297</v>
      </c>
      <c r="ACF173" s="520"/>
      <c r="ACH173" s="473"/>
      <c r="ACI173" s="520" t="s">
        <v>297</v>
      </c>
      <c r="ACJ173" s="520"/>
      <c r="ACL173" s="473"/>
      <c r="ACM173" s="520" t="s">
        <v>297</v>
      </c>
      <c r="ACN173" s="520"/>
      <c r="ACP173" s="473"/>
      <c r="ACQ173" s="520" t="s">
        <v>297</v>
      </c>
      <c r="ACR173" s="520"/>
      <c r="ACT173" s="473"/>
      <c r="ACU173" s="520" t="s">
        <v>297</v>
      </c>
      <c r="ACV173" s="520"/>
      <c r="ACX173" s="473"/>
      <c r="ACY173" s="520" t="s">
        <v>297</v>
      </c>
      <c r="ACZ173" s="520"/>
      <c r="ADB173" s="473"/>
      <c r="ADC173" s="520" t="s">
        <v>297</v>
      </c>
      <c r="ADD173" s="520"/>
      <c r="ADF173" s="473"/>
      <c r="ADG173" s="520" t="s">
        <v>297</v>
      </c>
      <c r="ADH173" s="520"/>
      <c r="ADJ173" s="473"/>
      <c r="ADK173" s="520" t="s">
        <v>297</v>
      </c>
      <c r="ADL173" s="520"/>
      <c r="ADN173" s="473"/>
      <c r="ADO173" s="520" t="s">
        <v>297</v>
      </c>
      <c r="ADP173" s="520"/>
      <c r="ADR173" s="473"/>
      <c r="ADS173" s="520" t="s">
        <v>297</v>
      </c>
      <c r="ADT173" s="520"/>
      <c r="ADV173" s="473"/>
      <c r="ADW173" s="520" t="s">
        <v>297</v>
      </c>
      <c r="ADX173" s="520"/>
      <c r="ADZ173" s="473"/>
      <c r="AEA173" s="520" t="s">
        <v>297</v>
      </c>
      <c r="AEB173" s="520"/>
      <c r="AED173" s="473"/>
      <c r="AEE173" s="520" t="s">
        <v>297</v>
      </c>
      <c r="AEF173" s="520"/>
      <c r="AEH173" s="473"/>
      <c r="AEI173" s="520" t="s">
        <v>297</v>
      </c>
      <c r="AEJ173" s="520"/>
      <c r="AEL173" s="473"/>
      <c r="AEM173" s="520" t="s">
        <v>297</v>
      </c>
      <c r="AEN173" s="520"/>
      <c r="AEP173" s="473"/>
      <c r="AEQ173" s="520" t="s">
        <v>297</v>
      </c>
      <c r="AER173" s="520"/>
      <c r="AET173" s="473"/>
      <c r="AEU173" s="520" t="s">
        <v>297</v>
      </c>
      <c r="AEV173" s="520"/>
      <c r="AEX173" s="473"/>
      <c r="AEY173" s="520" t="s">
        <v>297</v>
      </c>
      <c r="AEZ173" s="520"/>
      <c r="AFB173" s="473"/>
      <c r="AFC173" s="520" t="s">
        <v>297</v>
      </c>
      <c r="AFD173" s="520"/>
      <c r="AFF173" s="473"/>
      <c r="AFG173" s="520" t="s">
        <v>297</v>
      </c>
      <c r="AFH173" s="520"/>
      <c r="AFJ173" s="473"/>
      <c r="AFK173" s="520" t="s">
        <v>297</v>
      </c>
      <c r="AFL173" s="520"/>
      <c r="AFN173" s="473"/>
      <c r="AFO173" s="520" t="s">
        <v>297</v>
      </c>
      <c r="AFP173" s="520"/>
      <c r="AFR173" s="473"/>
      <c r="AFS173" s="520" t="s">
        <v>297</v>
      </c>
      <c r="AFT173" s="520"/>
      <c r="AFV173" s="473"/>
      <c r="AFW173" s="520" t="s">
        <v>297</v>
      </c>
      <c r="AFX173" s="520"/>
      <c r="AFZ173" s="473"/>
      <c r="AGA173" s="520" t="s">
        <v>297</v>
      </c>
      <c r="AGB173" s="520"/>
      <c r="AGD173" s="473"/>
      <c r="AGE173" s="520" t="s">
        <v>297</v>
      </c>
      <c r="AGF173" s="520"/>
      <c r="AGH173" s="473"/>
      <c r="AGI173" s="520" t="s">
        <v>297</v>
      </c>
      <c r="AGJ173" s="520"/>
      <c r="AGL173" s="473"/>
      <c r="AGM173" s="520" t="s">
        <v>297</v>
      </c>
      <c r="AGN173" s="520"/>
      <c r="AGP173" s="473"/>
      <c r="AGQ173" s="520" t="s">
        <v>297</v>
      </c>
      <c r="AGR173" s="520"/>
      <c r="AGT173" s="473"/>
      <c r="AGU173" s="520" t="s">
        <v>297</v>
      </c>
      <c r="AGV173" s="520"/>
      <c r="AGX173" s="473"/>
      <c r="AGY173" s="520" t="s">
        <v>297</v>
      </c>
      <c r="AGZ173" s="520"/>
      <c r="AHB173" s="473"/>
      <c r="AHC173" s="520" t="s">
        <v>297</v>
      </c>
      <c r="AHD173" s="520"/>
      <c r="AHF173" s="473"/>
      <c r="AHG173" s="520" t="s">
        <v>297</v>
      </c>
      <c r="AHH173" s="520"/>
      <c r="AHJ173" s="473"/>
      <c r="AHK173" s="520" t="s">
        <v>297</v>
      </c>
      <c r="AHL173" s="520"/>
      <c r="AHN173" s="473"/>
      <c r="AHO173" s="520" t="s">
        <v>297</v>
      </c>
      <c r="AHP173" s="520"/>
      <c r="AHR173" s="473"/>
      <c r="AHS173" s="520" t="s">
        <v>297</v>
      </c>
      <c r="AHT173" s="520"/>
      <c r="AHV173" s="473"/>
      <c r="AHW173" s="520" t="s">
        <v>297</v>
      </c>
      <c r="AHX173" s="520"/>
      <c r="AHZ173" s="473"/>
      <c r="AIA173" s="520" t="s">
        <v>297</v>
      </c>
      <c r="AIB173" s="520"/>
      <c r="AID173" s="473"/>
      <c r="AIE173" s="520" t="s">
        <v>297</v>
      </c>
      <c r="AIF173" s="520"/>
      <c r="AIH173" s="473"/>
      <c r="AII173" s="520" t="s">
        <v>297</v>
      </c>
      <c r="AIJ173" s="520"/>
      <c r="AIL173" s="473"/>
      <c r="AIM173" s="520" t="s">
        <v>297</v>
      </c>
      <c r="AIN173" s="520"/>
      <c r="AIP173" s="473"/>
      <c r="AIQ173" s="520" t="s">
        <v>297</v>
      </c>
      <c r="AIR173" s="520"/>
      <c r="AIT173" s="473"/>
      <c r="AIU173" s="520" t="s">
        <v>297</v>
      </c>
      <c r="AIV173" s="520"/>
      <c r="AIX173" s="473"/>
      <c r="AIY173" s="520" t="s">
        <v>297</v>
      </c>
      <c r="AIZ173" s="520"/>
      <c r="AJB173" s="473"/>
      <c r="AJC173" s="520" t="s">
        <v>297</v>
      </c>
      <c r="AJD173" s="520"/>
      <c r="AJF173" s="473"/>
      <c r="AJG173" s="520" t="s">
        <v>297</v>
      </c>
      <c r="AJH173" s="520"/>
      <c r="AJJ173" s="473"/>
      <c r="AJK173" s="520" t="s">
        <v>297</v>
      </c>
      <c r="AJL173" s="520"/>
      <c r="AJN173" s="473"/>
      <c r="AJO173" s="520" t="s">
        <v>297</v>
      </c>
      <c r="AJP173" s="520"/>
      <c r="AJR173" s="473"/>
      <c r="AJS173" s="520" t="s">
        <v>297</v>
      </c>
      <c r="AJT173" s="520"/>
      <c r="AJV173" s="473"/>
      <c r="AJW173" s="520" t="s">
        <v>297</v>
      </c>
      <c r="AJX173" s="520"/>
      <c r="AJZ173" s="473"/>
      <c r="AKA173" s="520" t="s">
        <v>297</v>
      </c>
      <c r="AKB173" s="520"/>
      <c r="AKD173" s="473"/>
      <c r="AKE173" s="520" t="s">
        <v>297</v>
      </c>
      <c r="AKF173" s="520"/>
      <c r="AKH173" s="473"/>
      <c r="AKI173" s="520" t="s">
        <v>297</v>
      </c>
      <c r="AKJ173" s="520"/>
      <c r="AKL173" s="473"/>
      <c r="AKM173" s="520" t="s">
        <v>297</v>
      </c>
      <c r="AKN173" s="520"/>
      <c r="AKP173" s="473"/>
      <c r="AKQ173" s="520" t="s">
        <v>297</v>
      </c>
      <c r="AKR173" s="520"/>
      <c r="AKT173" s="473"/>
      <c r="AKU173" s="520" t="s">
        <v>297</v>
      </c>
      <c r="AKV173" s="520"/>
      <c r="AKX173" s="473"/>
      <c r="AKY173" s="520" t="s">
        <v>297</v>
      </c>
      <c r="AKZ173" s="520"/>
      <c r="ALB173" s="473"/>
      <c r="ALC173" s="520" t="s">
        <v>297</v>
      </c>
      <c r="ALD173" s="520"/>
      <c r="ALF173" s="473"/>
      <c r="ALG173" s="520" t="s">
        <v>297</v>
      </c>
      <c r="ALH173" s="520"/>
      <c r="ALJ173" s="473"/>
      <c r="ALK173" s="520" t="s">
        <v>297</v>
      </c>
      <c r="ALL173" s="520"/>
      <c r="ALN173" s="473"/>
      <c r="ALO173" s="520" t="s">
        <v>297</v>
      </c>
      <c r="ALP173" s="520"/>
      <c r="ALR173" s="473"/>
      <c r="ALS173" s="520" t="s">
        <v>297</v>
      </c>
      <c r="ALT173" s="520"/>
      <c r="ALV173" s="473"/>
      <c r="ALW173" s="520" t="s">
        <v>297</v>
      </c>
      <c r="ALX173" s="520"/>
      <c r="ALZ173" s="473"/>
      <c r="AMA173" s="520" t="s">
        <v>297</v>
      </c>
      <c r="AMB173" s="520"/>
      <c r="AMD173" s="473"/>
      <c r="AME173" s="520" t="s">
        <v>297</v>
      </c>
      <c r="AMF173" s="520"/>
      <c r="AMH173" s="473"/>
      <c r="AMI173" s="520" t="s">
        <v>297</v>
      </c>
      <c r="AMJ173" s="520"/>
    </row>
    <row r="174" s="468" customFormat="true" ht="15" hidden="true" customHeight="true" outlineLevel="0" collapsed="false">
      <c r="A174" s="473"/>
      <c r="B174" s="468" t="s">
        <v>302</v>
      </c>
      <c r="F174" s="468" t="s">
        <v>302</v>
      </c>
      <c r="J174" s="468" t="s">
        <v>302</v>
      </c>
      <c r="L174" s="519"/>
      <c r="N174" s="473"/>
      <c r="O174" s="520" t="s">
        <v>302</v>
      </c>
      <c r="P174" s="520"/>
      <c r="R174" s="473"/>
      <c r="S174" s="520" t="s">
        <v>302</v>
      </c>
      <c r="T174" s="520"/>
      <c r="V174" s="473"/>
      <c r="W174" s="520" t="s">
        <v>302</v>
      </c>
      <c r="X174" s="520"/>
      <c r="Z174" s="473"/>
      <c r="AA174" s="520" t="s">
        <v>302</v>
      </c>
      <c r="AB174" s="520"/>
      <c r="AD174" s="473"/>
      <c r="AE174" s="520" t="s">
        <v>302</v>
      </c>
      <c r="AF174" s="520"/>
      <c r="AH174" s="473"/>
      <c r="AI174" s="520" t="s">
        <v>302</v>
      </c>
      <c r="AJ174" s="520"/>
      <c r="AL174" s="473"/>
      <c r="AM174" s="520" t="s">
        <v>302</v>
      </c>
      <c r="AN174" s="520"/>
      <c r="AP174" s="473"/>
      <c r="AQ174" s="520" t="s">
        <v>302</v>
      </c>
      <c r="AR174" s="520"/>
      <c r="AT174" s="473"/>
      <c r="AU174" s="520" t="s">
        <v>302</v>
      </c>
      <c r="AV174" s="520"/>
      <c r="AX174" s="473"/>
      <c r="AY174" s="520" t="s">
        <v>302</v>
      </c>
      <c r="AZ174" s="520"/>
      <c r="BB174" s="473"/>
      <c r="BC174" s="520" t="s">
        <v>302</v>
      </c>
      <c r="BD174" s="520"/>
      <c r="BF174" s="473"/>
      <c r="BG174" s="520" t="s">
        <v>302</v>
      </c>
      <c r="BH174" s="520"/>
      <c r="BJ174" s="473"/>
      <c r="BK174" s="520" t="s">
        <v>302</v>
      </c>
      <c r="BL174" s="520"/>
      <c r="BN174" s="473"/>
      <c r="BO174" s="520" t="s">
        <v>302</v>
      </c>
      <c r="BP174" s="520"/>
      <c r="BR174" s="473"/>
      <c r="BS174" s="520" t="s">
        <v>302</v>
      </c>
      <c r="BT174" s="520"/>
      <c r="BV174" s="473"/>
      <c r="BW174" s="520" t="s">
        <v>302</v>
      </c>
      <c r="BX174" s="520"/>
      <c r="BZ174" s="473"/>
      <c r="CA174" s="520" t="s">
        <v>302</v>
      </c>
      <c r="CB174" s="520"/>
      <c r="CD174" s="473"/>
      <c r="CE174" s="520" t="s">
        <v>302</v>
      </c>
      <c r="CF174" s="520"/>
      <c r="CH174" s="473"/>
      <c r="CI174" s="520" t="s">
        <v>302</v>
      </c>
      <c r="CJ174" s="520"/>
      <c r="CL174" s="473"/>
      <c r="CM174" s="520" t="s">
        <v>302</v>
      </c>
      <c r="CN174" s="520"/>
      <c r="CP174" s="473"/>
      <c r="CQ174" s="520" t="s">
        <v>302</v>
      </c>
      <c r="CR174" s="520"/>
      <c r="CT174" s="473"/>
      <c r="CU174" s="520" t="s">
        <v>302</v>
      </c>
      <c r="CV174" s="520"/>
      <c r="CX174" s="473"/>
      <c r="CY174" s="520" t="s">
        <v>302</v>
      </c>
      <c r="CZ174" s="520"/>
      <c r="DB174" s="473"/>
      <c r="DC174" s="520" t="s">
        <v>302</v>
      </c>
      <c r="DD174" s="520"/>
      <c r="DF174" s="473"/>
      <c r="DG174" s="520" t="s">
        <v>302</v>
      </c>
      <c r="DH174" s="520"/>
      <c r="DJ174" s="473"/>
      <c r="DK174" s="520" t="s">
        <v>302</v>
      </c>
      <c r="DL174" s="520"/>
      <c r="DN174" s="473"/>
      <c r="DO174" s="520" t="s">
        <v>302</v>
      </c>
      <c r="DP174" s="520"/>
      <c r="DR174" s="473"/>
      <c r="DS174" s="520" t="s">
        <v>302</v>
      </c>
      <c r="DT174" s="520"/>
      <c r="DV174" s="473"/>
      <c r="DW174" s="520" t="s">
        <v>302</v>
      </c>
      <c r="DX174" s="520"/>
      <c r="DZ174" s="473"/>
      <c r="EA174" s="520" t="s">
        <v>302</v>
      </c>
      <c r="EB174" s="520"/>
      <c r="ED174" s="473"/>
      <c r="EE174" s="520" t="s">
        <v>302</v>
      </c>
      <c r="EF174" s="520"/>
      <c r="EH174" s="473"/>
      <c r="EI174" s="520" t="s">
        <v>302</v>
      </c>
      <c r="EJ174" s="520"/>
      <c r="EL174" s="473"/>
      <c r="EM174" s="520" t="s">
        <v>302</v>
      </c>
      <c r="EN174" s="520"/>
      <c r="EP174" s="473"/>
      <c r="EQ174" s="520" t="s">
        <v>302</v>
      </c>
      <c r="ER174" s="520"/>
      <c r="ET174" s="473"/>
      <c r="EU174" s="520" t="s">
        <v>302</v>
      </c>
      <c r="EV174" s="520"/>
      <c r="EX174" s="473"/>
      <c r="EY174" s="520" t="s">
        <v>302</v>
      </c>
      <c r="EZ174" s="520"/>
      <c r="FB174" s="473"/>
      <c r="FC174" s="520" t="s">
        <v>302</v>
      </c>
      <c r="FD174" s="520"/>
      <c r="FF174" s="473"/>
      <c r="FG174" s="520" t="s">
        <v>302</v>
      </c>
      <c r="FH174" s="520"/>
      <c r="FJ174" s="473"/>
      <c r="FK174" s="520" t="s">
        <v>302</v>
      </c>
      <c r="FL174" s="520"/>
      <c r="FN174" s="473"/>
      <c r="FO174" s="520" t="s">
        <v>302</v>
      </c>
      <c r="FP174" s="520"/>
      <c r="FR174" s="473"/>
      <c r="FS174" s="520" t="s">
        <v>302</v>
      </c>
      <c r="FT174" s="520"/>
      <c r="FV174" s="473"/>
      <c r="FW174" s="520" t="s">
        <v>302</v>
      </c>
      <c r="FX174" s="520"/>
      <c r="FZ174" s="473"/>
      <c r="GA174" s="520" t="s">
        <v>302</v>
      </c>
      <c r="GB174" s="520"/>
      <c r="GD174" s="473"/>
      <c r="GE174" s="520" t="s">
        <v>302</v>
      </c>
      <c r="GF174" s="520"/>
      <c r="GH174" s="473"/>
      <c r="GI174" s="520" t="s">
        <v>302</v>
      </c>
      <c r="GJ174" s="520"/>
      <c r="GL174" s="473"/>
      <c r="GM174" s="520" t="s">
        <v>302</v>
      </c>
      <c r="GN174" s="520"/>
      <c r="GP174" s="473"/>
      <c r="GQ174" s="520" t="s">
        <v>302</v>
      </c>
      <c r="GR174" s="520"/>
      <c r="GT174" s="473"/>
      <c r="GU174" s="520" t="s">
        <v>302</v>
      </c>
      <c r="GV174" s="520"/>
      <c r="GX174" s="473"/>
      <c r="GY174" s="520" t="s">
        <v>302</v>
      </c>
      <c r="GZ174" s="520"/>
      <c r="HB174" s="473"/>
      <c r="HC174" s="520" t="s">
        <v>302</v>
      </c>
      <c r="HD174" s="520"/>
      <c r="HF174" s="473"/>
      <c r="HG174" s="520" t="s">
        <v>302</v>
      </c>
      <c r="HH174" s="520"/>
      <c r="HJ174" s="473"/>
      <c r="HK174" s="520" t="s">
        <v>302</v>
      </c>
      <c r="HL174" s="520"/>
      <c r="HN174" s="473"/>
      <c r="HO174" s="520" t="s">
        <v>302</v>
      </c>
      <c r="HP174" s="520"/>
      <c r="HR174" s="473"/>
      <c r="HS174" s="520" t="s">
        <v>302</v>
      </c>
      <c r="HT174" s="520"/>
      <c r="HV174" s="473"/>
      <c r="HW174" s="520" t="s">
        <v>302</v>
      </c>
      <c r="HX174" s="520"/>
      <c r="HZ174" s="473"/>
      <c r="IA174" s="520" t="s">
        <v>302</v>
      </c>
      <c r="IB174" s="520"/>
      <c r="ID174" s="473"/>
      <c r="IE174" s="520" t="s">
        <v>302</v>
      </c>
      <c r="IF174" s="520"/>
      <c r="IH174" s="473"/>
      <c r="II174" s="520" t="s">
        <v>302</v>
      </c>
      <c r="IJ174" s="520"/>
      <c r="IL174" s="473"/>
      <c r="IM174" s="520" t="s">
        <v>302</v>
      </c>
      <c r="IN174" s="520"/>
      <c r="IP174" s="473"/>
      <c r="IQ174" s="520" t="s">
        <v>302</v>
      </c>
      <c r="IR174" s="520"/>
      <c r="IT174" s="473"/>
      <c r="IU174" s="520" t="s">
        <v>302</v>
      </c>
      <c r="IV174" s="520"/>
      <c r="IX174" s="473"/>
      <c r="IY174" s="520" t="s">
        <v>302</v>
      </c>
      <c r="IZ174" s="520"/>
      <c r="JB174" s="473"/>
      <c r="JC174" s="520" t="s">
        <v>302</v>
      </c>
      <c r="JD174" s="520"/>
      <c r="JF174" s="473"/>
      <c r="JG174" s="520" t="s">
        <v>302</v>
      </c>
      <c r="JH174" s="520"/>
      <c r="JJ174" s="473"/>
      <c r="JK174" s="520" t="s">
        <v>302</v>
      </c>
      <c r="JL174" s="520"/>
      <c r="JN174" s="473"/>
      <c r="JO174" s="520" t="s">
        <v>302</v>
      </c>
      <c r="JP174" s="520"/>
      <c r="JR174" s="473"/>
      <c r="JS174" s="520" t="s">
        <v>302</v>
      </c>
      <c r="JT174" s="520"/>
      <c r="JV174" s="473"/>
      <c r="JW174" s="520" t="s">
        <v>302</v>
      </c>
      <c r="JX174" s="520"/>
      <c r="JZ174" s="473"/>
      <c r="KA174" s="520" t="s">
        <v>302</v>
      </c>
      <c r="KB174" s="520"/>
      <c r="KD174" s="473"/>
      <c r="KE174" s="520" t="s">
        <v>302</v>
      </c>
      <c r="KF174" s="520"/>
      <c r="KH174" s="473"/>
      <c r="KI174" s="520" t="s">
        <v>302</v>
      </c>
      <c r="KJ174" s="520"/>
      <c r="KL174" s="473"/>
      <c r="KM174" s="520" t="s">
        <v>302</v>
      </c>
      <c r="KN174" s="520"/>
      <c r="KP174" s="473"/>
      <c r="KQ174" s="520" t="s">
        <v>302</v>
      </c>
      <c r="KR174" s="520"/>
      <c r="KT174" s="473"/>
      <c r="KU174" s="520" t="s">
        <v>302</v>
      </c>
      <c r="KV174" s="520"/>
      <c r="KX174" s="473"/>
      <c r="KY174" s="520" t="s">
        <v>302</v>
      </c>
      <c r="KZ174" s="520"/>
      <c r="LB174" s="473"/>
      <c r="LC174" s="520" t="s">
        <v>302</v>
      </c>
      <c r="LD174" s="520"/>
      <c r="LF174" s="473"/>
      <c r="LG174" s="520" t="s">
        <v>302</v>
      </c>
      <c r="LH174" s="520"/>
      <c r="LJ174" s="473"/>
      <c r="LK174" s="520" t="s">
        <v>302</v>
      </c>
      <c r="LL174" s="520"/>
      <c r="LN174" s="473"/>
      <c r="LO174" s="520" t="s">
        <v>302</v>
      </c>
      <c r="LP174" s="520"/>
      <c r="LR174" s="473"/>
      <c r="LS174" s="520" t="s">
        <v>302</v>
      </c>
      <c r="LT174" s="520"/>
      <c r="LV174" s="473"/>
      <c r="LW174" s="520" t="s">
        <v>302</v>
      </c>
      <c r="LX174" s="520"/>
      <c r="LZ174" s="473"/>
      <c r="MA174" s="520" t="s">
        <v>302</v>
      </c>
      <c r="MB174" s="520"/>
      <c r="MD174" s="473"/>
      <c r="ME174" s="520" t="s">
        <v>302</v>
      </c>
      <c r="MF174" s="520"/>
      <c r="MH174" s="473"/>
      <c r="MI174" s="520" t="s">
        <v>302</v>
      </c>
      <c r="MJ174" s="520"/>
      <c r="ML174" s="473"/>
      <c r="MM174" s="520" t="s">
        <v>302</v>
      </c>
      <c r="MN174" s="520"/>
      <c r="MP174" s="473"/>
      <c r="MQ174" s="520" t="s">
        <v>302</v>
      </c>
      <c r="MR174" s="520"/>
      <c r="MT174" s="473"/>
      <c r="MU174" s="520" t="s">
        <v>302</v>
      </c>
      <c r="MV174" s="520"/>
      <c r="MX174" s="473"/>
      <c r="MY174" s="520" t="s">
        <v>302</v>
      </c>
      <c r="MZ174" s="520"/>
      <c r="NB174" s="473"/>
      <c r="NC174" s="520" t="s">
        <v>302</v>
      </c>
      <c r="ND174" s="520"/>
      <c r="NF174" s="473"/>
      <c r="NG174" s="520" t="s">
        <v>302</v>
      </c>
      <c r="NH174" s="520"/>
      <c r="NJ174" s="473"/>
      <c r="NK174" s="520" t="s">
        <v>302</v>
      </c>
      <c r="NL174" s="520"/>
      <c r="NN174" s="473"/>
      <c r="NO174" s="520" t="s">
        <v>302</v>
      </c>
      <c r="NP174" s="520"/>
      <c r="NR174" s="473"/>
      <c r="NS174" s="520" t="s">
        <v>302</v>
      </c>
      <c r="NT174" s="520"/>
      <c r="NV174" s="473"/>
      <c r="NW174" s="520" t="s">
        <v>302</v>
      </c>
      <c r="NX174" s="520"/>
      <c r="NZ174" s="473"/>
      <c r="OA174" s="520" t="s">
        <v>302</v>
      </c>
      <c r="OB174" s="520"/>
      <c r="OD174" s="473"/>
      <c r="OE174" s="520" t="s">
        <v>302</v>
      </c>
      <c r="OF174" s="520"/>
      <c r="OH174" s="473"/>
      <c r="OI174" s="520" t="s">
        <v>302</v>
      </c>
      <c r="OJ174" s="520"/>
      <c r="OL174" s="473"/>
      <c r="OM174" s="520" t="s">
        <v>302</v>
      </c>
      <c r="ON174" s="520"/>
      <c r="OP174" s="473"/>
      <c r="OQ174" s="520" t="s">
        <v>302</v>
      </c>
      <c r="OR174" s="520"/>
      <c r="OT174" s="473"/>
      <c r="OU174" s="520" t="s">
        <v>302</v>
      </c>
      <c r="OV174" s="520"/>
      <c r="OX174" s="473"/>
      <c r="OY174" s="520" t="s">
        <v>302</v>
      </c>
      <c r="OZ174" s="520"/>
      <c r="PB174" s="473"/>
      <c r="PC174" s="520" t="s">
        <v>302</v>
      </c>
      <c r="PD174" s="520"/>
      <c r="PF174" s="473"/>
      <c r="PG174" s="520" t="s">
        <v>302</v>
      </c>
      <c r="PH174" s="520"/>
      <c r="PJ174" s="473"/>
      <c r="PK174" s="520" t="s">
        <v>302</v>
      </c>
      <c r="PL174" s="520"/>
      <c r="PN174" s="473"/>
      <c r="PO174" s="520" t="s">
        <v>302</v>
      </c>
      <c r="PP174" s="520"/>
      <c r="PR174" s="473"/>
      <c r="PS174" s="520" t="s">
        <v>302</v>
      </c>
      <c r="PT174" s="520"/>
      <c r="PV174" s="473"/>
      <c r="PW174" s="520" t="s">
        <v>302</v>
      </c>
      <c r="PX174" s="520"/>
      <c r="PZ174" s="473"/>
      <c r="QA174" s="520" t="s">
        <v>302</v>
      </c>
      <c r="QB174" s="520"/>
      <c r="QD174" s="473"/>
      <c r="QE174" s="520" t="s">
        <v>302</v>
      </c>
      <c r="QF174" s="520"/>
      <c r="QH174" s="473"/>
      <c r="QI174" s="520" t="s">
        <v>302</v>
      </c>
      <c r="QJ174" s="520"/>
      <c r="QL174" s="473"/>
      <c r="QM174" s="520" t="s">
        <v>302</v>
      </c>
      <c r="QN174" s="520"/>
      <c r="QP174" s="473"/>
      <c r="QQ174" s="520" t="s">
        <v>302</v>
      </c>
      <c r="QR174" s="520"/>
      <c r="QT174" s="473"/>
      <c r="QU174" s="520" t="s">
        <v>302</v>
      </c>
      <c r="QV174" s="520"/>
      <c r="QX174" s="473"/>
      <c r="QY174" s="520" t="s">
        <v>302</v>
      </c>
      <c r="QZ174" s="520"/>
      <c r="RB174" s="473"/>
      <c r="RC174" s="520" t="s">
        <v>302</v>
      </c>
      <c r="RD174" s="520"/>
      <c r="RF174" s="473"/>
      <c r="RG174" s="520" t="s">
        <v>302</v>
      </c>
      <c r="RH174" s="520"/>
      <c r="RJ174" s="473"/>
      <c r="RK174" s="520" t="s">
        <v>302</v>
      </c>
      <c r="RL174" s="520"/>
      <c r="RN174" s="473"/>
      <c r="RO174" s="520" t="s">
        <v>302</v>
      </c>
      <c r="RP174" s="520"/>
      <c r="RR174" s="473"/>
      <c r="RS174" s="520" t="s">
        <v>302</v>
      </c>
      <c r="RT174" s="520"/>
      <c r="RV174" s="473"/>
      <c r="RW174" s="520" t="s">
        <v>302</v>
      </c>
      <c r="RX174" s="520"/>
      <c r="RZ174" s="473"/>
      <c r="SA174" s="520" t="s">
        <v>302</v>
      </c>
      <c r="SB174" s="520"/>
      <c r="SD174" s="473"/>
      <c r="SE174" s="520" t="s">
        <v>302</v>
      </c>
      <c r="SF174" s="520"/>
      <c r="SH174" s="473"/>
      <c r="SI174" s="520" t="s">
        <v>302</v>
      </c>
      <c r="SJ174" s="520"/>
      <c r="SL174" s="473"/>
      <c r="SM174" s="520" t="s">
        <v>302</v>
      </c>
      <c r="SN174" s="520"/>
      <c r="SP174" s="473"/>
      <c r="SQ174" s="520" t="s">
        <v>302</v>
      </c>
      <c r="SR174" s="520"/>
      <c r="ST174" s="473"/>
      <c r="SU174" s="520" t="s">
        <v>302</v>
      </c>
      <c r="SV174" s="520"/>
      <c r="SX174" s="473"/>
      <c r="SY174" s="520" t="s">
        <v>302</v>
      </c>
      <c r="SZ174" s="520"/>
      <c r="TB174" s="473"/>
      <c r="TC174" s="520" t="s">
        <v>302</v>
      </c>
      <c r="TD174" s="520"/>
      <c r="TF174" s="473"/>
      <c r="TG174" s="520" t="s">
        <v>302</v>
      </c>
      <c r="TH174" s="520"/>
      <c r="TJ174" s="473"/>
      <c r="TK174" s="520" t="s">
        <v>302</v>
      </c>
      <c r="TL174" s="520"/>
      <c r="TN174" s="473"/>
      <c r="TO174" s="520" t="s">
        <v>302</v>
      </c>
      <c r="TP174" s="520"/>
      <c r="TR174" s="473"/>
      <c r="TS174" s="520" t="s">
        <v>302</v>
      </c>
      <c r="TT174" s="520"/>
      <c r="TV174" s="473"/>
      <c r="TW174" s="520" t="s">
        <v>302</v>
      </c>
      <c r="TX174" s="520"/>
      <c r="TZ174" s="473"/>
      <c r="UA174" s="520" t="s">
        <v>302</v>
      </c>
      <c r="UB174" s="520"/>
      <c r="UD174" s="473"/>
      <c r="UE174" s="520" t="s">
        <v>302</v>
      </c>
      <c r="UF174" s="520"/>
      <c r="UH174" s="473"/>
      <c r="UI174" s="520" t="s">
        <v>302</v>
      </c>
      <c r="UJ174" s="520"/>
      <c r="UL174" s="473"/>
      <c r="UM174" s="520" t="s">
        <v>302</v>
      </c>
      <c r="UN174" s="520"/>
      <c r="UP174" s="473"/>
      <c r="UQ174" s="520" t="s">
        <v>302</v>
      </c>
      <c r="UR174" s="520"/>
      <c r="UT174" s="473"/>
      <c r="UU174" s="520" t="s">
        <v>302</v>
      </c>
      <c r="UV174" s="520"/>
      <c r="UX174" s="473"/>
      <c r="UY174" s="520" t="s">
        <v>302</v>
      </c>
      <c r="UZ174" s="520"/>
      <c r="VB174" s="473"/>
      <c r="VC174" s="520" t="s">
        <v>302</v>
      </c>
      <c r="VD174" s="520"/>
      <c r="VF174" s="473"/>
      <c r="VG174" s="520" t="s">
        <v>302</v>
      </c>
      <c r="VH174" s="520"/>
      <c r="VJ174" s="473"/>
      <c r="VK174" s="520" t="s">
        <v>302</v>
      </c>
      <c r="VL174" s="520"/>
      <c r="VN174" s="473"/>
      <c r="VO174" s="520" t="s">
        <v>302</v>
      </c>
      <c r="VP174" s="520"/>
      <c r="VR174" s="473"/>
      <c r="VS174" s="520" t="s">
        <v>302</v>
      </c>
      <c r="VT174" s="520"/>
      <c r="VV174" s="473"/>
      <c r="VW174" s="520" t="s">
        <v>302</v>
      </c>
      <c r="VX174" s="520"/>
      <c r="VZ174" s="473"/>
      <c r="WA174" s="520" t="s">
        <v>302</v>
      </c>
      <c r="WB174" s="520"/>
      <c r="WD174" s="473"/>
      <c r="WE174" s="520" t="s">
        <v>302</v>
      </c>
      <c r="WF174" s="520"/>
      <c r="WH174" s="473"/>
      <c r="WI174" s="520" t="s">
        <v>302</v>
      </c>
      <c r="WJ174" s="520"/>
      <c r="WL174" s="473"/>
      <c r="WM174" s="520" t="s">
        <v>302</v>
      </c>
      <c r="WN174" s="520"/>
      <c r="WP174" s="473"/>
      <c r="WQ174" s="520" t="s">
        <v>302</v>
      </c>
      <c r="WR174" s="520"/>
      <c r="WT174" s="473"/>
      <c r="WU174" s="520" t="s">
        <v>302</v>
      </c>
      <c r="WV174" s="520"/>
      <c r="WX174" s="473"/>
      <c r="WY174" s="520" t="s">
        <v>302</v>
      </c>
      <c r="WZ174" s="520"/>
      <c r="XB174" s="473"/>
      <c r="XC174" s="520" t="s">
        <v>302</v>
      </c>
      <c r="XD174" s="520"/>
      <c r="XF174" s="473"/>
      <c r="XG174" s="520" t="s">
        <v>302</v>
      </c>
      <c r="XH174" s="520"/>
      <c r="XJ174" s="473"/>
      <c r="XK174" s="520" t="s">
        <v>302</v>
      </c>
      <c r="XL174" s="520"/>
      <c r="XN174" s="473"/>
      <c r="XO174" s="520" t="s">
        <v>302</v>
      </c>
      <c r="XP174" s="520"/>
      <c r="XR174" s="473"/>
      <c r="XS174" s="520" t="s">
        <v>302</v>
      </c>
      <c r="XT174" s="520"/>
      <c r="XV174" s="473"/>
      <c r="XW174" s="520" t="s">
        <v>302</v>
      </c>
      <c r="XX174" s="520"/>
      <c r="XZ174" s="473"/>
      <c r="YA174" s="520" t="s">
        <v>302</v>
      </c>
      <c r="YB174" s="520"/>
      <c r="YD174" s="473"/>
      <c r="YE174" s="520" t="s">
        <v>302</v>
      </c>
      <c r="YF174" s="520"/>
      <c r="YH174" s="473"/>
      <c r="YI174" s="520" t="s">
        <v>302</v>
      </c>
      <c r="YJ174" s="520"/>
      <c r="YL174" s="473"/>
      <c r="YM174" s="520" t="s">
        <v>302</v>
      </c>
      <c r="YN174" s="520"/>
      <c r="YP174" s="473"/>
      <c r="YQ174" s="520" t="s">
        <v>302</v>
      </c>
      <c r="YR174" s="520"/>
      <c r="YT174" s="473"/>
      <c r="YU174" s="520" t="s">
        <v>302</v>
      </c>
      <c r="YV174" s="520"/>
      <c r="YX174" s="473"/>
      <c r="YY174" s="520" t="s">
        <v>302</v>
      </c>
      <c r="YZ174" s="520"/>
      <c r="ZB174" s="473"/>
      <c r="ZC174" s="520" t="s">
        <v>302</v>
      </c>
      <c r="ZD174" s="520"/>
      <c r="ZF174" s="473"/>
      <c r="ZG174" s="520" t="s">
        <v>302</v>
      </c>
      <c r="ZH174" s="520"/>
      <c r="ZJ174" s="473"/>
      <c r="ZK174" s="520" t="s">
        <v>302</v>
      </c>
      <c r="ZL174" s="520"/>
      <c r="ZN174" s="473"/>
      <c r="ZO174" s="520" t="s">
        <v>302</v>
      </c>
      <c r="ZP174" s="520"/>
      <c r="ZR174" s="473"/>
      <c r="ZS174" s="520" t="s">
        <v>302</v>
      </c>
      <c r="ZT174" s="520"/>
      <c r="ZV174" s="473"/>
      <c r="ZW174" s="520" t="s">
        <v>302</v>
      </c>
      <c r="ZX174" s="520"/>
      <c r="ZZ174" s="473"/>
      <c r="AAA174" s="520" t="s">
        <v>302</v>
      </c>
      <c r="AAB174" s="520"/>
      <c r="AAD174" s="473"/>
      <c r="AAE174" s="520" t="s">
        <v>302</v>
      </c>
      <c r="AAF174" s="520"/>
      <c r="AAH174" s="473"/>
      <c r="AAI174" s="520" t="s">
        <v>302</v>
      </c>
      <c r="AAJ174" s="520"/>
      <c r="AAL174" s="473"/>
      <c r="AAM174" s="520" t="s">
        <v>302</v>
      </c>
      <c r="AAN174" s="520"/>
      <c r="AAP174" s="473"/>
      <c r="AAQ174" s="520" t="s">
        <v>302</v>
      </c>
      <c r="AAR174" s="520"/>
      <c r="AAT174" s="473"/>
      <c r="AAU174" s="520" t="s">
        <v>302</v>
      </c>
      <c r="AAV174" s="520"/>
      <c r="AAX174" s="473"/>
      <c r="AAY174" s="520" t="s">
        <v>302</v>
      </c>
      <c r="AAZ174" s="520"/>
      <c r="ABB174" s="473"/>
      <c r="ABC174" s="520" t="s">
        <v>302</v>
      </c>
      <c r="ABD174" s="520"/>
      <c r="ABF174" s="473"/>
      <c r="ABG174" s="520" t="s">
        <v>302</v>
      </c>
      <c r="ABH174" s="520"/>
      <c r="ABJ174" s="473"/>
      <c r="ABK174" s="520" t="s">
        <v>302</v>
      </c>
      <c r="ABL174" s="520"/>
      <c r="ABN174" s="473"/>
      <c r="ABO174" s="520" t="s">
        <v>302</v>
      </c>
      <c r="ABP174" s="520"/>
      <c r="ABR174" s="473"/>
      <c r="ABS174" s="520" t="s">
        <v>302</v>
      </c>
      <c r="ABT174" s="520"/>
      <c r="ABV174" s="473"/>
      <c r="ABW174" s="520" t="s">
        <v>302</v>
      </c>
      <c r="ABX174" s="520"/>
      <c r="ABZ174" s="473"/>
      <c r="ACA174" s="520" t="s">
        <v>302</v>
      </c>
      <c r="ACB174" s="520"/>
      <c r="ACD174" s="473"/>
      <c r="ACE174" s="520" t="s">
        <v>302</v>
      </c>
      <c r="ACF174" s="520"/>
      <c r="ACH174" s="473"/>
      <c r="ACI174" s="520" t="s">
        <v>302</v>
      </c>
      <c r="ACJ174" s="520"/>
      <c r="ACL174" s="473"/>
      <c r="ACM174" s="520" t="s">
        <v>302</v>
      </c>
      <c r="ACN174" s="520"/>
      <c r="ACP174" s="473"/>
      <c r="ACQ174" s="520" t="s">
        <v>302</v>
      </c>
      <c r="ACR174" s="520"/>
      <c r="ACT174" s="473"/>
      <c r="ACU174" s="520" t="s">
        <v>302</v>
      </c>
      <c r="ACV174" s="520"/>
      <c r="ACX174" s="473"/>
      <c r="ACY174" s="520" t="s">
        <v>302</v>
      </c>
      <c r="ACZ174" s="520"/>
      <c r="ADB174" s="473"/>
      <c r="ADC174" s="520" t="s">
        <v>302</v>
      </c>
      <c r="ADD174" s="520"/>
      <c r="ADF174" s="473"/>
      <c r="ADG174" s="520" t="s">
        <v>302</v>
      </c>
      <c r="ADH174" s="520"/>
      <c r="ADJ174" s="473"/>
      <c r="ADK174" s="520" t="s">
        <v>302</v>
      </c>
      <c r="ADL174" s="520"/>
      <c r="ADN174" s="473"/>
      <c r="ADO174" s="520" t="s">
        <v>302</v>
      </c>
      <c r="ADP174" s="520"/>
      <c r="ADR174" s="473"/>
      <c r="ADS174" s="520" t="s">
        <v>302</v>
      </c>
      <c r="ADT174" s="520"/>
      <c r="ADV174" s="473"/>
      <c r="ADW174" s="520" t="s">
        <v>302</v>
      </c>
      <c r="ADX174" s="520"/>
      <c r="ADZ174" s="473"/>
      <c r="AEA174" s="520" t="s">
        <v>302</v>
      </c>
      <c r="AEB174" s="520"/>
      <c r="AED174" s="473"/>
      <c r="AEE174" s="520" t="s">
        <v>302</v>
      </c>
      <c r="AEF174" s="520"/>
      <c r="AEH174" s="473"/>
      <c r="AEI174" s="520" t="s">
        <v>302</v>
      </c>
      <c r="AEJ174" s="520"/>
      <c r="AEL174" s="473"/>
      <c r="AEM174" s="520" t="s">
        <v>302</v>
      </c>
      <c r="AEN174" s="520"/>
      <c r="AEP174" s="473"/>
      <c r="AEQ174" s="520" t="s">
        <v>302</v>
      </c>
      <c r="AER174" s="520"/>
      <c r="AET174" s="473"/>
      <c r="AEU174" s="520" t="s">
        <v>302</v>
      </c>
      <c r="AEV174" s="520"/>
      <c r="AEX174" s="473"/>
      <c r="AEY174" s="520" t="s">
        <v>302</v>
      </c>
      <c r="AEZ174" s="520"/>
      <c r="AFB174" s="473"/>
      <c r="AFC174" s="520" t="s">
        <v>302</v>
      </c>
      <c r="AFD174" s="520"/>
      <c r="AFF174" s="473"/>
      <c r="AFG174" s="520" t="s">
        <v>302</v>
      </c>
      <c r="AFH174" s="520"/>
      <c r="AFJ174" s="473"/>
      <c r="AFK174" s="520" t="s">
        <v>302</v>
      </c>
      <c r="AFL174" s="520"/>
      <c r="AFN174" s="473"/>
      <c r="AFO174" s="520" t="s">
        <v>302</v>
      </c>
      <c r="AFP174" s="520"/>
      <c r="AFR174" s="473"/>
      <c r="AFS174" s="520" t="s">
        <v>302</v>
      </c>
      <c r="AFT174" s="520"/>
      <c r="AFV174" s="473"/>
      <c r="AFW174" s="520" t="s">
        <v>302</v>
      </c>
      <c r="AFX174" s="520"/>
      <c r="AFZ174" s="473"/>
      <c r="AGA174" s="520" t="s">
        <v>302</v>
      </c>
      <c r="AGB174" s="520"/>
      <c r="AGD174" s="473"/>
      <c r="AGE174" s="520" t="s">
        <v>302</v>
      </c>
      <c r="AGF174" s="520"/>
      <c r="AGH174" s="473"/>
      <c r="AGI174" s="520" t="s">
        <v>302</v>
      </c>
      <c r="AGJ174" s="520"/>
      <c r="AGL174" s="473"/>
      <c r="AGM174" s="520" t="s">
        <v>302</v>
      </c>
      <c r="AGN174" s="520"/>
      <c r="AGP174" s="473"/>
      <c r="AGQ174" s="520" t="s">
        <v>302</v>
      </c>
      <c r="AGR174" s="520"/>
      <c r="AGT174" s="473"/>
      <c r="AGU174" s="520" t="s">
        <v>302</v>
      </c>
      <c r="AGV174" s="520"/>
      <c r="AGX174" s="473"/>
      <c r="AGY174" s="520" t="s">
        <v>302</v>
      </c>
      <c r="AGZ174" s="520"/>
      <c r="AHB174" s="473"/>
      <c r="AHC174" s="520" t="s">
        <v>302</v>
      </c>
      <c r="AHD174" s="520"/>
      <c r="AHF174" s="473"/>
      <c r="AHG174" s="520" t="s">
        <v>302</v>
      </c>
      <c r="AHH174" s="520"/>
      <c r="AHJ174" s="473"/>
      <c r="AHK174" s="520" t="s">
        <v>302</v>
      </c>
      <c r="AHL174" s="520"/>
      <c r="AHN174" s="473"/>
      <c r="AHO174" s="520" t="s">
        <v>302</v>
      </c>
      <c r="AHP174" s="520"/>
      <c r="AHR174" s="473"/>
      <c r="AHS174" s="520" t="s">
        <v>302</v>
      </c>
      <c r="AHT174" s="520"/>
      <c r="AHV174" s="473"/>
      <c r="AHW174" s="520" t="s">
        <v>302</v>
      </c>
      <c r="AHX174" s="520"/>
      <c r="AHZ174" s="473"/>
      <c r="AIA174" s="520" t="s">
        <v>302</v>
      </c>
      <c r="AIB174" s="520"/>
      <c r="AID174" s="473"/>
      <c r="AIE174" s="520" t="s">
        <v>302</v>
      </c>
      <c r="AIF174" s="520"/>
      <c r="AIH174" s="473"/>
      <c r="AII174" s="520" t="s">
        <v>302</v>
      </c>
      <c r="AIJ174" s="520"/>
      <c r="AIL174" s="473"/>
      <c r="AIM174" s="520" t="s">
        <v>302</v>
      </c>
      <c r="AIN174" s="520"/>
      <c r="AIP174" s="473"/>
      <c r="AIQ174" s="520" t="s">
        <v>302</v>
      </c>
      <c r="AIR174" s="520"/>
      <c r="AIT174" s="473"/>
      <c r="AIU174" s="520" t="s">
        <v>302</v>
      </c>
      <c r="AIV174" s="520"/>
      <c r="AIX174" s="473"/>
      <c r="AIY174" s="520" t="s">
        <v>302</v>
      </c>
      <c r="AIZ174" s="520"/>
      <c r="AJB174" s="473"/>
      <c r="AJC174" s="520" t="s">
        <v>302</v>
      </c>
      <c r="AJD174" s="520"/>
      <c r="AJF174" s="473"/>
      <c r="AJG174" s="520" t="s">
        <v>302</v>
      </c>
      <c r="AJH174" s="520"/>
      <c r="AJJ174" s="473"/>
      <c r="AJK174" s="520" t="s">
        <v>302</v>
      </c>
      <c r="AJL174" s="520"/>
      <c r="AJN174" s="473"/>
      <c r="AJO174" s="520" t="s">
        <v>302</v>
      </c>
      <c r="AJP174" s="520"/>
      <c r="AJR174" s="473"/>
      <c r="AJS174" s="520" t="s">
        <v>302</v>
      </c>
      <c r="AJT174" s="520"/>
      <c r="AJV174" s="473"/>
      <c r="AJW174" s="520" t="s">
        <v>302</v>
      </c>
      <c r="AJX174" s="520"/>
      <c r="AJZ174" s="473"/>
      <c r="AKA174" s="520" t="s">
        <v>302</v>
      </c>
      <c r="AKB174" s="520"/>
      <c r="AKD174" s="473"/>
      <c r="AKE174" s="520" t="s">
        <v>302</v>
      </c>
      <c r="AKF174" s="520"/>
      <c r="AKH174" s="473"/>
      <c r="AKI174" s="520" t="s">
        <v>302</v>
      </c>
      <c r="AKJ174" s="520"/>
      <c r="AKL174" s="473"/>
      <c r="AKM174" s="520" t="s">
        <v>302</v>
      </c>
      <c r="AKN174" s="520"/>
      <c r="AKP174" s="473"/>
      <c r="AKQ174" s="520" t="s">
        <v>302</v>
      </c>
      <c r="AKR174" s="520"/>
      <c r="AKT174" s="473"/>
      <c r="AKU174" s="520" t="s">
        <v>302</v>
      </c>
      <c r="AKV174" s="520"/>
      <c r="AKX174" s="473"/>
      <c r="AKY174" s="520" t="s">
        <v>302</v>
      </c>
      <c r="AKZ174" s="520"/>
      <c r="ALB174" s="473"/>
      <c r="ALC174" s="520" t="s">
        <v>302</v>
      </c>
      <c r="ALD174" s="520"/>
      <c r="ALF174" s="473"/>
      <c r="ALG174" s="520" t="s">
        <v>302</v>
      </c>
      <c r="ALH174" s="520"/>
      <c r="ALJ174" s="473"/>
      <c r="ALK174" s="520" t="s">
        <v>302</v>
      </c>
      <c r="ALL174" s="520"/>
      <c r="ALN174" s="473"/>
      <c r="ALO174" s="520" t="s">
        <v>302</v>
      </c>
      <c r="ALP174" s="520"/>
      <c r="ALR174" s="473"/>
      <c r="ALS174" s="520" t="s">
        <v>302</v>
      </c>
      <c r="ALT174" s="520"/>
      <c r="ALV174" s="473"/>
      <c r="ALW174" s="520" t="s">
        <v>302</v>
      </c>
      <c r="ALX174" s="520"/>
      <c r="ALZ174" s="473"/>
      <c r="AMA174" s="520" t="s">
        <v>302</v>
      </c>
      <c r="AMB174" s="520"/>
      <c r="AMD174" s="473"/>
      <c r="AME174" s="520" t="s">
        <v>302</v>
      </c>
      <c r="AMF174" s="520"/>
      <c r="AMH174" s="473"/>
      <c r="AMI174" s="520" t="s">
        <v>302</v>
      </c>
      <c r="AMJ174" s="520"/>
    </row>
    <row r="175" s="466" customFormat="true" ht="14.25" hidden="true" customHeight="true" outlineLevel="0" collapsed="false">
      <c r="A175" s="462"/>
      <c r="B175" s="468"/>
      <c r="C175" s="468"/>
      <c r="D175" s="468"/>
      <c r="E175" s="468"/>
      <c r="F175" s="468"/>
      <c r="G175" s="468"/>
      <c r="H175" s="468"/>
      <c r="I175" s="468"/>
      <c r="J175" s="468"/>
      <c r="K175" s="468"/>
    </row>
    <row r="176" s="466" customFormat="true" ht="14.25" hidden="true" customHeight="true" outlineLevel="0" collapsed="false">
      <c r="A176" s="462"/>
      <c r="B176" s="468"/>
      <c r="C176" s="468"/>
      <c r="D176" s="468"/>
      <c r="E176" s="468"/>
      <c r="F176" s="468"/>
      <c r="G176" s="468"/>
      <c r="H176" s="468"/>
      <c r="I176" s="468"/>
      <c r="J176" s="468"/>
      <c r="K176" s="468"/>
    </row>
    <row r="177" s="466" customFormat="true" ht="14.25" hidden="true" customHeight="true" outlineLevel="0" collapsed="false">
      <c r="A177" s="462"/>
      <c r="B177" s="468"/>
      <c r="C177" s="468"/>
      <c r="D177" s="468"/>
      <c r="E177" s="468"/>
      <c r="F177" s="468"/>
      <c r="G177" s="468"/>
      <c r="H177" s="468"/>
      <c r="I177" s="468"/>
      <c r="J177" s="468"/>
      <c r="K177" s="468"/>
    </row>
    <row r="178" s="466" customFormat="true" ht="14.25" hidden="true" customHeight="true" outlineLevel="0" collapsed="false">
      <c r="A178" s="462"/>
      <c r="B178" s="468"/>
      <c r="C178" s="468"/>
      <c r="D178" s="468"/>
      <c r="E178" s="468"/>
      <c r="F178" s="468"/>
      <c r="G178" s="468"/>
      <c r="H178" s="468"/>
      <c r="I178" s="468"/>
      <c r="J178" s="468"/>
      <c r="K178" s="468"/>
    </row>
    <row r="179" s="466" customFormat="true" ht="14.25" hidden="true" customHeight="true" outlineLevel="0" collapsed="false">
      <c r="A179" s="462"/>
      <c r="B179" s="468"/>
      <c r="C179" s="468"/>
      <c r="D179" s="468"/>
      <c r="E179" s="468"/>
      <c r="F179" s="468"/>
      <c r="G179" s="468"/>
      <c r="H179" s="468"/>
      <c r="I179" s="468"/>
      <c r="J179" s="468"/>
      <c r="K179" s="468"/>
    </row>
    <row r="180" customFormat="false" ht="57.75" hidden="true" customHeight="true" outlineLevel="0" collapsed="false">
      <c r="A180" s="219"/>
      <c r="B180" s="468"/>
      <c r="C180" s="468"/>
      <c r="D180" s="468"/>
      <c r="E180" s="468"/>
      <c r="F180" s="468"/>
      <c r="G180" s="468"/>
      <c r="H180" s="468"/>
      <c r="I180" s="468"/>
      <c r="J180" s="468"/>
      <c r="K180" s="468"/>
    </row>
    <row r="181" customFormat="false" ht="14.25" hidden="true" customHeight="true" outlineLevel="0" collapsed="false">
      <c r="A181" s="219"/>
      <c r="B181" s="468"/>
      <c r="C181" s="468"/>
      <c r="D181" s="468"/>
      <c r="E181" s="468"/>
      <c r="F181" s="468"/>
      <c r="G181" s="468"/>
      <c r="H181" s="468"/>
      <c r="I181" s="468"/>
      <c r="J181" s="468"/>
      <c r="K181" s="468"/>
    </row>
    <row r="182" customFormat="false" ht="14.25" hidden="true" customHeight="false" outlineLevel="0" collapsed="false">
      <c r="A182" s="468"/>
      <c r="B182" s="468"/>
      <c r="C182" s="468"/>
      <c r="D182" s="468"/>
      <c r="E182" s="468"/>
      <c r="F182" s="468"/>
      <c r="G182" s="468"/>
      <c r="H182" s="468"/>
      <c r="I182" s="468"/>
      <c r="J182" s="468"/>
      <c r="K182" s="468"/>
    </row>
    <row r="183" customFormat="false" ht="14.25" hidden="false" customHeight="false" outlineLevel="0" collapsed="false"/>
    <row r="184" customFormat="false" ht="18" hidden="false" customHeight="true" outlineLevel="0" collapsed="false"/>
    <row r="185" customFormat="false" ht="18" hidden="false" customHeight="true" outlineLevel="0" collapsed="false"/>
    <row r="186" customFormat="false" ht="14.25" hidden="false" customHeight="false" outlineLevel="0" collapsed="false"/>
  </sheetData>
  <mergeCells count="10008">
    <mergeCell ref="B8:K8"/>
    <mergeCell ref="B9:I9"/>
    <mergeCell ref="B10:I10"/>
    <mergeCell ref="C12:D13"/>
    <mergeCell ref="E12:F12"/>
    <mergeCell ref="G12:I12"/>
    <mergeCell ref="C14:I14"/>
    <mergeCell ref="C15:D15"/>
    <mergeCell ref="C16:D16"/>
    <mergeCell ref="C17:D17"/>
    <mergeCell ref="C18:D18"/>
    <mergeCell ref="C19:D19"/>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8:D58"/>
    <mergeCell ref="G58:H58"/>
    <mergeCell ref="C59:H59"/>
    <mergeCell ref="C60:D60"/>
    <mergeCell ref="G60:H60"/>
    <mergeCell ref="C61:D70"/>
    <mergeCell ref="G61:H61"/>
    <mergeCell ref="G62:H62"/>
    <mergeCell ref="G63:H63"/>
    <mergeCell ref="G64:H64"/>
    <mergeCell ref="G65:H65"/>
    <mergeCell ref="G66:H66"/>
    <mergeCell ref="G67:H67"/>
    <mergeCell ref="C71:D71"/>
    <mergeCell ref="G71:H71"/>
    <mergeCell ref="C72:D81"/>
    <mergeCell ref="G72:H72"/>
    <mergeCell ref="G73:H73"/>
    <mergeCell ref="G74:H74"/>
    <mergeCell ref="G75:H75"/>
    <mergeCell ref="G76:H76"/>
    <mergeCell ref="G77:H77"/>
    <mergeCell ref="G78:H78"/>
    <mergeCell ref="C82:D88"/>
    <mergeCell ref="G82:H82"/>
    <mergeCell ref="G83:H83"/>
    <mergeCell ref="G84:H84"/>
    <mergeCell ref="G85:H85"/>
    <mergeCell ref="G86:H86"/>
    <mergeCell ref="G87:H87"/>
    <mergeCell ref="G88:H88"/>
    <mergeCell ref="C89:D95"/>
    <mergeCell ref="G89:H89"/>
    <mergeCell ref="G90:H90"/>
    <mergeCell ref="G91:H91"/>
    <mergeCell ref="G92:H92"/>
    <mergeCell ref="G93:H93"/>
    <mergeCell ref="G94:H94"/>
    <mergeCell ref="G95:H95"/>
    <mergeCell ref="C96:D96"/>
    <mergeCell ref="G96:H96"/>
    <mergeCell ref="C97:D97"/>
    <mergeCell ref="G97:H97"/>
    <mergeCell ref="C98:D98"/>
    <mergeCell ref="G98:H98"/>
    <mergeCell ref="G99:H99"/>
    <mergeCell ref="E100:F100"/>
    <mergeCell ref="C102:D102"/>
    <mergeCell ref="H102:I102"/>
    <mergeCell ref="C103:I103"/>
    <mergeCell ref="C104:D104"/>
    <mergeCell ref="H104:I104"/>
    <mergeCell ref="C105:D105"/>
    <mergeCell ref="H105:I105"/>
    <mergeCell ref="C106:D106"/>
    <mergeCell ref="H106:I106"/>
    <mergeCell ref="C107:D107"/>
    <mergeCell ref="H107:I107"/>
    <mergeCell ref="C108:D108"/>
    <mergeCell ref="H108:I108"/>
    <mergeCell ref="C109:D109"/>
    <mergeCell ref="H109:I109"/>
    <mergeCell ref="C110:D110"/>
    <mergeCell ref="H110:I110"/>
    <mergeCell ref="C111:D111"/>
    <mergeCell ref="H111:I111"/>
    <mergeCell ref="C112:D112"/>
    <mergeCell ref="H112:I112"/>
    <mergeCell ref="C113:D113"/>
    <mergeCell ref="H113:I113"/>
    <mergeCell ref="C114:D114"/>
    <mergeCell ref="H114:I114"/>
    <mergeCell ref="C115:D115"/>
    <mergeCell ref="H115:I115"/>
    <mergeCell ref="C116:D116"/>
    <mergeCell ref="H116:I116"/>
    <mergeCell ref="C117:D117"/>
    <mergeCell ref="H117:I117"/>
    <mergeCell ref="F118:G118"/>
    <mergeCell ref="C120:D120"/>
    <mergeCell ref="C121:E121"/>
    <mergeCell ref="C122:D122"/>
    <mergeCell ref="C123:D123"/>
    <mergeCell ref="C124:D124"/>
    <mergeCell ref="C125:D125"/>
    <mergeCell ref="C126:D126"/>
    <mergeCell ref="C127:D127"/>
    <mergeCell ref="C128:D128"/>
    <mergeCell ref="C129:D129"/>
    <mergeCell ref="C130:D130"/>
    <mergeCell ref="C133:I133"/>
    <mergeCell ref="C134:I134"/>
    <mergeCell ref="C136:D136"/>
    <mergeCell ref="O136:P136"/>
    <mergeCell ref="S136:T136"/>
    <mergeCell ref="W136:X136"/>
    <mergeCell ref="AA136:AB136"/>
    <mergeCell ref="AE136:AF136"/>
    <mergeCell ref="AI136:AJ136"/>
    <mergeCell ref="AM136:AN136"/>
    <mergeCell ref="AQ136:AR136"/>
    <mergeCell ref="AU136:AV136"/>
    <mergeCell ref="AY136:AZ136"/>
    <mergeCell ref="BC136:BD136"/>
    <mergeCell ref="BG136:BH136"/>
    <mergeCell ref="BK136:BL136"/>
    <mergeCell ref="BO136:BP136"/>
    <mergeCell ref="BS136:BT136"/>
    <mergeCell ref="BW136:BX136"/>
    <mergeCell ref="CA136:CB136"/>
    <mergeCell ref="CE136:CF136"/>
    <mergeCell ref="CI136:CJ136"/>
    <mergeCell ref="CM136:CN136"/>
    <mergeCell ref="CQ136:CR136"/>
    <mergeCell ref="CU136:CV136"/>
    <mergeCell ref="CY136:CZ136"/>
    <mergeCell ref="DC136:DD136"/>
    <mergeCell ref="DG136:DH136"/>
    <mergeCell ref="DK136:DL136"/>
    <mergeCell ref="DO136:DP136"/>
    <mergeCell ref="DS136:DT136"/>
    <mergeCell ref="DW136:DX136"/>
    <mergeCell ref="EA136:EB136"/>
    <mergeCell ref="EE136:EF136"/>
    <mergeCell ref="EI136:EJ136"/>
    <mergeCell ref="EM136:EN136"/>
    <mergeCell ref="EQ136:ER136"/>
    <mergeCell ref="EU136:EV136"/>
    <mergeCell ref="EY136:EZ136"/>
    <mergeCell ref="FC136:FD136"/>
    <mergeCell ref="FG136:FH136"/>
    <mergeCell ref="FK136:FL136"/>
    <mergeCell ref="FO136:FP136"/>
    <mergeCell ref="FS136:FT136"/>
    <mergeCell ref="FW136:FX136"/>
    <mergeCell ref="GA136:GB136"/>
    <mergeCell ref="GE136:GF136"/>
    <mergeCell ref="GI136:GJ136"/>
    <mergeCell ref="GM136:GN136"/>
    <mergeCell ref="GQ136:GR136"/>
    <mergeCell ref="GU136:GV136"/>
    <mergeCell ref="GY136:GZ136"/>
    <mergeCell ref="HC136:HD136"/>
    <mergeCell ref="HG136:HH136"/>
    <mergeCell ref="HK136:HL136"/>
    <mergeCell ref="HO136:HP136"/>
    <mergeCell ref="HS136:HT136"/>
    <mergeCell ref="HW136:HX136"/>
    <mergeCell ref="IA136:IB136"/>
    <mergeCell ref="IE136:IF136"/>
    <mergeCell ref="II136:IJ136"/>
    <mergeCell ref="IM136:IN136"/>
    <mergeCell ref="IQ136:IR136"/>
    <mergeCell ref="IU136:IV136"/>
    <mergeCell ref="IY136:IZ136"/>
    <mergeCell ref="JC136:JD136"/>
    <mergeCell ref="JG136:JH136"/>
    <mergeCell ref="JK136:JL136"/>
    <mergeCell ref="JO136:JP136"/>
    <mergeCell ref="JS136:JT136"/>
    <mergeCell ref="JW136:JX136"/>
    <mergeCell ref="KA136:KB136"/>
    <mergeCell ref="KE136:KF136"/>
    <mergeCell ref="KI136:KJ136"/>
    <mergeCell ref="KM136:KN136"/>
    <mergeCell ref="KQ136:KR136"/>
    <mergeCell ref="KU136:KV136"/>
    <mergeCell ref="KY136:KZ136"/>
    <mergeCell ref="LC136:LD136"/>
    <mergeCell ref="LG136:LH136"/>
    <mergeCell ref="LK136:LL136"/>
    <mergeCell ref="LO136:LP136"/>
    <mergeCell ref="LS136:LT136"/>
    <mergeCell ref="LW136:LX136"/>
    <mergeCell ref="MA136:MB136"/>
    <mergeCell ref="ME136:MF136"/>
    <mergeCell ref="MI136:MJ136"/>
    <mergeCell ref="MM136:MN136"/>
    <mergeCell ref="MQ136:MR136"/>
    <mergeCell ref="MU136:MV136"/>
    <mergeCell ref="MY136:MZ136"/>
    <mergeCell ref="NC136:ND136"/>
    <mergeCell ref="NG136:NH136"/>
    <mergeCell ref="NK136:NL136"/>
    <mergeCell ref="NO136:NP136"/>
    <mergeCell ref="NS136:NT136"/>
    <mergeCell ref="NW136:NX136"/>
    <mergeCell ref="OA136:OB136"/>
    <mergeCell ref="OE136:OF136"/>
    <mergeCell ref="OI136:OJ136"/>
    <mergeCell ref="OM136:ON136"/>
    <mergeCell ref="OQ136:OR136"/>
    <mergeCell ref="OU136:OV136"/>
    <mergeCell ref="OY136:OZ136"/>
    <mergeCell ref="PC136:PD136"/>
    <mergeCell ref="PG136:PH136"/>
    <mergeCell ref="PK136:PL136"/>
    <mergeCell ref="PO136:PP136"/>
    <mergeCell ref="PS136:PT136"/>
    <mergeCell ref="PW136:PX136"/>
    <mergeCell ref="QA136:QB136"/>
    <mergeCell ref="QE136:QF136"/>
    <mergeCell ref="QI136:QJ136"/>
    <mergeCell ref="QM136:QN136"/>
    <mergeCell ref="QQ136:QR136"/>
    <mergeCell ref="QU136:QV136"/>
    <mergeCell ref="QY136:QZ136"/>
    <mergeCell ref="RC136:RD136"/>
    <mergeCell ref="RG136:RH136"/>
    <mergeCell ref="RK136:RL136"/>
    <mergeCell ref="RO136:RP136"/>
    <mergeCell ref="RS136:RT136"/>
    <mergeCell ref="RW136:RX136"/>
    <mergeCell ref="SA136:SB136"/>
    <mergeCell ref="SE136:SF136"/>
    <mergeCell ref="SI136:SJ136"/>
    <mergeCell ref="SM136:SN136"/>
    <mergeCell ref="SQ136:SR136"/>
    <mergeCell ref="SU136:SV136"/>
    <mergeCell ref="SY136:SZ136"/>
    <mergeCell ref="TC136:TD136"/>
    <mergeCell ref="TG136:TH136"/>
    <mergeCell ref="TK136:TL136"/>
    <mergeCell ref="TO136:TP136"/>
    <mergeCell ref="TS136:TT136"/>
    <mergeCell ref="TW136:TX136"/>
    <mergeCell ref="UA136:UB136"/>
    <mergeCell ref="UE136:UF136"/>
    <mergeCell ref="UI136:UJ136"/>
    <mergeCell ref="UM136:UN136"/>
    <mergeCell ref="UQ136:UR136"/>
    <mergeCell ref="UU136:UV136"/>
    <mergeCell ref="UY136:UZ136"/>
    <mergeCell ref="VC136:VD136"/>
    <mergeCell ref="VG136:VH136"/>
    <mergeCell ref="VK136:VL136"/>
    <mergeCell ref="VO136:VP136"/>
    <mergeCell ref="VS136:VT136"/>
    <mergeCell ref="VW136:VX136"/>
    <mergeCell ref="WA136:WB136"/>
    <mergeCell ref="WE136:WF136"/>
    <mergeCell ref="WI136:WJ136"/>
    <mergeCell ref="WM136:WN136"/>
    <mergeCell ref="WQ136:WR136"/>
    <mergeCell ref="WU136:WV136"/>
    <mergeCell ref="WY136:WZ136"/>
    <mergeCell ref="XC136:XD136"/>
    <mergeCell ref="XG136:XH136"/>
    <mergeCell ref="XK136:XL136"/>
    <mergeCell ref="XO136:XP136"/>
    <mergeCell ref="XS136:XT136"/>
    <mergeCell ref="XW136:XX136"/>
    <mergeCell ref="YA136:YB136"/>
    <mergeCell ref="YE136:YF136"/>
    <mergeCell ref="YI136:YJ136"/>
    <mergeCell ref="YM136:YN136"/>
    <mergeCell ref="YQ136:YR136"/>
    <mergeCell ref="YU136:YV136"/>
    <mergeCell ref="YY136:YZ136"/>
    <mergeCell ref="ZC136:ZD136"/>
    <mergeCell ref="ZG136:ZH136"/>
    <mergeCell ref="ZK136:ZL136"/>
    <mergeCell ref="ZO136:ZP136"/>
    <mergeCell ref="ZS136:ZT136"/>
    <mergeCell ref="ZW136:ZX136"/>
    <mergeCell ref="AAA136:AAB136"/>
    <mergeCell ref="AAE136:AAF136"/>
    <mergeCell ref="AAI136:AAJ136"/>
    <mergeCell ref="AAM136:AAN136"/>
    <mergeCell ref="AAQ136:AAR136"/>
    <mergeCell ref="AAU136:AAV136"/>
    <mergeCell ref="AAY136:AAZ136"/>
    <mergeCell ref="ABC136:ABD136"/>
    <mergeCell ref="ABG136:ABH136"/>
    <mergeCell ref="ABK136:ABL136"/>
    <mergeCell ref="ABO136:ABP136"/>
    <mergeCell ref="ABS136:ABT136"/>
    <mergeCell ref="ABW136:ABX136"/>
    <mergeCell ref="ACA136:ACB136"/>
    <mergeCell ref="ACE136:ACF136"/>
    <mergeCell ref="ACI136:ACJ136"/>
    <mergeCell ref="ACM136:ACN136"/>
    <mergeCell ref="ACQ136:ACR136"/>
    <mergeCell ref="ACU136:ACV136"/>
    <mergeCell ref="ACY136:ACZ136"/>
    <mergeCell ref="ADC136:ADD136"/>
    <mergeCell ref="ADG136:ADH136"/>
    <mergeCell ref="ADK136:ADL136"/>
    <mergeCell ref="ADO136:ADP136"/>
    <mergeCell ref="ADS136:ADT136"/>
    <mergeCell ref="ADW136:ADX136"/>
    <mergeCell ref="AEA136:AEB136"/>
    <mergeCell ref="AEE136:AEF136"/>
    <mergeCell ref="AEI136:AEJ136"/>
    <mergeCell ref="AEM136:AEN136"/>
    <mergeCell ref="AEQ136:AER136"/>
    <mergeCell ref="AEU136:AEV136"/>
    <mergeCell ref="AEY136:AEZ136"/>
    <mergeCell ref="AFC136:AFD136"/>
    <mergeCell ref="AFG136:AFH136"/>
    <mergeCell ref="AFK136:AFL136"/>
    <mergeCell ref="AFO136:AFP136"/>
    <mergeCell ref="AFS136:AFT136"/>
    <mergeCell ref="AFW136:AFX136"/>
    <mergeCell ref="AGA136:AGB136"/>
    <mergeCell ref="AGE136:AGF136"/>
    <mergeCell ref="AGI136:AGJ136"/>
    <mergeCell ref="AGM136:AGN136"/>
    <mergeCell ref="AGQ136:AGR136"/>
    <mergeCell ref="AGU136:AGV136"/>
    <mergeCell ref="AGY136:AGZ136"/>
    <mergeCell ref="AHC136:AHD136"/>
    <mergeCell ref="AHG136:AHH136"/>
    <mergeCell ref="AHK136:AHL136"/>
    <mergeCell ref="AHO136:AHP136"/>
    <mergeCell ref="AHS136:AHT136"/>
    <mergeCell ref="AHW136:AHX136"/>
    <mergeCell ref="AIA136:AIB136"/>
    <mergeCell ref="AIE136:AIF136"/>
    <mergeCell ref="AII136:AIJ136"/>
    <mergeCell ref="AIM136:AIN136"/>
    <mergeCell ref="AIQ136:AIR136"/>
    <mergeCell ref="AIU136:AIV136"/>
    <mergeCell ref="AIY136:AIZ136"/>
    <mergeCell ref="AJC136:AJD136"/>
    <mergeCell ref="AJG136:AJH136"/>
    <mergeCell ref="AJK136:AJL136"/>
    <mergeCell ref="AJO136:AJP136"/>
    <mergeCell ref="AJS136:AJT136"/>
    <mergeCell ref="AJW136:AJX136"/>
    <mergeCell ref="AKA136:AKB136"/>
    <mergeCell ref="AKE136:AKF136"/>
    <mergeCell ref="AKI136:AKJ136"/>
    <mergeCell ref="AKM136:AKN136"/>
    <mergeCell ref="AKQ136:AKR136"/>
    <mergeCell ref="AKU136:AKV136"/>
    <mergeCell ref="AKY136:AKZ136"/>
    <mergeCell ref="ALC136:ALD136"/>
    <mergeCell ref="ALG136:ALH136"/>
    <mergeCell ref="ALK136:ALL136"/>
    <mergeCell ref="ALO136:ALP136"/>
    <mergeCell ref="ALS136:ALT136"/>
    <mergeCell ref="ALW136:ALX136"/>
    <mergeCell ref="AMA136:AMB136"/>
    <mergeCell ref="AME136:AMF136"/>
    <mergeCell ref="AMI136:AMJ136"/>
    <mergeCell ref="C137:D137"/>
    <mergeCell ref="O137:P137"/>
    <mergeCell ref="S137:T137"/>
    <mergeCell ref="W137:X137"/>
    <mergeCell ref="AA137:AB137"/>
    <mergeCell ref="AE137:AF137"/>
    <mergeCell ref="AI137:AJ137"/>
    <mergeCell ref="AM137:AN137"/>
    <mergeCell ref="AQ137:AR137"/>
    <mergeCell ref="AU137:AV137"/>
    <mergeCell ref="AY137:AZ137"/>
    <mergeCell ref="BC137:BD137"/>
    <mergeCell ref="BG137:BH137"/>
    <mergeCell ref="BK137:BL137"/>
    <mergeCell ref="BO137:BP137"/>
    <mergeCell ref="BS137:BT137"/>
    <mergeCell ref="BW137:BX137"/>
    <mergeCell ref="CA137:CB137"/>
    <mergeCell ref="CE137:CF137"/>
    <mergeCell ref="CI137:CJ137"/>
    <mergeCell ref="CM137:CN137"/>
    <mergeCell ref="CQ137:CR137"/>
    <mergeCell ref="CU137:CV137"/>
    <mergeCell ref="CY137:CZ137"/>
    <mergeCell ref="DC137:DD137"/>
    <mergeCell ref="DG137:DH137"/>
    <mergeCell ref="DK137:DL137"/>
    <mergeCell ref="DO137:DP137"/>
    <mergeCell ref="DS137:DT137"/>
    <mergeCell ref="DW137:DX137"/>
    <mergeCell ref="EA137:EB137"/>
    <mergeCell ref="EE137:EF137"/>
    <mergeCell ref="EI137:EJ137"/>
    <mergeCell ref="EM137:EN137"/>
    <mergeCell ref="EQ137:ER137"/>
    <mergeCell ref="EU137:EV137"/>
    <mergeCell ref="EY137:EZ137"/>
    <mergeCell ref="FC137:FD137"/>
    <mergeCell ref="FG137:FH137"/>
    <mergeCell ref="FK137:FL137"/>
    <mergeCell ref="FO137:FP137"/>
    <mergeCell ref="FS137:FT137"/>
    <mergeCell ref="FW137:FX137"/>
    <mergeCell ref="GA137:GB137"/>
    <mergeCell ref="GE137:GF137"/>
    <mergeCell ref="GI137:GJ137"/>
    <mergeCell ref="GM137:GN137"/>
    <mergeCell ref="GQ137:GR137"/>
    <mergeCell ref="GU137:GV137"/>
    <mergeCell ref="GY137:GZ137"/>
    <mergeCell ref="HC137:HD137"/>
    <mergeCell ref="HG137:HH137"/>
    <mergeCell ref="HK137:HL137"/>
    <mergeCell ref="HO137:HP137"/>
    <mergeCell ref="HS137:HT137"/>
    <mergeCell ref="HW137:HX137"/>
    <mergeCell ref="IA137:IB137"/>
    <mergeCell ref="IE137:IF137"/>
    <mergeCell ref="II137:IJ137"/>
    <mergeCell ref="IM137:IN137"/>
    <mergeCell ref="IQ137:IR137"/>
    <mergeCell ref="IU137:IV137"/>
    <mergeCell ref="IY137:IZ137"/>
    <mergeCell ref="JC137:JD137"/>
    <mergeCell ref="JG137:JH137"/>
    <mergeCell ref="JK137:JL137"/>
    <mergeCell ref="JO137:JP137"/>
    <mergeCell ref="JS137:JT137"/>
    <mergeCell ref="JW137:JX137"/>
    <mergeCell ref="KA137:KB137"/>
    <mergeCell ref="KE137:KF137"/>
    <mergeCell ref="KI137:KJ137"/>
    <mergeCell ref="KM137:KN137"/>
    <mergeCell ref="KQ137:KR137"/>
    <mergeCell ref="KU137:KV137"/>
    <mergeCell ref="KY137:KZ137"/>
    <mergeCell ref="LC137:LD137"/>
    <mergeCell ref="LG137:LH137"/>
    <mergeCell ref="LK137:LL137"/>
    <mergeCell ref="LO137:LP137"/>
    <mergeCell ref="LS137:LT137"/>
    <mergeCell ref="LW137:LX137"/>
    <mergeCell ref="MA137:MB137"/>
    <mergeCell ref="ME137:MF137"/>
    <mergeCell ref="MI137:MJ137"/>
    <mergeCell ref="MM137:MN137"/>
    <mergeCell ref="MQ137:MR137"/>
    <mergeCell ref="MU137:MV137"/>
    <mergeCell ref="MY137:MZ137"/>
    <mergeCell ref="NC137:ND137"/>
    <mergeCell ref="NG137:NH137"/>
    <mergeCell ref="NK137:NL137"/>
    <mergeCell ref="NO137:NP137"/>
    <mergeCell ref="NS137:NT137"/>
    <mergeCell ref="NW137:NX137"/>
    <mergeCell ref="OA137:OB137"/>
    <mergeCell ref="OE137:OF137"/>
    <mergeCell ref="OI137:OJ137"/>
    <mergeCell ref="OM137:ON137"/>
    <mergeCell ref="OQ137:OR137"/>
    <mergeCell ref="OU137:OV137"/>
    <mergeCell ref="OY137:OZ137"/>
    <mergeCell ref="PC137:PD137"/>
    <mergeCell ref="PG137:PH137"/>
    <mergeCell ref="PK137:PL137"/>
    <mergeCell ref="PO137:PP137"/>
    <mergeCell ref="PS137:PT137"/>
    <mergeCell ref="PW137:PX137"/>
    <mergeCell ref="QA137:QB137"/>
    <mergeCell ref="QE137:QF137"/>
    <mergeCell ref="QI137:QJ137"/>
    <mergeCell ref="QM137:QN137"/>
    <mergeCell ref="QQ137:QR137"/>
    <mergeCell ref="QU137:QV137"/>
    <mergeCell ref="QY137:QZ137"/>
    <mergeCell ref="RC137:RD137"/>
    <mergeCell ref="RG137:RH137"/>
    <mergeCell ref="RK137:RL137"/>
    <mergeCell ref="RO137:RP137"/>
    <mergeCell ref="RS137:RT137"/>
    <mergeCell ref="RW137:RX137"/>
    <mergeCell ref="SA137:SB137"/>
    <mergeCell ref="SE137:SF137"/>
    <mergeCell ref="SI137:SJ137"/>
    <mergeCell ref="SM137:SN137"/>
    <mergeCell ref="SQ137:SR137"/>
    <mergeCell ref="SU137:SV137"/>
    <mergeCell ref="SY137:SZ137"/>
    <mergeCell ref="TC137:TD137"/>
    <mergeCell ref="TG137:TH137"/>
    <mergeCell ref="TK137:TL137"/>
    <mergeCell ref="TO137:TP137"/>
    <mergeCell ref="TS137:TT137"/>
    <mergeCell ref="TW137:TX137"/>
    <mergeCell ref="UA137:UB137"/>
    <mergeCell ref="UE137:UF137"/>
    <mergeCell ref="UI137:UJ137"/>
    <mergeCell ref="UM137:UN137"/>
    <mergeCell ref="UQ137:UR137"/>
    <mergeCell ref="UU137:UV137"/>
    <mergeCell ref="UY137:UZ137"/>
    <mergeCell ref="VC137:VD137"/>
    <mergeCell ref="VG137:VH137"/>
    <mergeCell ref="VK137:VL137"/>
    <mergeCell ref="VO137:VP137"/>
    <mergeCell ref="VS137:VT137"/>
    <mergeCell ref="VW137:VX137"/>
    <mergeCell ref="WA137:WB137"/>
    <mergeCell ref="WE137:WF137"/>
    <mergeCell ref="WI137:WJ137"/>
    <mergeCell ref="WM137:WN137"/>
    <mergeCell ref="WQ137:WR137"/>
    <mergeCell ref="WU137:WV137"/>
    <mergeCell ref="WY137:WZ137"/>
    <mergeCell ref="XC137:XD137"/>
    <mergeCell ref="XG137:XH137"/>
    <mergeCell ref="XK137:XL137"/>
    <mergeCell ref="XO137:XP137"/>
    <mergeCell ref="XS137:XT137"/>
    <mergeCell ref="XW137:XX137"/>
    <mergeCell ref="YA137:YB137"/>
    <mergeCell ref="YE137:YF137"/>
    <mergeCell ref="YI137:YJ137"/>
    <mergeCell ref="YM137:YN137"/>
    <mergeCell ref="YQ137:YR137"/>
    <mergeCell ref="YU137:YV137"/>
    <mergeCell ref="YY137:YZ137"/>
    <mergeCell ref="ZC137:ZD137"/>
    <mergeCell ref="ZG137:ZH137"/>
    <mergeCell ref="ZK137:ZL137"/>
    <mergeCell ref="ZO137:ZP137"/>
    <mergeCell ref="ZS137:ZT137"/>
    <mergeCell ref="ZW137:ZX137"/>
    <mergeCell ref="AAA137:AAB137"/>
    <mergeCell ref="AAE137:AAF137"/>
    <mergeCell ref="AAI137:AAJ137"/>
    <mergeCell ref="AAM137:AAN137"/>
    <mergeCell ref="AAQ137:AAR137"/>
    <mergeCell ref="AAU137:AAV137"/>
    <mergeCell ref="AAY137:AAZ137"/>
    <mergeCell ref="ABC137:ABD137"/>
    <mergeCell ref="ABG137:ABH137"/>
    <mergeCell ref="ABK137:ABL137"/>
    <mergeCell ref="ABO137:ABP137"/>
    <mergeCell ref="ABS137:ABT137"/>
    <mergeCell ref="ABW137:ABX137"/>
    <mergeCell ref="ACA137:ACB137"/>
    <mergeCell ref="ACE137:ACF137"/>
    <mergeCell ref="ACI137:ACJ137"/>
    <mergeCell ref="ACM137:ACN137"/>
    <mergeCell ref="ACQ137:ACR137"/>
    <mergeCell ref="ACU137:ACV137"/>
    <mergeCell ref="ACY137:ACZ137"/>
    <mergeCell ref="ADC137:ADD137"/>
    <mergeCell ref="ADG137:ADH137"/>
    <mergeCell ref="ADK137:ADL137"/>
    <mergeCell ref="ADO137:ADP137"/>
    <mergeCell ref="ADS137:ADT137"/>
    <mergeCell ref="ADW137:ADX137"/>
    <mergeCell ref="AEA137:AEB137"/>
    <mergeCell ref="AEE137:AEF137"/>
    <mergeCell ref="AEI137:AEJ137"/>
    <mergeCell ref="AEM137:AEN137"/>
    <mergeCell ref="AEQ137:AER137"/>
    <mergeCell ref="AEU137:AEV137"/>
    <mergeCell ref="AEY137:AEZ137"/>
    <mergeCell ref="AFC137:AFD137"/>
    <mergeCell ref="AFG137:AFH137"/>
    <mergeCell ref="AFK137:AFL137"/>
    <mergeCell ref="AFO137:AFP137"/>
    <mergeCell ref="AFS137:AFT137"/>
    <mergeCell ref="AFW137:AFX137"/>
    <mergeCell ref="AGA137:AGB137"/>
    <mergeCell ref="AGE137:AGF137"/>
    <mergeCell ref="AGI137:AGJ137"/>
    <mergeCell ref="AGM137:AGN137"/>
    <mergeCell ref="AGQ137:AGR137"/>
    <mergeCell ref="AGU137:AGV137"/>
    <mergeCell ref="AGY137:AGZ137"/>
    <mergeCell ref="AHC137:AHD137"/>
    <mergeCell ref="AHG137:AHH137"/>
    <mergeCell ref="AHK137:AHL137"/>
    <mergeCell ref="AHO137:AHP137"/>
    <mergeCell ref="AHS137:AHT137"/>
    <mergeCell ref="AHW137:AHX137"/>
    <mergeCell ref="AIA137:AIB137"/>
    <mergeCell ref="AIE137:AIF137"/>
    <mergeCell ref="AII137:AIJ137"/>
    <mergeCell ref="AIM137:AIN137"/>
    <mergeCell ref="AIQ137:AIR137"/>
    <mergeCell ref="AIU137:AIV137"/>
    <mergeCell ref="AIY137:AIZ137"/>
    <mergeCell ref="AJC137:AJD137"/>
    <mergeCell ref="AJG137:AJH137"/>
    <mergeCell ref="AJK137:AJL137"/>
    <mergeCell ref="AJO137:AJP137"/>
    <mergeCell ref="AJS137:AJT137"/>
    <mergeCell ref="AJW137:AJX137"/>
    <mergeCell ref="AKA137:AKB137"/>
    <mergeCell ref="AKE137:AKF137"/>
    <mergeCell ref="AKI137:AKJ137"/>
    <mergeCell ref="AKM137:AKN137"/>
    <mergeCell ref="AKQ137:AKR137"/>
    <mergeCell ref="AKU137:AKV137"/>
    <mergeCell ref="AKY137:AKZ137"/>
    <mergeCell ref="ALC137:ALD137"/>
    <mergeCell ref="ALG137:ALH137"/>
    <mergeCell ref="ALK137:ALL137"/>
    <mergeCell ref="ALO137:ALP137"/>
    <mergeCell ref="ALS137:ALT137"/>
    <mergeCell ref="ALW137:ALX137"/>
    <mergeCell ref="AMA137:AMB137"/>
    <mergeCell ref="AME137:AMF137"/>
    <mergeCell ref="AMI137:AMJ137"/>
    <mergeCell ref="O138:P138"/>
    <mergeCell ref="S138:T138"/>
    <mergeCell ref="W138:X138"/>
    <mergeCell ref="AA138:AB138"/>
    <mergeCell ref="AE138:AF138"/>
    <mergeCell ref="AI138:AJ138"/>
    <mergeCell ref="AM138:AN138"/>
    <mergeCell ref="AQ138:AR138"/>
    <mergeCell ref="AU138:AV138"/>
    <mergeCell ref="AY138:AZ138"/>
    <mergeCell ref="BC138:BD138"/>
    <mergeCell ref="BG138:BH138"/>
    <mergeCell ref="BK138:BL138"/>
    <mergeCell ref="BO138:BP138"/>
    <mergeCell ref="BS138:BT138"/>
    <mergeCell ref="BW138:BX138"/>
    <mergeCell ref="CA138:CB138"/>
    <mergeCell ref="CE138:CF138"/>
    <mergeCell ref="CI138:CJ138"/>
    <mergeCell ref="CM138:CN138"/>
    <mergeCell ref="CQ138:CR138"/>
    <mergeCell ref="CU138:CV138"/>
    <mergeCell ref="CY138:CZ138"/>
    <mergeCell ref="DC138:DD138"/>
    <mergeCell ref="DG138:DH138"/>
    <mergeCell ref="DK138:DL138"/>
    <mergeCell ref="DO138:DP138"/>
    <mergeCell ref="DS138:DT138"/>
    <mergeCell ref="DW138:DX138"/>
    <mergeCell ref="EA138:EB138"/>
    <mergeCell ref="EE138:EF138"/>
    <mergeCell ref="EI138:EJ138"/>
    <mergeCell ref="EM138:EN138"/>
    <mergeCell ref="EQ138:ER138"/>
    <mergeCell ref="EU138:EV138"/>
    <mergeCell ref="EY138:EZ138"/>
    <mergeCell ref="FC138:FD138"/>
    <mergeCell ref="FG138:FH138"/>
    <mergeCell ref="FK138:FL138"/>
    <mergeCell ref="FO138:FP138"/>
    <mergeCell ref="FS138:FT138"/>
    <mergeCell ref="FW138:FX138"/>
    <mergeCell ref="GA138:GB138"/>
    <mergeCell ref="GE138:GF138"/>
    <mergeCell ref="GI138:GJ138"/>
    <mergeCell ref="GM138:GN138"/>
    <mergeCell ref="GQ138:GR138"/>
    <mergeCell ref="GU138:GV138"/>
    <mergeCell ref="GY138:GZ138"/>
    <mergeCell ref="HC138:HD138"/>
    <mergeCell ref="HG138:HH138"/>
    <mergeCell ref="HK138:HL138"/>
    <mergeCell ref="HO138:HP138"/>
    <mergeCell ref="HS138:HT138"/>
    <mergeCell ref="HW138:HX138"/>
    <mergeCell ref="IA138:IB138"/>
    <mergeCell ref="IE138:IF138"/>
    <mergeCell ref="II138:IJ138"/>
    <mergeCell ref="IM138:IN138"/>
    <mergeCell ref="IQ138:IR138"/>
    <mergeCell ref="IU138:IV138"/>
    <mergeCell ref="IY138:IZ138"/>
    <mergeCell ref="JC138:JD138"/>
    <mergeCell ref="JG138:JH138"/>
    <mergeCell ref="JK138:JL138"/>
    <mergeCell ref="JO138:JP138"/>
    <mergeCell ref="JS138:JT138"/>
    <mergeCell ref="JW138:JX138"/>
    <mergeCell ref="KA138:KB138"/>
    <mergeCell ref="KE138:KF138"/>
    <mergeCell ref="KI138:KJ138"/>
    <mergeCell ref="KM138:KN138"/>
    <mergeCell ref="KQ138:KR138"/>
    <mergeCell ref="KU138:KV138"/>
    <mergeCell ref="KY138:KZ138"/>
    <mergeCell ref="LC138:LD138"/>
    <mergeCell ref="LG138:LH138"/>
    <mergeCell ref="LK138:LL138"/>
    <mergeCell ref="LO138:LP138"/>
    <mergeCell ref="LS138:LT138"/>
    <mergeCell ref="LW138:LX138"/>
    <mergeCell ref="MA138:MB138"/>
    <mergeCell ref="ME138:MF138"/>
    <mergeCell ref="MI138:MJ138"/>
    <mergeCell ref="MM138:MN138"/>
    <mergeCell ref="MQ138:MR138"/>
    <mergeCell ref="MU138:MV138"/>
    <mergeCell ref="MY138:MZ138"/>
    <mergeCell ref="NC138:ND138"/>
    <mergeCell ref="NG138:NH138"/>
    <mergeCell ref="NK138:NL138"/>
    <mergeCell ref="NO138:NP138"/>
    <mergeCell ref="NS138:NT138"/>
    <mergeCell ref="NW138:NX138"/>
    <mergeCell ref="OA138:OB138"/>
    <mergeCell ref="OE138:OF138"/>
    <mergeCell ref="OI138:OJ138"/>
    <mergeCell ref="OM138:ON138"/>
    <mergeCell ref="OQ138:OR138"/>
    <mergeCell ref="OU138:OV138"/>
    <mergeCell ref="OY138:OZ138"/>
    <mergeCell ref="PC138:PD138"/>
    <mergeCell ref="PG138:PH138"/>
    <mergeCell ref="PK138:PL138"/>
    <mergeCell ref="PO138:PP138"/>
    <mergeCell ref="PS138:PT138"/>
    <mergeCell ref="PW138:PX138"/>
    <mergeCell ref="QA138:QB138"/>
    <mergeCell ref="QE138:QF138"/>
    <mergeCell ref="QI138:QJ138"/>
    <mergeCell ref="QM138:QN138"/>
    <mergeCell ref="QQ138:QR138"/>
    <mergeCell ref="QU138:QV138"/>
    <mergeCell ref="QY138:QZ138"/>
    <mergeCell ref="RC138:RD138"/>
    <mergeCell ref="RG138:RH138"/>
    <mergeCell ref="RK138:RL138"/>
    <mergeCell ref="RO138:RP138"/>
    <mergeCell ref="RS138:RT138"/>
    <mergeCell ref="RW138:RX138"/>
    <mergeCell ref="SA138:SB138"/>
    <mergeCell ref="SE138:SF138"/>
    <mergeCell ref="SI138:SJ138"/>
    <mergeCell ref="SM138:SN138"/>
    <mergeCell ref="SQ138:SR138"/>
    <mergeCell ref="SU138:SV138"/>
    <mergeCell ref="SY138:SZ138"/>
    <mergeCell ref="TC138:TD138"/>
    <mergeCell ref="TG138:TH138"/>
    <mergeCell ref="TK138:TL138"/>
    <mergeCell ref="TO138:TP138"/>
    <mergeCell ref="TS138:TT138"/>
    <mergeCell ref="TW138:TX138"/>
    <mergeCell ref="UA138:UB138"/>
    <mergeCell ref="UE138:UF138"/>
    <mergeCell ref="UI138:UJ138"/>
    <mergeCell ref="UM138:UN138"/>
    <mergeCell ref="UQ138:UR138"/>
    <mergeCell ref="UU138:UV138"/>
    <mergeCell ref="UY138:UZ138"/>
    <mergeCell ref="VC138:VD138"/>
    <mergeCell ref="VG138:VH138"/>
    <mergeCell ref="VK138:VL138"/>
    <mergeCell ref="VO138:VP138"/>
    <mergeCell ref="VS138:VT138"/>
    <mergeCell ref="VW138:VX138"/>
    <mergeCell ref="WA138:WB138"/>
    <mergeCell ref="WE138:WF138"/>
    <mergeCell ref="WI138:WJ138"/>
    <mergeCell ref="WM138:WN138"/>
    <mergeCell ref="WQ138:WR138"/>
    <mergeCell ref="WU138:WV138"/>
    <mergeCell ref="WY138:WZ138"/>
    <mergeCell ref="XC138:XD138"/>
    <mergeCell ref="XG138:XH138"/>
    <mergeCell ref="XK138:XL138"/>
    <mergeCell ref="XO138:XP138"/>
    <mergeCell ref="XS138:XT138"/>
    <mergeCell ref="XW138:XX138"/>
    <mergeCell ref="YA138:YB138"/>
    <mergeCell ref="YE138:YF138"/>
    <mergeCell ref="YI138:YJ138"/>
    <mergeCell ref="YM138:YN138"/>
    <mergeCell ref="YQ138:YR138"/>
    <mergeCell ref="YU138:YV138"/>
    <mergeCell ref="YY138:YZ138"/>
    <mergeCell ref="ZC138:ZD138"/>
    <mergeCell ref="ZG138:ZH138"/>
    <mergeCell ref="ZK138:ZL138"/>
    <mergeCell ref="ZO138:ZP138"/>
    <mergeCell ref="ZS138:ZT138"/>
    <mergeCell ref="ZW138:ZX138"/>
    <mergeCell ref="AAA138:AAB138"/>
    <mergeCell ref="AAE138:AAF138"/>
    <mergeCell ref="AAI138:AAJ138"/>
    <mergeCell ref="AAM138:AAN138"/>
    <mergeCell ref="AAQ138:AAR138"/>
    <mergeCell ref="AAU138:AAV138"/>
    <mergeCell ref="AAY138:AAZ138"/>
    <mergeCell ref="ABC138:ABD138"/>
    <mergeCell ref="ABG138:ABH138"/>
    <mergeCell ref="ABK138:ABL138"/>
    <mergeCell ref="ABO138:ABP138"/>
    <mergeCell ref="ABS138:ABT138"/>
    <mergeCell ref="ABW138:ABX138"/>
    <mergeCell ref="ACA138:ACB138"/>
    <mergeCell ref="ACE138:ACF138"/>
    <mergeCell ref="ACI138:ACJ138"/>
    <mergeCell ref="ACM138:ACN138"/>
    <mergeCell ref="ACQ138:ACR138"/>
    <mergeCell ref="ACU138:ACV138"/>
    <mergeCell ref="ACY138:ACZ138"/>
    <mergeCell ref="ADC138:ADD138"/>
    <mergeCell ref="ADG138:ADH138"/>
    <mergeCell ref="ADK138:ADL138"/>
    <mergeCell ref="ADO138:ADP138"/>
    <mergeCell ref="ADS138:ADT138"/>
    <mergeCell ref="ADW138:ADX138"/>
    <mergeCell ref="AEA138:AEB138"/>
    <mergeCell ref="AEE138:AEF138"/>
    <mergeCell ref="AEI138:AEJ138"/>
    <mergeCell ref="AEM138:AEN138"/>
    <mergeCell ref="AEQ138:AER138"/>
    <mergeCell ref="AEU138:AEV138"/>
    <mergeCell ref="AEY138:AEZ138"/>
    <mergeCell ref="AFC138:AFD138"/>
    <mergeCell ref="AFG138:AFH138"/>
    <mergeCell ref="AFK138:AFL138"/>
    <mergeCell ref="AFO138:AFP138"/>
    <mergeCell ref="AFS138:AFT138"/>
    <mergeCell ref="AFW138:AFX138"/>
    <mergeCell ref="AGA138:AGB138"/>
    <mergeCell ref="AGE138:AGF138"/>
    <mergeCell ref="AGI138:AGJ138"/>
    <mergeCell ref="AGM138:AGN138"/>
    <mergeCell ref="AGQ138:AGR138"/>
    <mergeCell ref="AGU138:AGV138"/>
    <mergeCell ref="AGY138:AGZ138"/>
    <mergeCell ref="AHC138:AHD138"/>
    <mergeCell ref="AHG138:AHH138"/>
    <mergeCell ref="AHK138:AHL138"/>
    <mergeCell ref="AHO138:AHP138"/>
    <mergeCell ref="AHS138:AHT138"/>
    <mergeCell ref="AHW138:AHX138"/>
    <mergeCell ref="AIA138:AIB138"/>
    <mergeCell ref="AIE138:AIF138"/>
    <mergeCell ref="AII138:AIJ138"/>
    <mergeCell ref="AIM138:AIN138"/>
    <mergeCell ref="AIQ138:AIR138"/>
    <mergeCell ref="AIU138:AIV138"/>
    <mergeCell ref="AIY138:AIZ138"/>
    <mergeCell ref="AJC138:AJD138"/>
    <mergeCell ref="AJG138:AJH138"/>
    <mergeCell ref="AJK138:AJL138"/>
    <mergeCell ref="AJO138:AJP138"/>
    <mergeCell ref="AJS138:AJT138"/>
    <mergeCell ref="AJW138:AJX138"/>
    <mergeCell ref="AKA138:AKB138"/>
    <mergeCell ref="AKE138:AKF138"/>
    <mergeCell ref="AKI138:AKJ138"/>
    <mergeCell ref="AKM138:AKN138"/>
    <mergeCell ref="AKQ138:AKR138"/>
    <mergeCell ref="AKU138:AKV138"/>
    <mergeCell ref="AKY138:AKZ138"/>
    <mergeCell ref="ALC138:ALD138"/>
    <mergeCell ref="ALG138:ALH138"/>
    <mergeCell ref="ALK138:ALL138"/>
    <mergeCell ref="ALO138:ALP138"/>
    <mergeCell ref="ALS138:ALT138"/>
    <mergeCell ref="ALW138:ALX138"/>
    <mergeCell ref="AMA138:AMB138"/>
    <mergeCell ref="AME138:AMF138"/>
    <mergeCell ref="AMI138:AMJ138"/>
    <mergeCell ref="O139:P139"/>
    <mergeCell ref="S139:T139"/>
    <mergeCell ref="W139:X139"/>
    <mergeCell ref="AA139:AB139"/>
    <mergeCell ref="AE139:AF139"/>
    <mergeCell ref="AI139:AJ139"/>
    <mergeCell ref="AM139:AN139"/>
    <mergeCell ref="AQ139:AR139"/>
    <mergeCell ref="AU139:AV139"/>
    <mergeCell ref="AY139:AZ139"/>
    <mergeCell ref="BC139:BD139"/>
    <mergeCell ref="BG139:BH139"/>
    <mergeCell ref="BK139:BL139"/>
    <mergeCell ref="BO139:BP139"/>
    <mergeCell ref="BS139:BT139"/>
    <mergeCell ref="BW139:BX139"/>
    <mergeCell ref="CA139:CB139"/>
    <mergeCell ref="CE139:CF139"/>
    <mergeCell ref="CI139:CJ139"/>
    <mergeCell ref="CM139:CN139"/>
    <mergeCell ref="CQ139:CR139"/>
    <mergeCell ref="CU139:CV139"/>
    <mergeCell ref="CY139:CZ139"/>
    <mergeCell ref="DC139:DD139"/>
    <mergeCell ref="DG139:DH139"/>
    <mergeCell ref="DK139:DL139"/>
    <mergeCell ref="DO139:DP139"/>
    <mergeCell ref="DS139:DT139"/>
    <mergeCell ref="DW139:DX139"/>
    <mergeCell ref="EA139:EB139"/>
    <mergeCell ref="EE139:EF139"/>
    <mergeCell ref="EI139:EJ139"/>
    <mergeCell ref="EM139:EN139"/>
    <mergeCell ref="EQ139:ER139"/>
    <mergeCell ref="EU139:EV139"/>
    <mergeCell ref="EY139:EZ139"/>
    <mergeCell ref="FC139:FD139"/>
    <mergeCell ref="FG139:FH139"/>
    <mergeCell ref="FK139:FL139"/>
    <mergeCell ref="FO139:FP139"/>
    <mergeCell ref="FS139:FT139"/>
    <mergeCell ref="FW139:FX139"/>
    <mergeCell ref="GA139:GB139"/>
    <mergeCell ref="GE139:GF139"/>
    <mergeCell ref="GI139:GJ139"/>
    <mergeCell ref="GM139:GN139"/>
    <mergeCell ref="GQ139:GR139"/>
    <mergeCell ref="GU139:GV139"/>
    <mergeCell ref="GY139:GZ139"/>
    <mergeCell ref="HC139:HD139"/>
    <mergeCell ref="HG139:HH139"/>
    <mergeCell ref="HK139:HL139"/>
    <mergeCell ref="HO139:HP139"/>
    <mergeCell ref="HS139:HT139"/>
    <mergeCell ref="HW139:HX139"/>
    <mergeCell ref="IA139:IB139"/>
    <mergeCell ref="IE139:IF139"/>
    <mergeCell ref="II139:IJ139"/>
    <mergeCell ref="IM139:IN139"/>
    <mergeCell ref="IQ139:IR139"/>
    <mergeCell ref="IU139:IV139"/>
    <mergeCell ref="IY139:IZ139"/>
    <mergeCell ref="JC139:JD139"/>
    <mergeCell ref="JG139:JH139"/>
    <mergeCell ref="JK139:JL139"/>
    <mergeCell ref="JO139:JP139"/>
    <mergeCell ref="JS139:JT139"/>
    <mergeCell ref="JW139:JX139"/>
    <mergeCell ref="KA139:KB139"/>
    <mergeCell ref="KE139:KF139"/>
    <mergeCell ref="KI139:KJ139"/>
    <mergeCell ref="KM139:KN139"/>
    <mergeCell ref="KQ139:KR139"/>
    <mergeCell ref="KU139:KV139"/>
    <mergeCell ref="KY139:KZ139"/>
    <mergeCell ref="LC139:LD139"/>
    <mergeCell ref="LG139:LH139"/>
    <mergeCell ref="LK139:LL139"/>
    <mergeCell ref="LO139:LP139"/>
    <mergeCell ref="LS139:LT139"/>
    <mergeCell ref="LW139:LX139"/>
    <mergeCell ref="MA139:MB139"/>
    <mergeCell ref="ME139:MF139"/>
    <mergeCell ref="MI139:MJ139"/>
    <mergeCell ref="MM139:MN139"/>
    <mergeCell ref="MQ139:MR139"/>
    <mergeCell ref="MU139:MV139"/>
    <mergeCell ref="MY139:MZ139"/>
    <mergeCell ref="NC139:ND139"/>
    <mergeCell ref="NG139:NH139"/>
    <mergeCell ref="NK139:NL139"/>
    <mergeCell ref="NO139:NP139"/>
    <mergeCell ref="NS139:NT139"/>
    <mergeCell ref="NW139:NX139"/>
    <mergeCell ref="OA139:OB139"/>
    <mergeCell ref="OE139:OF139"/>
    <mergeCell ref="OI139:OJ139"/>
    <mergeCell ref="OM139:ON139"/>
    <mergeCell ref="OQ139:OR139"/>
    <mergeCell ref="OU139:OV139"/>
    <mergeCell ref="OY139:OZ139"/>
    <mergeCell ref="PC139:PD139"/>
    <mergeCell ref="PG139:PH139"/>
    <mergeCell ref="PK139:PL139"/>
    <mergeCell ref="PO139:PP139"/>
    <mergeCell ref="PS139:PT139"/>
    <mergeCell ref="PW139:PX139"/>
    <mergeCell ref="QA139:QB139"/>
    <mergeCell ref="QE139:QF139"/>
    <mergeCell ref="QI139:QJ139"/>
    <mergeCell ref="QM139:QN139"/>
    <mergeCell ref="QQ139:QR139"/>
    <mergeCell ref="QU139:QV139"/>
    <mergeCell ref="QY139:QZ139"/>
    <mergeCell ref="RC139:RD139"/>
    <mergeCell ref="RG139:RH139"/>
    <mergeCell ref="RK139:RL139"/>
    <mergeCell ref="RO139:RP139"/>
    <mergeCell ref="RS139:RT139"/>
    <mergeCell ref="RW139:RX139"/>
    <mergeCell ref="SA139:SB139"/>
    <mergeCell ref="SE139:SF139"/>
    <mergeCell ref="SI139:SJ139"/>
    <mergeCell ref="SM139:SN139"/>
    <mergeCell ref="SQ139:SR139"/>
    <mergeCell ref="SU139:SV139"/>
    <mergeCell ref="SY139:SZ139"/>
    <mergeCell ref="TC139:TD139"/>
    <mergeCell ref="TG139:TH139"/>
    <mergeCell ref="TK139:TL139"/>
    <mergeCell ref="TO139:TP139"/>
    <mergeCell ref="TS139:TT139"/>
    <mergeCell ref="TW139:TX139"/>
    <mergeCell ref="UA139:UB139"/>
    <mergeCell ref="UE139:UF139"/>
    <mergeCell ref="UI139:UJ139"/>
    <mergeCell ref="UM139:UN139"/>
    <mergeCell ref="UQ139:UR139"/>
    <mergeCell ref="UU139:UV139"/>
    <mergeCell ref="UY139:UZ139"/>
    <mergeCell ref="VC139:VD139"/>
    <mergeCell ref="VG139:VH139"/>
    <mergeCell ref="VK139:VL139"/>
    <mergeCell ref="VO139:VP139"/>
    <mergeCell ref="VS139:VT139"/>
    <mergeCell ref="VW139:VX139"/>
    <mergeCell ref="WA139:WB139"/>
    <mergeCell ref="WE139:WF139"/>
    <mergeCell ref="WI139:WJ139"/>
    <mergeCell ref="WM139:WN139"/>
    <mergeCell ref="WQ139:WR139"/>
    <mergeCell ref="WU139:WV139"/>
    <mergeCell ref="WY139:WZ139"/>
    <mergeCell ref="XC139:XD139"/>
    <mergeCell ref="XG139:XH139"/>
    <mergeCell ref="XK139:XL139"/>
    <mergeCell ref="XO139:XP139"/>
    <mergeCell ref="XS139:XT139"/>
    <mergeCell ref="XW139:XX139"/>
    <mergeCell ref="YA139:YB139"/>
    <mergeCell ref="YE139:YF139"/>
    <mergeCell ref="YI139:YJ139"/>
    <mergeCell ref="YM139:YN139"/>
    <mergeCell ref="YQ139:YR139"/>
    <mergeCell ref="YU139:YV139"/>
    <mergeCell ref="YY139:YZ139"/>
    <mergeCell ref="ZC139:ZD139"/>
    <mergeCell ref="ZG139:ZH139"/>
    <mergeCell ref="ZK139:ZL139"/>
    <mergeCell ref="ZO139:ZP139"/>
    <mergeCell ref="ZS139:ZT139"/>
    <mergeCell ref="ZW139:ZX139"/>
    <mergeCell ref="AAA139:AAB139"/>
    <mergeCell ref="AAE139:AAF139"/>
    <mergeCell ref="AAI139:AAJ139"/>
    <mergeCell ref="AAM139:AAN139"/>
    <mergeCell ref="AAQ139:AAR139"/>
    <mergeCell ref="AAU139:AAV139"/>
    <mergeCell ref="AAY139:AAZ139"/>
    <mergeCell ref="ABC139:ABD139"/>
    <mergeCell ref="ABG139:ABH139"/>
    <mergeCell ref="ABK139:ABL139"/>
    <mergeCell ref="ABO139:ABP139"/>
    <mergeCell ref="ABS139:ABT139"/>
    <mergeCell ref="ABW139:ABX139"/>
    <mergeCell ref="ACA139:ACB139"/>
    <mergeCell ref="ACE139:ACF139"/>
    <mergeCell ref="ACI139:ACJ139"/>
    <mergeCell ref="ACM139:ACN139"/>
    <mergeCell ref="ACQ139:ACR139"/>
    <mergeCell ref="ACU139:ACV139"/>
    <mergeCell ref="ACY139:ACZ139"/>
    <mergeCell ref="ADC139:ADD139"/>
    <mergeCell ref="ADG139:ADH139"/>
    <mergeCell ref="ADK139:ADL139"/>
    <mergeCell ref="ADO139:ADP139"/>
    <mergeCell ref="ADS139:ADT139"/>
    <mergeCell ref="ADW139:ADX139"/>
    <mergeCell ref="AEA139:AEB139"/>
    <mergeCell ref="AEE139:AEF139"/>
    <mergeCell ref="AEI139:AEJ139"/>
    <mergeCell ref="AEM139:AEN139"/>
    <mergeCell ref="AEQ139:AER139"/>
    <mergeCell ref="AEU139:AEV139"/>
    <mergeCell ref="AEY139:AEZ139"/>
    <mergeCell ref="AFC139:AFD139"/>
    <mergeCell ref="AFG139:AFH139"/>
    <mergeCell ref="AFK139:AFL139"/>
    <mergeCell ref="AFO139:AFP139"/>
    <mergeCell ref="AFS139:AFT139"/>
    <mergeCell ref="AFW139:AFX139"/>
    <mergeCell ref="AGA139:AGB139"/>
    <mergeCell ref="AGE139:AGF139"/>
    <mergeCell ref="AGI139:AGJ139"/>
    <mergeCell ref="AGM139:AGN139"/>
    <mergeCell ref="AGQ139:AGR139"/>
    <mergeCell ref="AGU139:AGV139"/>
    <mergeCell ref="AGY139:AGZ139"/>
    <mergeCell ref="AHC139:AHD139"/>
    <mergeCell ref="AHG139:AHH139"/>
    <mergeCell ref="AHK139:AHL139"/>
    <mergeCell ref="AHO139:AHP139"/>
    <mergeCell ref="AHS139:AHT139"/>
    <mergeCell ref="AHW139:AHX139"/>
    <mergeCell ref="AIA139:AIB139"/>
    <mergeCell ref="AIE139:AIF139"/>
    <mergeCell ref="AII139:AIJ139"/>
    <mergeCell ref="AIM139:AIN139"/>
    <mergeCell ref="AIQ139:AIR139"/>
    <mergeCell ref="AIU139:AIV139"/>
    <mergeCell ref="AIY139:AIZ139"/>
    <mergeCell ref="AJC139:AJD139"/>
    <mergeCell ref="AJG139:AJH139"/>
    <mergeCell ref="AJK139:AJL139"/>
    <mergeCell ref="AJO139:AJP139"/>
    <mergeCell ref="AJS139:AJT139"/>
    <mergeCell ref="AJW139:AJX139"/>
    <mergeCell ref="AKA139:AKB139"/>
    <mergeCell ref="AKE139:AKF139"/>
    <mergeCell ref="AKI139:AKJ139"/>
    <mergeCell ref="AKM139:AKN139"/>
    <mergeCell ref="AKQ139:AKR139"/>
    <mergeCell ref="AKU139:AKV139"/>
    <mergeCell ref="AKY139:AKZ139"/>
    <mergeCell ref="ALC139:ALD139"/>
    <mergeCell ref="ALG139:ALH139"/>
    <mergeCell ref="ALK139:ALL139"/>
    <mergeCell ref="ALO139:ALP139"/>
    <mergeCell ref="ALS139:ALT139"/>
    <mergeCell ref="ALW139:ALX139"/>
    <mergeCell ref="AMA139:AMB139"/>
    <mergeCell ref="AME139:AMF139"/>
    <mergeCell ref="AMI139:AMJ139"/>
    <mergeCell ref="O140:P140"/>
    <mergeCell ref="S140:T140"/>
    <mergeCell ref="W140:X140"/>
    <mergeCell ref="AA140:AB140"/>
    <mergeCell ref="AE140:AF140"/>
    <mergeCell ref="AI140:AJ140"/>
    <mergeCell ref="AM140:AN140"/>
    <mergeCell ref="AQ140:AR140"/>
    <mergeCell ref="AU140:AV140"/>
    <mergeCell ref="AY140:AZ140"/>
    <mergeCell ref="BC140:BD140"/>
    <mergeCell ref="BG140:BH140"/>
    <mergeCell ref="BK140:BL140"/>
    <mergeCell ref="BO140:BP140"/>
    <mergeCell ref="BS140:BT140"/>
    <mergeCell ref="BW140:BX140"/>
    <mergeCell ref="CA140:CB140"/>
    <mergeCell ref="CE140:CF140"/>
    <mergeCell ref="CI140:CJ140"/>
    <mergeCell ref="CM140:CN140"/>
    <mergeCell ref="CQ140:CR140"/>
    <mergeCell ref="CU140:CV140"/>
    <mergeCell ref="CY140:CZ140"/>
    <mergeCell ref="DC140:DD140"/>
    <mergeCell ref="DG140:DH140"/>
    <mergeCell ref="DK140:DL140"/>
    <mergeCell ref="DO140:DP140"/>
    <mergeCell ref="DS140:DT140"/>
    <mergeCell ref="DW140:DX140"/>
    <mergeCell ref="EA140:EB140"/>
    <mergeCell ref="EE140:EF140"/>
    <mergeCell ref="EI140:EJ140"/>
    <mergeCell ref="EM140:EN140"/>
    <mergeCell ref="EQ140:ER140"/>
    <mergeCell ref="EU140:EV140"/>
    <mergeCell ref="EY140:EZ140"/>
    <mergeCell ref="FC140:FD140"/>
    <mergeCell ref="FG140:FH140"/>
    <mergeCell ref="FK140:FL140"/>
    <mergeCell ref="FO140:FP140"/>
    <mergeCell ref="FS140:FT140"/>
    <mergeCell ref="FW140:FX140"/>
    <mergeCell ref="GA140:GB140"/>
    <mergeCell ref="GE140:GF140"/>
    <mergeCell ref="GI140:GJ140"/>
    <mergeCell ref="GM140:GN140"/>
    <mergeCell ref="GQ140:GR140"/>
    <mergeCell ref="GU140:GV140"/>
    <mergeCell ref="GY140:GZ140"/>
    <mergeCell ref="HC140:HD140"/>
    <mergeCell ref="HG140:HH140"/>
    <mergeCell ref="HK140:HL140"/>
    <mergeCell ref="HO140:HP140"/>
    <mergeCell ref="HS140:HT140"/>
    <mergeCell ref="HW140:HX140"/>
    <mergeCell ref="IA140:IB140"/>
    <mergeCell ref="IE140:IF140"/>
    <mergeCell ref="II140:IJ140"/>
    <mergeCell ref="IM140:IN140"/>
    <mergeCell ref="IQ140:IR140"/>
    <mergeCell ref="IU140:IV140"/>
    <mergeCell ref="IY140:IZ140"/>
    <mergeCell ref="JC140:JD140"/>
    <mergeCell ref="JG140:JH140"/>
    <mergeCell ref="JK140:JL140"/>
    <mergeCell ref="JO140:JP140"/>
    <mergeCell ref="JS140:JT140"/>
    <mergeCell ref="JW140:JX140"/>
    <mergeCell ref="KA140:KB140"/>
    <mergeCell ref="KE140:KF140"/>
    <mergeCell ref="KI140:KJ140"/>
    <mergeCell ref="KM140:KN140"/>
    <mergeCell ref="KQ140:KR140"/>
    <mergeCell ref="KU140:KV140"/>
    <mergeCell ref="KY140:KZ140"/>
    <mergeCell ref="LC140:LD140"/>
    <mergeCell ref="LG140:LH140"/>
    <mergeCell ref="LK140:LL140"/>
    <mergeCell ref="LO140:LP140"/>
    <mergeCell ref="LS140:LT140"/>
    <mergeCell ref="LW140:LX140"/>
    <mergeCell ref="MA140:MB140"/>
    <mergeCell ref="ME140:MF140"/>
    <mergeCell ref="MI140:MJ140"/>
    <mergeCell ref="MM140:MN140"/>
    <mergeCell ref="MQ140:MR140"/>
    <mergeCell ref="MU140:MV140"/>
    <mergeCell ref="MY140:MZ140"/>
    <mergeCell ref="NC140:ND140"/>
    <mergeCell ref="NG140:NH140"/>
    <mergeCell ref="NK140:NL140"/>
    <mergeCell ref="NO140:NP140"/>
    <mergeCell ref="NS140:NT140"/>
    <mergeCell ref="NW140:NX140"/>
    <mergeCell ref="OA140:OB140"/>
    <mergeCell ref="OE140:OF140"/>
    <mergeCell ref="OI140:OJ140"/>
    <mergeCell ref="OM140:ON140"/>
    <mergeCell ref="OQ140:OR140"/>
    <mergeCell ref="OU140:OV140"/>
    <mergeCell ref="OY140:OZ140"/>
    <mergeCell ref="PC140:PD140"/>
    <mergeCell ref="PG140:PH140"/>
    <mergeCell ref="PK140:PL140"/>
    <mergeCell ref="PO140:PP140"/>
    <mergeCell ref="PS140:PT140"/>
    <mergeCell ref="PW140:PX140"/>
    <mergeCell ref="QA140:QB140"/>
    <mergeCell ref="QE140:QF140"/>
    <mergeCell ref="QI140:QJ140"/>
    <mergeCell ref="QM140:QN140"/>
    <mergeCell ref="QQ140:QR140"/>
    <mergeCell ref="QU140:QV140"/>
    <mergeCell ref="QY140:QZ140"/>
    <mergeCell ref="RC140:RD140"/>
    <mergeCell ref="RG140:RH140"/>
    <mergeCell ref="RK140:RL140"/>
    <mergeCell ref="RO140:RP140"/>
    <mergeCell ref="RS140:RT140"/>
    <mergeCell ref="RW140:RX140"/>
    <mergeCell ref="SA140:SB140"/>
    <mergeCell ref="SE140:SF140"/>
    <mergeCell ref="SI140:SJ140"/>
    <mergeCell ref="SM140:SN140"/>
    <mergeCell ref="SQ140:SR140"/>
    <mergeCell ref="SU140:SV140"/>
    <mergeCell ref="SY140:SZ140"/>
    <mergeCell ref="TC140:TD140"/>
    <mergeCell ref="TG140:TH140"/>
    <mergeCell ref="TK140:TL140"/>
    <mergeCell ref="TO140:TP140"/>
    <mergeCell ref="TS140:TT140"/>
    <mergeCell ref="TW140:TX140"/>
    <mergeCell ref="UA140:UB140"/>
    <mergeCell ref="UE140:UF140"/>
    <mergeCell ref="UI140:UJ140"/>
    <mergeCell ref="UM140:UN140"/>
    <mergeCell ref="UQ140:UR140"/>
    <mergeCell ref="UU140:UV140"/>
    <mergeCell ref="UY140:UZ140"/>
    <mergeCell ref="VC140:VD140"/>
    <mergeCell ref="VG140:VH140"/>
    <mergeCell ref="VK140:VL140"/>
    <mergeCell ref="VO140:VP140"/>
    <mergeCell ref="VS140:VT140"/>
    <mergeCell ref="VW140:VX140"/>
    <mergeCell ref="WA140:WB140"/>
    <mergeCell ref="WE140:WF140"/>
    <mergeCell ref="WI140:WJ140"/>
    <mergeCell ref="WM140:WN140"/>
    <mergeCell ref="WQ140:WR140"/>
    <mergeCell ref="WU140:WV140"/>
    <mergeCell ref="WY140:WZ140"/>
    <mergeCell ref="XC140:XD140"/>
    <mergeCell ref="XG140:XH140"/>
    <mergeCell ref="XK140:XL140"/>
    <mergeCell ref="XO140:XP140"/>
    <mergeCell ref="XS140:XT140"/>
    <mergeCell ref="XW140:XX140"/>
    <mergeCell ref="YA140:YB140"/>
    <mergeCell ref="YE140:YF140"/>
    <mergeCell ref="YI140:YJ140"/>
    <mergeCell ref="YM140:YN140"/>
    <mergeCell ref="YQ140:YR140"/>
    <mergeCell ref="YU140:YV140"/>
    <mergeCell ref="YY140:YZ140"/>
    <mergeCell ref="ZC140:ZD140"/>
    <mergeCell ref="ZG140:ZH140"/>
    <mergeCell ref="ZK140:ZL140"/>
    <mergeCell ref="ZO140:ZP140"/>
    <mergeCell ref="ZS140:ZT140"/>
    <mergeCell ref="ZW140:ZX140"/>
    <mergeCell ref="AAA140:AAB140"/>
    <mergeCell ref="AAE140:AAF140"/>
    <mergeCell ref="AAI140:AAJ140"/>
    <mergeCell ref="AAM140:AAN140"/>
    <mergeCell ref="AAQ140:AAR140"/>
    <mergeCell ref="AAU140:AAV140"/>
    <mergeCell ref="AAY140:AAZ140"/>
    <mergeCell ref="ABC140:ABD140"/>
    <mergeCell ref="ABG140:ABH140"/>
    <mergeCell ref="ABK140:ABL140"/>
    <mergeCell ref="ABO140:ABP140"/>
    <mergeCell ref="ABS140:ABT140"/>
    <mergeCell ref="ABW140:ABX140"/>
    <mergeCell ref="ACA140:ACB140"/>
    <mergeCell ref="ACE140:ACF140"/>
    <mergeCell ref="ACI140:ACJ140"/>
    <mergeCell ref="ACM140:ACN140"/>
    <mergeCell ref="ACQ140:ACR140"/>
    <mergeCell ref="ACU140:ACV140"/>
    <mergeCell ref="ACY140:ACZ140"/>
    <mergeCell ref="ADC140:ADD140"/>
    <mergeCell ref="ADG140:ADH140"/>
    <mergeCell ref="ADK140:ADL140"/>
    <mergeCell ref="ADO140:ADP140"/>
    <mergeCell ref="ADS140:ADT140"/>
    <mergeCell ref="ADW140:ADX140"/>
    <mergeCell ref="AEA140:AEB140"/>
    <mergeCell ref="AEE140:AEF140"/>
    <mergeCell ref="AEI140:AEJ140"/>
    <mergeCell ref="AEM140:AEN140"/>
    <mergeCell ref="AEQ140:AER140"/>
    <mergeCell ref="AEU140:AEV140"/>
    <mergeCell ref="AEY140:AEZ140"/>
    <mergeCell ref="AFC140:AFD140"/>
    <mergeCell ref="AFG140:AFH140"/>
    <mergeCell ref="AFK140:AFL140"/>
    <mergeCell ref="AFO140:AFP140"/>
    <mergeCell ref="AFS140:AFT140"/>
    <mergeCell ref="AFW140:AFX140"/>
    <mergeCell ref="AGA140:AGB140"/>
    <mergeCell ref="AGE140:AGF140"/>
    <mergeCell ref="AGI140:AGJ140"/>
    <mergeCell ref="AGM140:AGN140"/>
    <mergeCell ref="AGQ140:AGR140"/>
    <mergeCell ref="AGU140:AGV140"/>
    <mergeCell ref="AGY140:AGZ140"/>
    <mergeCell ref="AHC140:AHD140"/>
    <mergeCell ref="AHG140:AHH140"/>
    <mergeCell ref="AHK140:AHL140"/>
    <mergeCell ref="AHO140:AHP140"/>
    <mergeCell ref="AHS140:AHT140"/>
    <mergeCell ref="AHW140:AHX140"/>
    <mergeCell ref="AIA140:AIB140"/>
    <mergeCell ref="AIE140:AIF140"/>
    <mergeCell ref="AII140:AIJ140"/>
    <mergeCell ref="AIM140:AIN140"/>
    <mergeCell ref="AIQ140:AIR140"/>
    <mergeCell ref="AIU140:AIV140"/>
    <mergeCell ref="AIY140:AIZ140"/>
    <mergeCell ref="AJC140:AJD140"/>
    <mergeCell ref="AJG140:AJH140"/>
    <mergeCell ref="AJK140:AJL140"/>
    <mergeCell ref="AJO140:AJP140"/>
    <mergeCell ref="AJS140:AJT140"/>
    <mergeCell ref="AJW140:AJX140"/>
    <mergeCell ref="AKA140:AKB140"/>
    <mergeCell ref="AKE140:AKF140"/>
    <mergeCell ref="AKI140:AKJ140"/>
    <mergeCell ref="AKM140:AKN140"/>
    <mergeCell ref="AKQ140:AKR140"/>
    <mergeCell ref="AKU140:AKV140"/>
    <mergeCell ref="AKY140:AKZ140"/>
    <mergeCell ref="ALC140:ALD140"/>
    <mergeCell ref="ALG140:ALH140"/>
    <mergeCell ref="ALK140:ALL140"/>
    <mergeCell ref="ALO140:ALP140"/>
    <mergeCell ref="ALS140:ALT140"/>
    <mergeCell ref="ALW140:ALX140"/>
    <mergeCell ref="AMA140:AMB140"/>
    <mergeCell ref="AME140:AMF140"/>
    <mergeCell ref="AMI140:AMJ140"/>
    <mergeCell ref="O141:P141"/>
    <mergeCell ref="S141:T141"/>
    <mergeCell ref="W141:X141"/>
    <mergeCell ref="AA141:AB141"/>
    <mergeCell ref="AE141:AF141"/>
    <mergeCell ref="AI141:AJ141"/>
    <mergeCell ref="AM141:AN141"/>
    <mergeCell ref="AQ141:AR141"/>
    <mergeCell ref="AU141:AV141"/>
    <mergeCell ref="AY141:AZ141"/>
    <mergeCell ref="BC141:BD141"/>
    <mergeCell ref="BG141:BH141"/>
    <mergeCell ref="BK141:BL141"/>
    <mergeCell ref="BO141:BP141"/>
    <mergeCell ref="BS141:BT141"/>
    <mergeCell ref="BW141:BX141"/>
    <mergeCell ref="CA141:CB141"/>
    <mergeCell ref="CE141:CF141"/>
    <mergeCell ref="CI141:CJ141"/>
    <mergeCell ref="CM141:CN141"/>
    <mergeCell ref="CQ141:CR141"/>
    <mergeCell ref="CU141:CV141"/>
    <mergeCell ref="CY141:CZ141"/>
    <mergeCell ref="DC141:DD141"/>
    <mergeCell ref="DG141:DH141"/>
    <mergeCell ref="DK141:DL141"/>
    <mergeCell ref="DO141:DP141"/>
    <mergeCell ref="DS141:DT141"/>
    <mergeCell ref="DW141:DX141"/>
    <mergeCell ref="EA141:EB141"/>
    <mergeCell ref="EE141:EF141"/>
    <mergeCell ref="EI141:EJ141"/>
    <mergeCell ref="EM141:EN141"/>
    <mergeCell ref="EQ141:ER141"/>
    <mergeCell ref="EU141:EV141"/>
    <mergeCell ref="EY141:EZ141"/>
    <mergeCell ref="FC141:FD141"/>
    <mergeCell ref="FG141:FH141"/>
    <mergeCell ref="FK141:FL141"/>
    <mergeCell ref="FO141:FP141"/>
    <mergeCell ref="FS141:FT141"/>
    <mergeCell ref="FW141:FX141"/>
    <mergeCell ref="GA141:GB141"/>
    <mergeCell ref="GE141:GF141"/>
    <mergeCell ref="GI141:GJ141"/>
    <mergeCell ref="GM141:GN141"/>
    <mergeCell ref="GQ141:GR141"/>
    <mergeCell ref="GU141:GV141"/>
    <mergeCell ref="GY141:GZ141"/>
    <mergeCell ref="HC141:HD141"/>
    <mergeCell ref="HG141:HH141"/>
    <mergeCell ref="HK141:HL141"/>
    <mergeCell ref="HO141:HP141"/>
    <mergeCell ref="HS141:HT141"/>
    <mergeCell ref="HW141:HX141"/>
    <mergeCell ref="IA141:IB141"/>
    <mergeCell ref="IE141:IF141"/>
    <mergeCell ref="II141:IJ141"/>
    <mergeCell ref="IM141:IN141"/>
    <mergeCell ref="IQ141:IR141"/>
    <mergeCell ref="IU141:IV141"/>
    <mergeCell ref="IY141:IZ141"/>
    <mergeCell ref="JC141:JD141"/>
    <mergeCell ref="JG141:JH141"/>
    <mergeCell ref="JK141:JL141"/>
    <mergeCell ref="JO141:JP141"/>
    <mergeCell ref="JS141:JT141"/>
    <mergeCell ref="JW141:JX141"/>
    <mergeCell ref="KA141:KB141"/>
    <mergeCell ref="KE141:KF141"/>
    <mergeCell ref="KI141:KJ141"/>
    <mergeCell ref="KM141:KN141"/>
    <mergeCell ref="KQ141:KR141"/>
    <mergeCell ref="KU141:KV141"/>
    <mergeCell ref="KY141:KZ141"/>
    <mergeCell ref="LC141:LD141"/>
    <mergeCell ref="LG141:LH141"/>
    <mergeCell ref="LK141:LL141"/>
    <mergeCell ref="LO141:LP141"/>
    <mergeCell ref="LS141:LT141"/>
    <mergeCell ref="LW141:LX141"/>
    <mergeCell ref="MA141:MB141"/>
    <mergeCell ref="ME141:MF141"/>
    <mergeCell ref="MI141:MJ141"/>
    <mergeCell ref="MM141:MN141"/>
    <mergeCell ref="MQ141:MR141"/>
    <mergeCell ref="MU141:MV141"/>
    <mergeCell ref="MY141:MZ141"/>
    <mergeCell ref="NC141:ND141"/>
    <mergeCell ref="NG141:NH141"/>
    <mergeCell ref="NK141:NL141"/>
    <mergeCell ref="NO141:NP141"/>
    <mergeCell ref="NS141:NT141"/>
    <mergeCell ref="NW141:NX141"/>
    <mergeCell ref="OA141:OB141"/>
    <mergeCell ref="OE141:OF141"/>
    <mergeCell ref="OI141:OJ141"/>
    <mergeCell ref="OM141:ON141"/>
    <mergeCell ref="OQ141:OR141"/>
    <mergeCell ref="OU141:OV141"/>
    <mergeCell ref="OY141:OZ141"/>
    <mergeCell ref="PC141:PD141"/>
    <mergeCell ref="PG141:PH141"/>
    <mergeCell ref="PK141:PL141"/>
    <mergeCell ref="PO141:PP141"/>
    <mergeCell ref="PS141:PT141"/>
    <mergeCell ref="PW141:PX141"/>
    <mergeCell ref="QA141:QB141"/>
    <mergeCell ref="QE141:QF141"/>
    <mergeCell ref="QI141:QJ141"/>
    <mergeCell ref="QM141:QN141"/>
    <mergeCell ref="QQ141:QR141"/>
    <mergeCell ref="QU141:QV141"/>
    <mergeCell ref="QY141:QZ141"/>
    <mergeCell ref="RC141:RD141"/>
    <mergeCell ref="RG141:RH141"/>
    <mergeCell ref="RK141:RL141"/>
    <mergeCell ref="RO141:RP141"/>
    <mergeCell ref="RS141:RT141"/>
    <mergeCell ref="RW141:RX141"/>
    <mergeCell ref="SA141:SB141"/>
    <mergeCell ref="SE141:SF141"/>
    <mergeCell ref="SI141:SJ141"/>
    <mergeCell ref="SM141:SN141"/>
    <mergeCell ref="SQ141:SR141"/>
    <mergeCell ref="SU141:SV141"/>
    <mergeCell ref="SY141:SZ141"/>
    <mergeCell ref="TC141:TD141"/>
    <mergeCell ref="TG141:TH141"/>
    <mergeCell ref="TK141:TL141"/>
    <mergeCell ref="TO141:TP141"/>
    <mergeCell ref="TS141:TT141"/>
    <mergeCell ref="TW141:TX141"/>
    <mergeCell ref="UA141:UB141"/>
    <mergeCell ref="UE141:UF141"/>
    <mergeCell ref="UI141:UJ141"/>
    <mergeCell ref="UM141:UN141"/>
    <mergeCell ref="UQ141:UR141"/>
    <mergeCell ref="UU141:UV141"/>
    <mergeCell ref="UY141:UZ141"/>
    <mergeCell ref="VC141:VD141"/>
    <mergeCell ref="VG141:VH141"/>
    <mergeCell ref="VK141:VL141"/>
    <mergeCell ref="VO141:VP141"/>
    <mergeCell ref="VS141:VT141"/>
    <mergeCell ref="VW141:VX141"/>
    <mergeCell ref="WA141:WB141"/>
    <mergeCell ref="WE141:WF141"/>
    <mergeCell ref="WI141:WJ141"/>
    <mergeCell ref="WM141:WN141"/>
    <mergeCell ref="WQ141:WR141"/>
    <mergeCell ref="WU141:WV141"/>
    <mergeCell ref="WY141:WZ141"/>
    <mergeCell ref="XC141:XD141"/>
    <mergeCell ref="XG141:XH141"/>
    <mergeCell ref="XK141:XL141"/>
    <mergeCell ref="XO141:XP141"/>
    <mergeCell ref="XS141:XT141"/>
    <mergeCell ref="XW141:XX141"/>
    <mergeCell ref="YA141:YB141"/>
    <mergeCell ref="YE141:YF141"/>
    <mergeCell ref="YI141:YJ141"/>
    <mergeCell ref="YM141:YN141"/>
    <mergeCell ref="YQ141:YR141"/>
    <mergeCell ref="YU141:YV141"/>
    <mergeCell ref="YY141:YZ141"/>
    <mergeCell ref="ZC141:ZD141"/>
    <mergeCell ref="ZG141:ZH141"/>
    <mergeCell ref="ZK141:ZL141"/>
    <mergeCell ref="ZO141:ZP141"/>
    <mergeCell ref="ZS141:ZT141"/>
    <mergeCell ref="ZW141:ZX141"/>
    <mergeCell ref="AAA141:AAB141"/>
    <mergeCell ref="AAE141:AAF141"/>
    <mergeCell ref="AAI141:AAJ141"/>
    <mergeCell ref="AAM141:AAN141"/>
    <mergeCell ref="AAQ141:AAR141"/>
    <mergeCell ref="AAU141:AAV141"/>
    <mergeCell ref="AAY141:AAZ141"/>
    <mergeCell ref="ABC141:ABD141"/>
    <mergeCell ref="ABG141:ABH141"/>
    <mergeCell ref="ABK141:ABL141"/>
    <mergeCell ref="ABO141:ABP141"/>
    <mergeCell ref="ABS141:ABT141"/>
    <mergeCell ref="ABW141:ABX141"/>
    <mergeCell ref="ACA141:ACB141"/>
    <mergeCell ref="ACE141:ACF141"/>
    <mergeCell ref="ACI141:ACJ141"/>
    <mergeCell ref="ACM141:ACN141"/>
    <mergeCell ref="ACQ141:ACR141"/>
    <mergeCell ref="ACU141:ACV141"/>
    <mergeCell ref="ACY141:ACZ141"/>
    <mergeCell ref="ADC141:ADD141"/>
    <mergeCell ref="ADG141:ADH141"/>
    <mergeCell ref="ADK141:ADL141"/>
    <mergeCell ref="ADO141:ADP141"/>
    <mergeCell ref="ADS141:ADT141"/>
    <mergeCell ref="ADW141:ADX141"/>
    <mergeCell ref="AEA141:AEB141"/>
    <mergeCell ref="AEE141:AEF141"/>
    <mergeCell ref="AEI141:AEJ141"/>
    <mergeCell ref="AEM141:AEN141"/>
    <mergeCell ref="AEQ141:AER141"/>
    <mergeCell ref="AEU141:AEV141"/>
    <mergeCell ref="AEY141:AEZ141"/>
    <mergeCell ref="AFC141:AFD141"/>
    <mergeCell ref="AFG141:AFH141"/>
    <mergeCell ref="AFK141:AFL141"/>
    <mergeCell ref="AFO141:AFP141"/>
    <mergeCell ref="AFS141:AFT141"/>
    <mergeCell ref="AFW141:AFX141"/>
    <mergeCell ref="AGA141:AGB141"/>
    <mergeCell ref="AGE141:AGF141"/>
    <mergeCell ref="AGI141:AGJ141"/>
    <mergeCell ref="AGM141:AGN141"/>
    <mergeCell ref="AGQ141:AGR141"/>
    <mergeCell ref="AGU141:AGV141"/>
    <mergeCell ref="AGY141:AGZ141"/>
    <mergeCell ref="AHC141:AHD141"/>
    <mergeCell ref="AHG141:AHH141"/>
    <mergeCell ref="AHK141:AHL141"/>
    <mergeCell ref="AHO141:AHP141"/>
    <mergeCell ref="AHS141:AHT141"/>
    <mergeCell ref="AHW141:AHX141"/>
    <mergeCell ref="AIA141:AIB141"/>
    <mergeCell ref="AIE141:AIF141"/>
    <mergeCell ref="AII141:AIJ141"/>
    <mergeCell ref="AIM141:AIN141"/>
    <mergeCell ref="AIQ141:AIR141"/>
    <mergeCell ref="AIU141:AIV141"/>
    <mergeCell ref="AIY141:AIZ141"/>
    <mergeCell ref="AJC141:AJD141"/>
    <mergeCell ref="AJG141:AJH141"/>
    <mergeCell ref="AJK141:AJL141"/>
    <mergeCell ref="AJO141:AJP141"/>
    <mergeCell ref="AJS141:AJT141"/>
    <mergeCell ref="AJW141:AJX141"/>
    <mergeCell ref="AKA141:AKB141"/>
    <mergeCell ref="AKE141:AKF141"/>
    <mergeCell ref="AKI141:AKJ141"/>
    <mergeCell ref="AKM141:AKN141"/>
    <mergeCell ref="AKQ141:AKR141"/>
    <mergeCell ref="AKU141:AKV141"/>
    <mergeCell ref="AKY141:AKZ141"/>
    <mergeCell ref="ALC141:ALD141"/>
    <mergeCell ref="ALG141:ALH141"/>
    <mergeCell ref="ALK141:ALL141"/>
    <mergeCell ref="ALO141:ALP141"/>
    <mergeCell ref="ALS141:ALT141"/>
    <mergeCell ref="ALW141:ALX141"/>
    <mergeCell ref="AMA141:AMB141"/>
    <mergeCell ref="AME141:AMF141"/>
    <mergeCell ref="AMI141:AMJ141"/>
    <mergeCell ref="O142:P142"/>
    <mergeCell ref="S142:T142"/>
    <mergeCell ref="W142:X142"/>
    <mergeCell ref="AA142:AB142"/>
    <mergeCell ref="AE142:AF142"/>
    <mergeCell ref="AI142:AJ142"/>
    <mergeCell ref="AM142:AN142"/>
    <mergeCell ref="AQ142:AR142"/>
    <mergeCell ref="AU142:AV142"/>
    <mergeCell ref="AY142:AZ142"/>
    <mergeCell ref="BC142:BD142"/>
    <mergeCell ref="BG142:BH142"/>
    <mergeCell ref="BK142:BL142"/>
    <mergeCell ref="BO142:BP142"/>
    <mergeCell ref="BS142:BT142"/>
    <mergeCell ref="BW142:BX142"/>
    <mergeCell ref="CA142:CB142"/>
    <mergeCell ref="CE142:CF142"/>
    <mergeCell ref="CI142:CJ142"/>
    <mergeCell ref="CM142:CN142"/>
    <mergeCell ref="CQ142:CR142"/>
    <mergeCell ref="CU142:CV142"/>
    <mergeCell ref="CY142:CZ142"/>
    <mergeCell ref="DC142:DD142"/>
    <mergeCell ref="DG142:DH142"/>
    <mergeCell ref="DK142:DL142"/>
    <mergeCell ref="DO142:DP142"/>
    <mergeCell ref="DS142:DT142"/>
    <mergeCell ref="DW142:DX142"/>
    <mergeCell ref="EA142:EB142"/>
    <mergeCell ref="EE142:EF142"/>
    <mergeCell ref="EI142:EJ142"/>
    <mergeCell ref="EM142:EN142"/>
    <mergeCell ref="EQ142:ER142"/>
    <mergeCell ref="EU142:EV142"/>
    <mergeCell ref="EY142:EZ142"/>
    <mergeCell ref="FC142:FD142"/>
    <mergeCell ref="FG142:FH142"/>
    <mergeCell ref="FK142:FL142"/>
    <mergeCell ref="FO142:FP142"/>
    <mergeCell ref="FS142:FT142"/>
    <mergeCell ref="FW142:FX142"/>
    <mergeCell ref="GA142:GB142"/>
    <mergeCell ref="GE142:GF142"/>
    <mergeCell ref="GI142:GJ142"/>
    <mergeCell ref="GM142:GN142"/>
    <mergeCell ref="GQ142:GR142"/>
    <mergeCell ref="GU142:GV142"/>
    <mergeCell ref="GY142:GZ142"/>
    <mergeCell ref="HC142:HD142"/>
    <mergeCell ref="HG142:HH142"/>
    <mergeCell ref="HK142:HL142"/>
    <mergeCell ref="HO142:HP142"/>
    <mergeCell ref="HS142:HT142"/>
    <mergeCell ref="HW142:HX142"/>
    <mergeCell ref="IA142:IB142"/>
    <mergeCell ref="IE142:IF142"/>
    <mergeCell ref="II142:IJ142"/>
    <mergeCell ref="IM142:IN142"/>
    <mergeCell ref="IQ142:IR142"/>
    <mergeCell ref="IU142:IV142"/>
    <mergeCell ref="IY142:IZ142"/>
    <mergeCell ref="JC142:JD142"/>
    <mergeCell ref="JG142:JH142"/>
    <mergeCell ref="JK142:JL142"/>
    <mergeCell ref="JO142:JP142"/>
    <mergeCell ref="JS142:JT142"/>
    <mergeCell ref="JW142:JX142"/>
    <mergeCell ref="KA142:KB142"/>
    <mergeCell ref="KE142:KF142"/>
    <mergeCell ref="KI142:KJ142"/>
    <mergeCell ref="KM142:KN142"/>
    <mergeCell ref="KQ142:KR142"/>
    <mergeCell ref="KU142:KV142"/>
    <mergeCell ref="KY142:KZ142"/>
    <mergeCell ref="LC142:LD142"/>
    <mergeCell ref="LG142:LH142"/>
    <mergeCell ref="LK142:LL142"/>
    <mergeCell ref="LO142:LP142"/>
    <mergeCell ref="LS142:LT142"/>
    <mergeCell ref="LW142:LX142"/>
    <mergeCell ref="MA142:MB142"/>
    <mergeCell ref="ME142:MF142"/>
    <mergeCell ref="MI142:MJ142"/>
    <mergeCell ref="MM142:MN142"/>
    <mergeCell ref="MQ142:MR142"/>
    <mergeCell ref="MU142:MV142"/>
    <mergeCell ref="MY142:MZ142"/>
    <mergeCell ref="NC142:ND142"/>
    <mergeCell ref="NG142:NH142"/>
    <mergeCell ref="NK142:NL142"/>
    <mergeCell ref="NO142:NP142"/>
    <mergeCell ref="NS142:NT142"/>
    <mergeCell ref="NW142:NX142"/>
    <mergeCell ref="OA142:OB142"/>
    <mergeCell ref="OE142:OF142"/>
    <mergeCell ref="OI142:OJ142"/>
    <mergeCell ref="OM142:ON142"/>
    <mergeCell ref="OQ142:OR142"/>
    <mergeCell ref="OU142:OV142"/>
    <mergeCell ref="OY142:OZ142"/>
    <mergeCell ref="PC142:PD142"/>
    <mergeCell ref="PG142:PH142"/>
    <mergeCell ref="PK142:PL142"/>
    <mergeCell ref="PO142:PP142"/>
    <mergeCell ref="PS142:PT142"/>
    <mergeCell ref="PW142:PX142"/>
    <mergeCell ref="QA142:QB142"/>
    <mergeCell ref="QE142:QF142"/>
    <mergeCell ref="QI142:QJ142"/>
    <mergeCell ref="QM142:QN142"/>
    <mergeCell ref="QQ142:QR142"/>
    <mergeCell ref="QU142:QV142"/>
    <mergeCell ref="QY142:QZ142"/>
    <mergeCell ref="RC142:RD142"/>
    <mergeCell ref="RG142:RH142"/>
    <mergeCell ref="RK142:RL142"/>
    <mergeCell ref="RO142:RP142"/>
    <mergeCell ref="RS142:RT142"/>
    <mergeCell ref="RW142:RX142"/>
    <mergeCell ref="SA142:SB142"/>
    <mergeCell ref="SE142:SF142"/>
    <mergeCell ref="SI142:SJ142"/>
    <mergeCell ref="SM142:SN142"/>
    <mergeCell ref="SQ142:SR142"/>
    <mergeCell ref="SU142:SV142"/>
    <mergeCell ref="SY142:SZ142"/>
    <mergeCell ref="TC142:TD142"/>
    <mergeCell ref="TG142:TH142"/>
    <mergeCell ref="TK142:TL142"/>
    <mergeCell ref="TO142:TP142"/>
    <mergeCell ref="TS142:TT142"/>
    <mergeCell ref="TW142:TX142"/>
    <mergeCell ref="UA142:UB142"/>
    <mergeCell ref="UE142:UF142"/>
    <mergeCell ref="UI142:UJ142"/>
    <mergeCell ref="UM142:UN142"/>
    <mergeCell ref="UQ142:UR142"/>
    <mergeCell ref="UU142:UV142"/>
    <mergeCell ref="UY142:UZ142"/>
    <mergeCell ref="VC142:VD142"/>
    <mergeCell ref="VG142:VH142"/>
    <mergeCell ref="VK142:VL142"/>
    <mergeCell ref="VO142:VP142"/>
    <mergeCell ref="VS142:VT142"/>
    <mergeCell ref="VW142:VX142"/>
    <mergeCell ref="WA142:WB142"/>
    <mergeCell ref="WE142:WF142"/>
    <mergeCell ref="WI142:WJ142"/>
    <mergeCell ref="WM142:WN142"/>
    <mergeCell ref="WQ142:WR142"/>
    <mergeCell ref="WU142:WV142"/>
    <mergeCell ref="WY142:WZ142"/>
    <mergeCell ref="XC142:XD142"/>
    <mergeCell ref="XG142:XH142"/>
    <mergeCell ref="XK142:XL142"/>
    <mergeCell ref="XO142:XP142"/>
    <mergeCell ref="XS142:XT142"/>
    <mergeCell ref="XW142:XX142"/>
    <mergeCell ref="YA142:YB142"/>
    <mergeCell ref="YE142:YF142"/>
    <mergeCell ref="YI142:YJ142"/>
    <mergeCell ref="YM142:YN142"/>
    <mergeCell ref="YQ142:YR142"/>
    <mergeCell ref="YU142:YV142"/>
    <mergeCell ref="YY142:YZ142"/>
    <mergeCell ref="ZC142:ZD142"/>
    <mergeCell ref="ZG142:ZH142"/>
    <mergeCell ref="ZK142:ZL142"/>
    <mergeCell ref="ZO142:ZP142"/>
    <mergeCell ref="ZS142:ZT142"/>
    <mergeCell ref="ZW142:ZX142"/>
    <mergeCell ref="AAA142:AAB142"/>
    <mergeCell ref="AAE142:AAF142"/>
    <mergeCell ref="AAI142:AAJ142"/>
    <mergeCell ref="AAM142:AAN142"/>
    <mergeCell ref="AAQ142:AAR142"/>
    <mergeCell ref="AAU142:AAV142"/>
    <mergeCell ref="AAY142:AAZ142"/>
    <mergeCell ref="ABC142:ABD142"/>
    <mergeCell ref="ABG142:ABH142"/>
    <mergeCell ref="ABK142:ABL142"/>
    <mergeCell ref="ABO142:ABP142"/>
    <mergeCell ref="ABS142:ABT142"/>
    <mergeCell ref="ABW142:ABX142"/>
    <mergeCell ref="ACA142:ACB142"/>
    <mergeCell ref="ACE142:ACF142"/>
    <mergeCell ref="ACI142:ACJ142"/>
    <mergeCell ref="ACM142:ACN142"/>
    <mergeCell ref="ACQ142:ACR142"/>
    <mergeCell ref="ACU142:ACV142"/>
    <mergeCell ref="ACY142:ACZ142"/>
    <mergeCell ref="ADC142:ADD142"/>
    <mergeCell ref="ADG142:ADH142"/>
    <mergeCell ref="ADK142:ADL142"/>
    <mergeCell ref="ADO142:ADP142"/>
    <mergeCell ref="ADS142:ADT142"/>
    <mergeCell ref="ADW142:ADX142"/>
    <mergeCell ref="AEA142:AEB142"/>
    <mergeCell ref="AEE142:AEF142"/>
    <mergeCell ref="AEI142:AEJ142"/>
    <mergeCell ref="AEM142:AEN142"/>
    <mergeCell ref="AEQ142:AER142"/>
    <mergeCell ref="AEU142:AEV142"/>
    <mergeCell ref="AEY142:AEZ142"/>
    <mergeCell ref="AFC142:AFD142"/>
    <mergeCell ref="AFG142:AFH142"/>
    <mergeCell ref="AFK142:AFL142"/>
    <mergeCell ref="AFO142:AFP142"/>
    <mergeCell ref="AFS142:AFT142"/>
    <mergeCell ref="AFW142:AFX142"/>
    <mergeCell ref="AGA142:AGB142"/>
    <mergeCell ref="AGE142:AGF142"/>
    <mergeCell ref="AGI142:AGJ142"/>
    <mergeCell ref="AGM142:AGN142"/>
    <mergeCell ref="AGQ142:AGR142"/>
    <mergeCell ref="AGU142:AGV142"/>
    <mergeCell ref="AGY142:AGZ142"/>
    <mergeCell ref="AHC142:AHD142"/>
    <mergeCell ref="AHG142:AHH142"/>
    <mergeCell ref="AHK142:AHL142"/>
    <mergeCell ref="AHO142:AHP142"/>
    <mergeCell ref="AHS142:AHT142"/>
    <mergeCell ref="AHW142:AHX142"/>
    <mergeCell ref="AIA142:AIB142"/>
    <mergeCell ref="AIE142:AIF142"/>
    <mergeCell ref="AII142:AIJ142"/>
    <mergeCell ref="AIM142:AIN142"/>
    <mergeCell ref="AIQ142:AIR142"/>
    <mergeCell ref="AIU142:AIV142"/>
    <mergeCell ref="AIY142:AIZ142"/>
    <mergeCell ref="AJC142:AJD142"/>
    <mergeCell ref="AJG142:AJH142"/>
    <mergeCell ref="AJK142:AJL142"/>
    <mergeCell ref="AJO142:AJP142"/>
    <mergeCell ref="AJS142:AJT142"/>
    <mergeCell ref="AJW142:AJX142"/>
    <mergeCell ref="AKA142:AKB142"/>
    <mergeCell ref="AKE142:AKF142"/>
    <mergeCell ref="AKI142:AKJ142"/>
    <mergeCell ref="AKM142:AKN142"/>
    <mergeCell ref="AKQ142:AKR142"/>
    <mergeCell ref="AKU142:AKV142"/>
    <mergeCell ref="AKY142:AKZ142"/>
    <mergeCell ref="ALC142:ALD142"/>
    <mergeCell ref="ALG142:ALH142"/>
    <mergeCell ref="ALK142:ALL142"/>
    <mergeCell ref="ALO142:ALP142"/>
    <mergeCell ref="ALS142:ALT142"/>
    <mergeCell ref="ALW142:ALX142"/>
    <mergeCell ref="AMA142:AMB142"/>
    <mergeCell ref="AME142:AMF142"/>
    <mergeCell ref="AMI142:AMJ142"/>
    <mergeCell ref="O143:P143"/>
    <mergeCell ref="S143:T143"/>
    <mergeCell ref="W143:X143"/>
    <mergeCell ref="AA143:AB143"/>
    <mergeCell ref="AE143:AF143"/>
    <mergeCell ref="AI143:AJ143"/>
    <mergeCell ref="AM143:AN143"/>
    <mergeCell ref="AQ143:AR143"/>
    <mergeCell ref="AU143:AV143"/>
    <mergeCell ref="AY143:AZ143"/>
    <mergeCell ref="BC143:BD143"/>
    <mergeCell ref="BG143:BH143"/>
    <mergeCell ref="BK143:BL143"/>
    <mergeCell ref="BO143:BP143"/>
    <mergeCell ref="BS143:BT143"/>
    <mergeCell ref="BW143:BX143"/>
    <mergeCell ref="CA143:CB143"/>
    <mergeCell ref="CE143:CF143"/>
    <mergeCell ref="CI143:CJ143"/>
    <mergeCell ref="CM143:CN143"/>
    <mergeCell ref="CQ143:CR143"/>
    <mergeCell ref="CU143:CV143"/>
    <mergeCell ref="CY143:CZ143"/>
    <mergeCell ref="DC143:DD143"/>
    <mergeCell ref="DG143:DH143"/>
    <mergeCell ref="DK143:DL143"/>
    <mergeCell ref="DO143:DP143"/>
    <mergeCell ref="DS143:DT143"/>
    <mergeCell ref="DW143:DX143"/>
    <mergeCell ref="EA143:EB143"/>
    <mergeCell ref="EE143:EF143"/>
    <mergeCell ref="EI143:EJ143"/>
    <mergeCell ref="EM143:EN143"/>
    <mergeCell ref="EQ143:ER143"/>
    <mergeCell ref="EU143:EV143"/>
    <mergeCell ref="EY143:EZ143"/>
    <mergeCell ref="FC143:FD143"/>
    <mergeCell ref="FG143:FH143"/>
    <mergeCell ref="FK143:FL143"/>
    <mergeCell ref="FO143:FP143"/>
    <mergeCell ref="FS143:FT143"/>
    <mergeCell ref="FW143:FX143"/>
    <mergeCell ref="GA143:GB143"/>
    <mergeCell ref="GE143:GF143"/>
    <mergeCell ref="GI143:GJ143"/>
    <mergeCell ref="GM143:GN143"/>
    <mergeCell ref="GQ143:GR143"/>
    <mergeCell ref="GU143:GV143"/>
    <mergeCell ref="GY143:GZ143"/>
    <mergeCell ref="HC143:HD143"/>
    <mergeCell ref="HG143:HH143"/>
    <mergeCell ref="HK143:HL143"/>
    <mergeCell ref="HO143:HP143"/>
    <mergeCell ref="HS143:HT143"/>
    <mergeCell ref="HW143:HX143"/>
    <mergeCell ref="IA143:IB143"/>
    <mergeCell ref="IE143:IF143"/>
    <mergeCell ref="II143:IJ143"/>
    <mergeCell ref="IM143:IN143"/>
    <mergeCell ref="IQ143:IR143"/>
    <mergeCell ref="IU143:IV143"/>
    <mergeCell ref="IY143:IZ143"/>
    <mergeCell ref="JC143:JD143"/>
    <mergeCell ref="JG143:JH143"/>
    <mergeCell ref="JK143:JL143"/>
    <mergeCell ref="JO143:JP143"/>
    <mergeCell ref="JS143:JT143"/>
    <mergeCell ref="JW143:JX143"/>
    <mergeCell ref="KA143:KB143"/>
    <mergeCell ref="KE143:KF143"/>
    <mergeCell ref="KI143:KJ143"/>
    <mergeCell ref="KM143:KN143"/>
    <mergeCell ref="KQ143:KR143"/>
    <mergeCell ref="KU143:KV143"/>
    <mergeCell ref="KY143:KZ143"/>
    <mergeCell ref="LC143:LD143"/>
    <mergeCell ref="LG143:LH143"/>
    <mergeCell ref="LK143:LL143"/>
    <mergeCell ref="LO143:LP143"/>
    <mergeCell ref="LS143:LT143"/>
    <mergeCell ref="LW143:LX143"/>
    <mergeCell ref="MA143:MB143"/>
    <mergeCell ref="ME143:MF143"/>
    <mergeCell ref="MI143:MJ143"/>
    <mergeCell ref="MM143:MN143"/>
    <mergeCell ref="MQ143:MR143"/>
    <mergeCell ref="MU143:MV143"/>
    <mergeCell ref="MY143:MZ143"/>
    <mergeCell ref="NC143:ND143"/>
    <mergeCell ref="NG143:NH143"/>
    <mergeCell ref="NK143:NL143"/>
    <mergeCell ref="NO143:NP143"/>
    <mergeCell ref="NS143:NT143"/>
    <mergeCell ref="NW143:NX143"/>
    <mergeCell ref="OA143:OB143"/>
    <mergeCell ref="OE143:OF143"/>
    <mergeCell ref="OI143:OJ143"/>
    <mergeCell ref="OM143:ON143"/>
    <mergeCell ref="OQ143:OR143"/>
    <mergeCell ref="OU143:OV143"/>
    <mergeCell ref="OY143:OZ143"/>
    <mergeCell ref="PC143:PD143"/>
    <mergeCell ref="PG143:PH143"/>
    <mergeCell ref="PK143:PL143"/>
    <mergeCell ref="PO143:PP143"/>
    <mergeCell ref="PS143:PT143"/>
    <mergeCell ref="PW143:PX143"/>
    <mergeCell ref="QA143:QB143"/>
    <mergeCell ref="QE143:QF143"/>
    <mergeCell ref="QI143:QJ143"/>
    <mergeCell ref="QM143:QN143"/>
    <mergeCell ref="QQ143:QR143"/>
    <mergeCell ref="QU143:QV143"/>
    <mergeCell ref="QY143:QZ143"/>
    <mergeCell ref="RC143:RD143"/>
    <mergeCell ref="RG143:RH143"/>
    <mergeCell ref="RK143:RL143"/>
    <mergeCell ref="RO143:RP143"/>
    <mergeCell ref="RS143:RT143"/>
    <mergeCell ref="RW143:RX143"/>
    <mergeCell ref="SA143:SB143"/>
    <mergeCell ref="SE143:SF143"/>
    <mergeCell ref="SI143:SJ143"/>
    <mergeCell ref="SM143:SN143"/>
    <mergeCell ref="SQ143:SR143"/>
    <mergeCell ref="SU143:SV143"/>
    <mergeCell ref="SY143:SZ143"/>
    <mergeCell ref="TC143:TD143"/>
    <mergeCell ref="TG143:TH143"/>
    <mergeCell ref="TK143:TL143"/>
    <mergeCell ref="TO143:TP143"/>
    <mergeCell ref="TS143:TT143"/>
    <mergeCell ref="TW143:TX143"/>
    <mergeCell ref="UA143:UB143"/>
    <mergeCell ref="UE143:UF143"/>
    <mergeCell ref="UI143:UJ143"/>
    <mergeCell ref="UM143:UN143"/>
    <mergeCell ref="UQ143:UR143"/>
    <mergeCell ref="UU143:UV143"/>
    <mergeCell ref="UY143:UZ143"/>
    <mergeCell ref="VC143:VD143"/>
    <mergeCell ref="VG143:VH143"/>
    <mergeCell ref="VK143:VL143"/>
    <mergeCell ref="VO143:VP143"/>
    <mergeCell ref="VS143:VT143"/>
    <mergeCell ref="VW143:VX143"/>
    <mergeCell ref="WA143:WB143"/>
    <mergeCell ref="WE143:WF143"/>
    <mergeCell ref="WI143:WJ143"/>
    <mergeCell ref="WM143:WN143"/>
    <mergeCell ref="WQ143:WR143"/>
    <mergeCell ref="WU143:WV143"/>
    <mergeCell ref="WY143:WZ143"/>
    <mergeCell ref="XC143:XD143"/>
    <mergeCell ref="XG143:XH143"/>
    <mergeCell ref="XK143:XL143"/>
    <mergeCell ref="XO143:XP143"/>
    <mergeCell ref="XS143:XT143"/>
    <mergeCell ref="XW143:XX143"/>
    <mergeCell ref="YA143:YB143"/>
    <mergeCell ref="YE143:YF143"/>
    <mergeCell ref="YI143:YJ143"/>
    <mergeCell ref="YM143:YN143"/>
    <mergeCell ref="YQ143:YR143"/>
    <mergeCell ref="YU143:YV143"/>
    <mergeCell ref="YY143:YZ143"/>
    <mergeCell ref="ZC143:ZD143"/>
    <mergeCell ref="ZG143:ZH143"/>
    <mergeCell ref="ZK143:ZL143"/>
    <mergeCell ref="ZO143:ZP143"/>
    <mergeCell ref="ZS143:ZT143"/>
    <mergeCell ref="ZW143:ZX143"/>
    <mergeCell ref="AAA143:AAB143"/>
    <mergeCell ref="AAE143:AAF143"/>
    <mergeCell ref="AAI143:AAJ143"/>
    <mergeCell ref="AAM143:AAN143"/>
    <mergeCell ref="AAQ143:AAR143"/>
    <mergeCell ref="AAU143:AAV143"/>
    <mergeCell ref="AAY143:AAZ143"/>
    <mergeCell ref="ABC143:ABD143"/>
    <mergeCell ref="ABG143:ABH143"/>
    <mergeCell ref="ABK143:ABL143"/>
    <mergeCell ref="ABO143:ABP143"/>
    <mergeCell ref="ABS143:ABT143"/>
    <mergeCell ref="ABW143:ABX143"/>
    <mergeCell ref="ACA143:ACB143"/>
    <mergeCell ref="ACE143:ACF143"/>
    <mergeCell ref="ACI143:ACJ143"/>
    <mergeCell ref="ACM143:ACN143"/>
    <mergeCell ref="ACQ143:ACR143"/>
    <mergeCell ref="ACU143:ACV143"/>
    <mergeCell ref="ACY143:ACZ143"/>
    <mergeCell ref="ADC143:ADD143"/>
    <mergeCell ref="ADG143:ADH143"/>
    <mergeCell ref="ADK143:ADL143"/>
    <mergeCell ref="ADO143:ADP143"/>
    <mergeCell ref="ADS143:ADT143"/>
    <mergeCell ref="ADW143:ADX143"/>
    <mergeCell ref="AEA143:AEB143"/>
    <mergeCell ref="AEE143:AEF143"/>
    <mergeCell ref="AEI143:AEJ143"/>
    <mergeCell ref="AEM143:AEN143"/>
    <mergeCell ref="AEQ143:AER143"/>
    <mergeCell ref="AEU143:AEV143"/>
    <mergeCell ref="AEY143:AEZ143"/>
    <mergeCell ref="AFC143:AFD143"/>
    <mergeCell ref="AFG143:AFH143"/>
    <mergeCell ref="AFK143:AFL143"/>
    <mergeCell ref="AFO143:AFP143"/>
    <mergeCell ref="AFS143:AFT143"/>
    <mergeCell ref="AFW143:AFX143"/>
    <mergeCell ref="AGA143:AGB143"/>
    <mergeCell ref="AGE143:AGF143"/>
    <mergeCell ref="AGI143:AGJ143"/>
    <mergeCell ref="AGM143:AGN143"/>
    <mergeCell ref="AGQ143:AGR143"/>
    <mergeCell ref="AGU143:AGV143"/>
    <mergeCell ref="AGY143:AGZ143"/>
    <mergeCell ref="AHC143:AHD143"/>
    <mergeCell ref="AHG143:AHH143"/>
    <mergeCell ref="AHK143:AHL143"/>
    <mergeCell ref="AHO143:AHP143"/>
    <mergeCell ref="AHS143:AHT143"/>
    <mergeCell ref="AHW143:AHX143"/>
    <mergeCell ref="AIA143:AIB143"/>
    <mergeCell ref="AIE143:AIF143"/>
    <mergeCell ref="AII143:AIJ143"/>
    <mergeCell ref="AIM143:AIN143"/>
    <mergeCell ref="AIQ143:AIR143"/>
    <mergeCell ref="AIU143:AIV143"/>
    <mergeCell ref="AIY143:AIZ143"/>
    <mergeCell ref="AJC143:AJD143"/>
    <mergeCell ref="AJG143:AJH143"/>
    <mergeCell ref="AJK143:AJL143"/>
    <mergeCell ref="AJO143:AJP143"/>
    <mergeCell ref="AJS143:AJT143"/>
    <mergeCell ref="AJW143:AJX143"/>
    <mergeCell ref="AKA143:AKB143"/>
    <mergeCell ref="AKE143:AKF143"/>
    <mergeCell ref="AKI143:AKJ143"/>
    <mergeCell ref="AKM143:AKN143"/>
    <mergeCell ref="AKQ143:AKR143"/>
    <mergeCell ref="AKU143:AKV143"/>
    <mergeCell ref="AKY143:AKZ143"/>
    <mergeCell ref="ALC143:ALD143"/>
    <mergeCell ref="ALG143:ALH143"/>
    <mergeCell ref="ALK143:ALL143"/>
    <mergeCell ref="ALO143:ALP143"/>
    <mergeCell ref="ALS143:ALT143"/>
    <mergeCell ref="ALW143:ALX143"/>
    <mergeCell ref="AMA143:AMB143"/>
    <mergeCell ref="AME143:AMF143"/>
    <mergeCell ref="AMI143:AMJ143"/>
    <mergeCell ref="O144:P144"/>
    <mergeCell ref="S144:T144"/>
    <mergeCell ref="W144:X144"/>
    <mergeCell ref="AA144:AB144"/>
    <mergeCell ref="AE144:AF144"/>
    <mergeCell ref="AI144:AJ144"/>
    <mergeCell ref="AM144:AN144"/>
    <mergeCell ref="AQ144:AR144"/>
    <mergeCell ref="AU144:AV144"/>
    <mergeCell ref="AY144:AZ144"/>
    <mergeCell ref="BC144:BD144"/>
    <mergeCell ref="BG144:BH144"/>
    <mergeCell ref="BK144:BL144"/>
    <mergeCell ref="BO144:BP144"/>
    <mergeCell ref="BS144:BT144"/>
    <mergeCell ref="BW144:BX144"/>
    <mergeCell ref="CA144:CB144"/>
    <mergeCell ref="CE144:CF144"/>
    <mergeCell ref="CI144:CJ144"/>
    <mergeCell ref="CM144:CN144"/>
    <mergeCell ref="CQ144:CR144"/>
    <mergeCell ref="CU144:CV144"/>
    <mergeCell ref="CY144:CZ144"/>
    <mergeCell ref="DC144:DD144"/>
    <mergeCell ref="DG144:DH144"/>
    <mergeCell ref="DK144:DL144"/>
    <mergeCell ref="DO144:DP144"/>
    <mergeCell ref="DS144:DT144"/>
    <mergeCell ref="DW144:DX144"/>
    <mergeCell ref="EA144:EB144"/>
    <mergeCell ref="EE144:EF144"/>
    <mergeCell ref="EI144:EJ144"/>
    <mergeCell ref="EM144:EN144"/>
    <mergeCell ref="EQ144:ER144"/>
    <mergeCell ref="EU144:EV144"/>
    <mergeCell ref="EY144:EZ144"/>
    <mergeCell ref="FC144:FD144"/>
    <mergeCell ref="FG144:FH144"/>
    <mergeCell ref="FK144:FL144"/>
    <mergeCell ref="FO144:FP144"/>
    <mergeCell ref="FS144:FT144"/>
    <mergeCell ref="FW144:FX144"/>
    <mergeCell ref="GA144:GB144"/>
    <mergeCell ref="GE144:GF144"/>
    <mergeCell ref="GI144:GJ144"/>
    <mergeCell ref="GM144:GN144"/>
    <mergeCell ref="GQ144:GR144"/>
    <mergeCell ref="GU144:GV144"/>
    <mergeCell ref="GY144:GZ144"/>
    <mergeCell ref="HC144:HD144"/>
    <mergeCell ref="HG144:HH144"/>
    <mergeCell ref="HK144:HL144"/>
    <mergeCell ref="HO144:HP144"/>
    <mergeCell ref="HS144:HT144"/>
    <mergeCell ref="HW144:HX144"/>
    <mergeCell ref="IA144:IB144"/>
    <mergeCell ref="IE144:IF144"/>
    <mergeCell ref="II144:IJ144"/>
    <mergeCell ref="IM144:IN144"/>
    <mergeCell ref="IQ144:IR144"/>
    <mergeCell ref="IU144:IV144"/>
    <mergeCell ref="IY144:IZ144"/>
    <mergeCell ref="JC144:JD144"/>
    <mergeCell ref="JG144:JH144"/>
    <mergeCell ref="JK144:JL144"/>
    <mergeCell ref="JO144:JP144"/>
    <mergeCell ref="JS144:JT144"/>
    <mergeCell ref="JW144:JX144"/>
    <mergeCell ref="KA144:KB144"/>
    <mergeCell ref="KE144:KF144"/>
    <mergeCell ref="KI144:KJ144"/>
    <mergeCell ref="KM144:KN144"/>
    <mergeCell ref="KQ144:KR144"/>
    <mergeCell ref="KU144:KV144"/>
    <mergeCell ref="KY144:KZ144"/>
    <mergeCell ref="LC144:LD144"/>
    <mergeCell ref="LG144:LH144"/>
    <mergeCell ref="LK144:LL144"/>
    <mergeCell ref="LO144:LP144"/>
    <mergeCell ref="LS144:LT144"/>
    <mergeCell ref="LW144:LX144"/>
    <mergeCell ref="MA144:MB144"/>
    <mergeCell ref="ME144:MF144"/>
    <mergeCell ref="MI144:MJ144"/>
    <mergeCell ref="MM144:MN144"/>
    <mergeCell ref="MQ144:MR144"/>
    <mergeCell ref="MU144:MV144"/>
    <mergeCell ref="MY144:MZ144"/>
    <mergeCell ref="NC144:ND144"/>
    <mergeCell ref="NG144:NH144"/>
    <mergeCell ref="NK144:NL144"/>
    <mergeCell ref="NO144:NP144"/>
    <mergeCell ref="NS144:NT144"/>
    <mergeCell ref="NW144:NX144"/>
    <mergeCell ref="OA144:OB144"/>
    <mergeCell ref="OE144:OF144"/>
    <mergeCell ref="OI144:OJ144"/>
    <mergeCell ref="OM144:ON144"/>
    <mergeCell ref="OQ144:OR144"/>
    <mergeCell ref="OU144:OV144"/>
    <mergeCell ref="OY144:OZ144"/>
    <mergeCell ref="PC144:PD144"/>
    <mergeCell ref="PG144:PH144"/>
    <mergeCell ref="PK144:PL144"/>
    <mergeCell ref="PO144:PP144"/>
    <mergeCell ref="PS144:PT144"/>
    <mergeCell ref="PW144:PX144"/>
    <mergeCell ref="QA144:QB144"/>
    <mergeCell ref="QE144:QF144"/>
    <mergeCell ref="QI144:QJ144"/>
    <mergeCell ref="QM144:QN144"/>
    <mergeCell ref="QQ144:QR144"/>
    <mergeCell ref="QU144:QV144"/>
    <mergeCell ref="QY144:QZ144"/>
    <mergeCell ref="RC144:RD144"/>
    <mergeCell ref="RG144:RH144"/>
    <mergeCell ref="RK144:RL144"/>
    <mergeCell ref="RO144:RP144"/>
    <mergeCell ref="RS144:RT144"/>
    <mergeCell ref="RW144:RX144"/>
    <mergeCell ref="SA144:SB144"/>
    <mergeCell ref="SE144:SF144"/>
    <mergeCell ref="SI144:SJ144"/>
    <mergeCell ref="SM144:SN144"/>
    <mergeCell ref="SQ144:SR144"/>
    <mergeCell ref="SU144:SV144"/>
    <mergeCell ref="SY144:SZ144"/>
    <mergeCell ref="TC144:TD144"/>
    <mergeCell ref="TG144:TH144"/>
    <mergeCell ref="TK144:TL144"/>
    <mergeCell ref="TO144:TP144"/>
    <mergeCell ref="TS144:TT144"/>
    <mergeCell ref="TW144:TX144"/>
    <mergeCell ref="UA144:UB144"/>
    <mergeCell ref="UE144:UF144"/>
    <mergeCell ref="UI144:UJ144"/>
    <mergeCell ref="UM144:UN144"/>
    <mergeCell ref="UQ144:UR144"/>
    <mergeCell ref="UU144:UV144"/>
    <mergeCell ref="UY144:UZ144"/>
    <mergeCell ref="VC144:VD144"/>
    <mergeCell ref="VG144:VH144"/>
    <mergeCell ref="VK144:VL144"/>
    <mergeCell ref="VO144:VP144"/>
    <mergeCell ref="VS144:VT144"/>
    <mergeCell ref="VW144:VX144"/>
    <mergeCell ref="WA144:WB144"/>
    <mergeCell ref="WE144:WF144"/>
    <mergeCell ref="WI144:WJ144"/>
    <mergeCell ref="WM144:WN144"/>
    <mergeCell ref="WQ144:WR144"/>
    <mergeCell ref="WU144:WV144"/>
    <mergeCell ref="WY144:WZ144"/>
    <mergeCell ref="XC144:XD144"/>
    <mergeCell ref="XG144:XH144"/>
    <mergeCell ref="XK144:XL144"/>
    <mergeCell ref="XO144:XP144"/>
    <mergeCell ref="XS144:XT144"/>
    <mergeCell ref="XW144:XX144"/>
    <mergeCell ref="YA144:YB144"/>
    <mergeCell ref="YE144:YF144"/>
    <mergeCell ref="YI144:YJ144"/>
    <mergeCell ref="YM144:YN144"/>
    <mergeCell ref="YQ144:YR144"/>
    <mergeCell ref="YU144:YV144"/>
    <mergeCell ref="YY144:YZ144"/>
    <mergeCell ref="ZC144:ZD144"/>
    <mergeCell ref="ZG144:ZH144"/>
    <mergeCell ref="ZK144:ZL144"/>
    <mergeCell ref="ZO144:ZP144"/>
    <mergeCell ref="ZS144:ZT144"/>
    <mergeCell ref="ZW144:ZX144"/>
    <mergeCell ref="AAA144:AAB144"/>
    <mergeCell ref="AAE144:AAF144"/>
    <mergeCell ref="AAI144:AAJ144"/>
    <mergeCell ref="AAM144:AAN144"/>
    <mergeCell ref="AAQ144:AAR144"/>
    <mergeCell ref="AAU144:AAV144"/>
    <mergeCell ref="AAY144:AAZ144"/>
    <mergeCell ref="ABC144:ABD144"/>
    <mergeCell ref="ABG144:ABH144"/>
    <mergeCell ref="ABK144:ABL144"/>
    <mergeCell ref="ABO144:ABP144"/>
    <mergeCell ref="ABS144:ABT144"/>
    <mergeCell ref="ABW144:ABX144"/>
    <mergeCell ref="ACA144:ACB144"/>
    <mergeCell ref="ACE144:ACF144"/>
    <mergeCell ref="ACI144:ACJ144"/>
    <mergeCell ref="ACM144:ACN144"/>
    <mergeCell ref="ACQ144:ACR144"/>
    <mergeCell ref="ACU144:ACV144"/>
    <mergeCell ref="ACY144:ACZ144"/>
    <mergeCell ref="ADC144:ADD144"/>
    <mergeCell ref="ADG144:ADH144"/>
    <mergeCell ref="ADK144:ADL144"/>
    <mergeCell ref="ADO144:ADP144"/>
    <mergeCell ref="ADS144:ADT144"/>
    <mergeCell ref="ADW144:ADX144"/>
    <mergeCell ref="AEA144:AEB144"/>
    <mergeCell ref="AEE144:AEF144"/>
    <mergeCell ref="AEI144:AEJ144"/>
    <mergeCell ref="AEM144:AEN144"/>
    <mergeCell ref="AEQ144:AER144"/>
    <mergeCell ref="AEU144:AEV144"/>
    <mergeCell ref="AEY144:AEZ144"/>
    <mergeCell ref="AFC144:AFD144"/>
    <mergeCell ref="AFG144:AFH144"/>
    <mergeCell ref="AFK144:AFL144"/>
    <mergeCell ref="AFO144:AFP144"/>
    <mergeCell ref="AFS144:AFT144"/>
    <mergeCell ref="AFW144:AFX144"/>
    <mergeCell ref="AGA144:AGB144"/>
    <mergeCell ref="AGE144:AGF144"/>
    <mergeCell ref="AGI144:AGJ144"/>
    <mergeCell ref="AGM144:AGN144"/>
    <mergeCell ref="AGQ144:AGR144"/>
    <mergeCell ref="AGU144:AGV144"/>
    <mergeCell ref="AGY144:AGZ144"/>
    <mergeCell ref="AHC144:AHD144"/>
    <mergeCell ref="AHG144:AHH144"/>
    <mergeCell ref="AHK144:AHL144"/>
    <mergeCell ref="AHO144:AHP144"/>
    <mergeCell ref="AHS144:AHT144"/>
    <mergeCell ref="AHW144:AHX144"/>
    <mergeCell ref="AIA144:AIB144"/>
    <mergeCell ref="AIE144:AIF144"/>
    <mergeCell ref="AII144:AIJ144"/>
    <mergeCell ref="AIM144:AIN144"/>
    <mergeCell ref="AIQ144:AIR144"/>
    <mergeCell ref="AIU144:AIV144"/>
    <mergeCell ref="AIY144:AIZ144"/>
    <mergeCell ref="AJC144:AJD144"/>
    <mergeCell ref="AJG144:AJH144"/>
    <mergeCell ref="AJK144:AJL144"/>
    <mergeCell ref="AJO144:AJP144"/>
    <mergeCell ref="AJS144:AJT144"/>
    <mergeCell ref="AJW144:AJX144"/>
    <mergeCell ref="AKA144:AKB144"/>
    <mergeCell ref="AKE144:AKF144"/>
    <mergeCell ref="AKI144:AKJ144"/>
    <mergeCell ref="AKM144:AKN144"/>
    <mergeCell ref="AKQ144:AKR144"/>
    <mergeCell ref="AKU144:AKV144"/>
    <mergeCell ref="AKY144:AKZ144"/>
    <mergeCell ref="ALC144:ALD144"/>
    <mergeCell ref="ALG144:ALH144"/>
    <mergeCell ref="ALK144:ALL144"/>
    <mergeCell ref="ALO144:ALP144"/>
    <mergeCell ref="ALS144:ALT144"/>
    <mergeCell ref="ALW144:ALX144"/>
    <mergeCell ref="AMA144:AMB144"/>
    <mergeCell ref="AME144:AMF144"/>
    <mergeCell ref="AMI144:AMJ144"/>
    <mergeCell ref="O145:P145"/>
    <mergeCell ref="S145:T145"/>
    <mergeCell ref="W145:X145"/>
    <mergeCell ref="AA145:AB145"/>
    <mergeCell ref="AE145:AF145"/>
    <mergeCell ref="AI145:AJ145"/>
    <mergeCell ref="AM145:AN145"/>
    <mergeCell ref="AQ145:AR145"/>
    <mergeCell ref="AU145:AV145"/>
    <mergeCell ref="AY145:AZ145"/>
    <mergeCell ref="BC145:BD145"/>
    <mergeCell ref="BG145:BH145"/>
    <mergeCell ref="BK145:BL145"/>
    <mergeCell ref="BO145:BP145"/>
    <mergeCell ref="BS145:BT145"/>
    <mergeCell ref="BW145:BX145"/>
    <mergeCell ref="CA145:CB145"/>
    <mergeCell ref="CE145:CF145"/>
    <mergeCell ref="CI145:CJ145"/>
    <mergeCell ref="CM145:CN145"/>
    <mergeCell ref="CQ145:CR145"/>
    <mergeCell ref="CU145:CV145"/>
    <mergeCell ref="CY145:CZ145"/>
    <mergeCell ref="DC145:DD145"/>
    <mergeCell ref="DG145:DH145"/>
    <mergeCell ref="DK145:DL145"/>
    <mergeCell ref="DO145:DP145"/>
    <mergeCell ref="DS145:DT145"/>
    <mergeCell ref="DW145:DX145"/>
    <mergeCell ref="EA145:EB145"/>
    <mergeCell ref="EE145:EF145"/>
    <mergeCell ref="EI145:EJ145"/>
    <mergeCell ref="EM145:EN145"/>
    <mergeCell ref="EQ145:ER145"/>
    <mergeCell ref="EU145:EV145"/>
    <mergeCell ref="EY145:EZ145"/>
    <mergeCell ref="FC145:FD145"/>
    <mergeCell ref="FG145:FH145"/>
    <mergeCell ref="FK145:FL145"/>
    <mergeCell ref="FO145:FP145"/>
    <mergeCell ref="FS145:FT145"/>
    <mergeCell ref="FW145:FX145"/>
    <mergeCell ref="GA145:GB145"/>
    <mergeCell ref="GE145:GF145"/>
    <mergeCell ref="GI145:GJ145"/>
    <mergeCell ref="GM145:GN145"/>
    <mergeCell ref="GQ145:GR145"/>
    <mergeCell ref="GU145:GV145"/>
    <mergeCell ref="GY145:GZ145"/>
    <mergeCell ref="HC145:HD145"/>
    <mergeCell ref="HG145:HH145"/>
    <mergeCell ref="HK145:HL145"/>
    <mergeCell ref="HO145:HP145"/>
    <mergeCell ref="HS145:HT145"/>
    <mergeCell ref="HW145:HX145"/>
    <mergeCell ref="IA145:IB145"/>
    <mergeCell ref="IE145:IF145"/>
    <mergeCell ref="II145:IJ145"/>
    <mergeCell ref="IM145:IN145"/>
    <mergeCell ref="IQ145:IR145"/>
    <mergeCell ref="IU145:IV145"/>
    <mergeCell ref="IY145:IZ145"/>
    <mergeCell ref="JC145:JD145"/>
    <mergeCell ref="JG145:JH145"/>
    <mergeCell ref="JK145:JL145"/>
    <mergeCell ref="JO145:JP145"/>
    <mergeCell ref="JS145:JT145"/>
    <mergeCell ref="JW145:JX145"/>
    <mergeCell ref="KA145:KB145"/>
    <mergeCell ref="KE145:KF145"/>
    <mergeCell ref="KI145:KJ145"/>
    <mergeCell ref="KM145:KN145"/>
    <mergeCell ref="KQ145:KR145"/>
    <mergeCell ref="KU145:KV145"/>
    <mergeCell ref="KY145:KZ145"/>
    <mergeCell ref="LC145:LD145"/>
    <mergeCell ref="LG145:LH145"/>
    <mergeCell ref="LK145:LL145"/>
    <mergeCell ref="LO145:LP145"/>
    <mergeCell ref="LS145:LT145"/>
    <mergeCell ref="LW145:LX145"/>
    <mergeCell ref="MA145:MB145"/>
    <mergeCell ref="ME145:MF145"/>
    <mergeCell ref="MI145:MJ145"/>
    <mergeCell ref="MM145:MN145"/>
    <mergeCell ref="MQ145:MR145"/>
    <mergeCell ref="MU145:MV145"/>
    <mergeCell ref="MY145:MZ145"/>
    <mergeCell ref="NC145:ND145"/>
    <mergeCell ref="NG145:NH145"/>
    <mergeCell ref="NK145:NL145"/>
    <mergeCell ref="NO145:NP145"/>
    <mergeCell ref="NS145:NT145"/>
    <mergeCell ref="NW145:NX145"/>
    <mergeCell ref="OA145:OB145"/>
    <mergeCell ref="OE145:OF145"/>
    <mergeCell ref="OI145:OJ145"/>
    <mergeCell ref="OM145:ON145"/>
    <mergeCell ref="OQ145:OR145"/>
    <mergeCell ref="OU145:OV145"/>
    <mergeCell ref="OY145:OZ145"/>
    <mergeCell ref="PC145:PD145"/>
    <mergeCell ref="PG145:PH145"/>
    <mergeCell ref="PK145:PL145"/>
    <mergeCell ref="PO145:PP145"/>
    <mergeCell ref="PS145:PT145"/>
    <mergeCell ref="PW145:PX145"/>
    <mergeCell ref="QA145:QB145"/>
    <mergeCell ref="QE145:QF145"/>
    <mergeCell ref="QI145:QJ145"/>
    <mergeCell ref="QM145:QN145"/>
    <mergeCell ref="QQ145:QR145"/>
    <mergeCell ref="QU145:QV145"/>
    <mergeCell ref="QY145:QZ145"/>
    <mergeCell ref="RC145:RD145"/>
    <mergeCell ref="RG145:RH145"/>
    <mergeCell ref="RK145:RL145"/>
    <mergeCell ref="RO145:RP145"/>
    <mergeCell ref="RS145:RT145"/>
    <mergeCell ref="RW145:RX145"/>
    <mergeCell ref="SA145:SB145"/>
    <mergeCell ref="SE145:SF145"/>
    <mergeCell ref="SI145:SJ145"/>
    <mergeCell ref="SM145:SN145"/>
    <mergeCell ref="SQ145:SR145"/>
    <mergeCell ref="SU145:SV145"/>
    <mergeCell ref="SY145:SZ145"/>
    <mergeCell ref="TC145:TD145"/>
    <mergeCell ref="TG145:TH145"/>
    <mergeCell ref="TK145:TL145"/>
    <mergeCell ref="TO145:TP145"/>
    <mergeCell ref="TS145:TT145"/>
    <mergeCell ref="TW145:TX145"/>
    <mergeCell ref="UA145:UB145"/>
    <mergeCell ref="UE145:UF145"/>
    <mergeCell ref="UI145:UJ145"/>
    <mergeCell ref="UM145:UN145"/>
    <mergeCell ref="UQ145:UR145"/>
    <mergeCell ref="UU145:UV145"/>
    <mergeCell ref="UY145:UZ145"/>
    <mergeCell ref="VC145:VD145"/>
    <mergeCell ref="VG145:VH145"/>
    <mergeCell ref="VK145:VL145"/>
    <mergeCell ref="VO145:VP145"/>
    <mergeCell ref="VS145:VT145"/>
    <mergeCell ref="VW145:VX145"/>
    <mergeCell ref="WA145:WB145"/>
    <mergeCell ref="WE145:WF145"/>
    <mergeCell ref="WI145:WJ145"/>
    <mergeCell ref="WM145:WN145"/>
    <mergeCell ref="WQ145:WR145"/>
    <mergeCell ref="WU145:WV145"/>
    <mergeCell ref="WY145:WZ145"/>
    <mergeCell ref="XC145:XD145"/>
    <mergeCell ref="XG145:XH145"/>
    <mergeCell ref="XK145:XL145"/>
    <mergeCell ref="XO145:XP145"/>
    <mergeCell ref="XS145:XT145"/>
    <mergeCell ref="XW145:XX145"/>
    <mergeCell ref="YA145:YB145"/>
    <mergeCell ref="YE145:YF145"/>
    <mergeCell ref="YI145:YJ145"/>
    <mergeCell ref="YM145:YN145"/>
    <mergeCell ref="YQ145:YR145"/>
    <mergeCell ref="YU145:YV145"/>
    <mergeCell ref="YY145:YZ145"/>
    <mergeCell ref="ZC145:ZD145"/>
    <mergeCell ref="ZG145:ZH145"/>
    <mergeCell ref="ZK145:ZL145"/>
    <mergeCell ref="ZO145:ZP145"/>
    <mergeCell ref="ZS145:ZT145"/>
    <mergeCell ref="ZW145:ZX145"/>
    <mergeCell ref="AAA145:AAB145"/>
    <mergeCell ref="AAE145:AAF145"/>
    <mergeCell ref="AAI145:AAJ145"/>
    <mergeCell ref="AAM145:AAN145"/>
    <mergeCell ref="AAQ145:AAR145"/>
    <mergeCell ref="AAU145:AAV145"/>
    <mergeCell ref="AAY145:AAZ145"/>
    <mergeCell ref="ABC145:ABD145"/>
    <mergeCell ref="ABG145:ABH145"/>
    <mergeCell ref="ABK145:ABL145"/>
    <mergeCell ref="ABO145:ABP145"/>
    <mergeCell ref="ABS145:ABT145"/>
    <mergeCell ref="ABW145:ABX145"/>
    <mergeCell ref="ACA145:ACB145"/>
    <mergeCell ref="ACE145:ACF145"/>
    <mergeCell ref="ACI145:ACJ145"/>
    <mergeCell ref="ACM145:ACN145"/>
    <mergeCell ref="ACQ145:ACR145"/>
    <mergeCell ref="ACU145:ACV145"/>
    <mergeCell ref="ACY145:ACZ145"/>
    <mergeCell ref="ADC145:ADD145"/>
    <mergeCell ref="ADG145:ADH145"/>
    <mergeCell ref="ADK145:ADL145"/>
    <mergeCell ref="ADO145:ADP145"/>
    <mergeCell ref="ADS145:ADT145"/>
    <mergeCell ref="ADW145:ADX145"/>
    <mergeCell ref="AEA145:AEB145"/>
    <mergeCell ref="AEE145:AEF145"/>
    <mergeCell ref="AEI145:AEJ145"/>
    <mergeCell ref="AEM145:AEN145"/>
    <mergeCell ref="AEQ145:AER145"/>
    <mergeCell ref="AEU145:AEV145"/>
    <mergeCell ref="AEY145:AEZ145"/>
    <mergeCell ref="AFC145:AFD145"/>
    <mergeCell ref="AFG145:AFH145"/>
    <mergeCell ref="AFK145:AFL145"/>
    <mergeCell ref="AFO145:AFP145"/>
    <mergeCell ref="AFS145:AFT145"/>
    <mergeCell ref="AFW145:AFX145"/>
    <mergeCell ref="AGA145:AGB145"/>
    <mergeCell ref="AGE145:AGF145"/>
    <mergeCell ref="AGI145:AGJ145"/>
    <mergeCell ref="AGM145:AGN145"/>
    <mergeCell ref="AGQ145:AGR145"/>
    <mergeCell ref="AGU145:AGV145"/>
    <mergeCell ref="AGY145:AGZ145"/>
    <mergeCell ref="AHC145:AHD145"/>
    <mergeCell ref="AHG145:AHH145"/>
    <mergeCell ref="AHK145:AHL145"/>
    <mergeCell ref="AHO145:AHP145"/>
    <mergeCell ref="AHS145:AHT145"/>
    <mergeCell ref="AHW145:AHX145"/>
    <mergeCell ref="AIA145:AIB145"/>
    <mergeCell ref="AIE145:AIF145"/>
    <mergeCell ref="AII145:AIJ145"/>
    <mergeCell ref="AIM145:AIN145"/>
    <mergeCell ref="AIQ145:AIR145"/>
    <mergeCell ref="AIU145:AIV145"/>
    <mergeCell ref="AIY145:AIZ145"/>
    <mergeCell ref="AJC145:AJD145"/>
    <mergeCell ref="AJG145:AJH145"/>
    <mergeCell ref="AJK145:AJL145"/>
    <mergeCell ref="AJO145:AJP145"/>
    <mergeCell ref="AJS145:AJT145"/>
    <mergeCell ref="AJW145:AJX145"/>
    <mergeCell ref="AKA145:AKB145"/>
    <mergeCell ref="AKE145:AKF145"/>
    <mergeCell ref="AKI145:AKJ145"/>
    <mergeCell ref="AKM145:AKN145"/>
    <mergeCell ref="AKQ145:AKR145"/>
    <mergeCell ref="AKU145:AKV145"/>
    <mergeCell ref="AKY145:AKZ145"/>
    <mergeCell ref="ALC145:ALD145"/>
    <mergeCell ref="ALG145:ALH145"/>
    <mergeCell ref="ALK145:ALL145"/>
    <mergeCell ref="ALO145:ALP145"/>
    <mergeCell ref="ALS145:ALT145"/>
    <mergeCell ref="ALW145:ALX145"/>
    <mergeCell ref="AMA145:AMB145"/>
    <mergeCell ref="AME145:AMF145"/>
    <mergeCell ref="AMI145:AMJ145"/>
    <mergeCell ref="O146:P146"/>
    <mergeCell ref="S146:T146"/>
    <mergeCell ref="W146:X146"/>
    <mergeCell ref="AA146:AB146"/>
    <mergeCell ref="AE146:AF146"/>
    <mergeCell ref="AI146:AJ146"/>
    <mergeCell ref="AM146:AN146"/>
    <mergeCell ref="AQ146:AR146"/>
    <mergeCell ref="AU146:AV146"/>
    <mergeCell ref="AY146:AZ146"/>
    <mergeCell ref="BC146:BD146"/>
    <mergeCell ref="BG146:BH146"/>
    <mergeCell ref="BK146:BL146"/>
    <mergeCell ref="BO146:BP146"/>
    <mergeCell ref="BS146:BT146"/>
    <mergeCell ref="BW146:BX146"/>
    <mergeCell ref="CA146:CB146"/>
    <mergeCell ref="CE146:CF146"/>
    <mergeCell ref="CI146:CJ146"/>
    <mergeCell ref="CM146:CN146"/>
    <mergeCell ref="CQ146:CR146"/>
    <mergeCell ref="CU146:CV146"/>
    <mergeCell ref="CY146:CZ146"/>
    <mergeCell ref="DC146:DD146"/>
    <mergeCell ref="DG146:DH146"/>
    <mergeCell ref="DK146:DL146"/>
    <mergeCell ref="DO146:DP146"/>
    <mergeCell ref="DS146:DT146"/>
    <mergeCell ref="DW146:DX146"/>
    <mergeCell ref="EA146:EB146"/>
    <mergeCell ref="EE146:EF146"/>
    <mergeCell ref="EI146:EJ146"/>
    <mergeCell ref="EM146:EN146"/>
    <mergeCell ref="EQ146:ER146"/>
    <mergeCell ref="EU146:EV146"/>
    <mergeCell ref="EY146:EZ146"/>
    <mergeCell ref="FC146:FD146"/>
    <mergeCell ref="FG146:FH146"/>
    <mergeCell ref="FK146:FL146"/>
    <mergeCell ref="FO146:FP146"/>
    <mergeCell ref="FS146:FT146"/>
    <mergeCell ref="FW146:FX146"/>
    <mergeCell ref="GA146:GB146"/>
    <mergeCell ref="GE146:GF146"/>
    <mergeCell ref="GI146:GJ146"/>
    <mergeCell ref="GM146:GN146"/>
    <mergeCell ref="GQ146:GR146"/>
    <mergeCell ref="GU146:GV146"/>
    <mergeCell ref="GY146:GZ146"/>
    <mergeCell ref="HC146:HD146"/>
    <mergeCell ref="HG146:HH146"/>
    <mergeCell ref="HK146:HL146"/>
    <mergeCell ref="HO146:HP146"/>
    <mergeCell ref="HS146:HT146"/>
    <mergeCell ref="HW146:HX146"/>
    <mergeCell ref="IA146:IB146"/>
    <mergeCell ref="IE146:IF146"/>
    <mergeCell ref="II146:IJ146"/>
    <mergeCell ref="IM146:IN146"/>
    <mergeCell ref="IQ146:IR146"/>
    <mergeCell ref="IU146:IV146"/>
    <mergeCell ref="IY146:IZ146"/>
    <mergeCell ref="JC146:JD146"/>
    <mergeCell ref="JG146:JH146"/>
    <mergeCell ref="JK146:JL146"/>
    <mergeCell ref="JO146:JP146"/>
    <mergeCell ref="JS146:JT146"/>
    <mergeCell ref="JW146:JX146"/>
    <mergeCell ref="KA146:KB146"/>
    <mergeCell ref="KE146:KF146"/>
    <mergeCell ref="KI146:KJ146"/>
    <mergeCell ref="KM146:KN146"/>
    <mergeCell ref="KQ146:KR146"/>
    <mergeCell ref="KU146:KV146"/>
    <mergeCell ref="KY146:KZ146"/>
    <mergeCell ref="LC146:LD146"/>
    <mergeCell ref="LG146:LH146"/>
    <mergeCell ref="LK146:LL146"/>
    <mergeCell ref="LO146:LP146"/>
    <mergeCell ref="LS146:LT146"/>
    <mergeCell ref="LW146:LX146"/>
    <mergeCell ref="MA146:MB146"/>
    <mergeCell ref="ME146:MF146"/>
    <mergeCell ref="MI146:MJ146"/>
    <mergeCell ref="MM146:MN146"/>
    <mergeCell ref="MQ146:MR146"/>
    <mergeCell ref="MU146:MV146"/>
    <mergeCell ref="MY146:MZ146"/>
    <mergeCell ref="NC146:ND146"/>
    <mergeCell ref="NG146:NH146"/>
    <mergeCell ref="NK146:NL146"/>
    <mergeCell ref="NO146:NP146"/>
    <mergeCell ref="NS146:NT146"/>
    <mergeCell ref="NW146:NX146"/>
    <mergeCell ref="OA146:OB146"/>
    <mergeCell ref="OE146:OF146"/>
    <mergeCell ref="OI146:OJ146"/>
    <mergeCell ref="OM146:ON146"/>
    <mergeCell ref="OQ146:OR146"/>
    <mergeCell ref="OU146:OV146"/>
    <mergeCell ref="OY146:OZ146"/>
    <mergeCell ref="PC146:PD146"/>
    <mergeCell ref="PG146:PH146"/>
    <mergeCell ref="PK146:PL146"/>
    <mergeCell ref="PO146:PP146"/>
    <mergeCell ref="PS146:PT146"/>
    <mergeCell ref="PW146:PX146"/>
    <mergeCell ref="QA146:QB146"/>
    <mergeCell ref="QE146:QF146"/>
    <mergeCell ref="QI146:QJ146"/>
    <mergeCell ref="QM146:QN146"/>
    <mergeCell ref="QQ146:QR146"/>
    <mergeCell ref="QU146:QV146"/>
    <mergeCell ref="QY146:QZ146"/>
    <mergeCell ref="RC146:RD146"/>
    <mergeCell ref="RG146:RH146"/>
    <mergeCell ref="RK146:RL146"/>
    <mergeCell ref="RO146:RP146"/>
    <mergeCell ref="RS146:RT146"/>
    <mergeCell ref="RW146:RX146"/>
    <mergeCell ref="SA146:SB146"/>
    <mergeCell ref="SE146:SF146"/>
    <mergeCell ref="SI146:SJ146"/>
    <mergeCell ref="SM146:SN146"/>
    <mergeCell ref="SQ146:SR146"/>
    <mergeCell ref="SU146:SV146"/>
    <mergeCell ref="SY146:SZ146"/>
    <mergeCell ref="TC146:TD146"/>
    <mergeCell ref="TG146:TH146"/>
    <mergeCell ref="TK146:TL146"/>
    <mergeCell ref="TO146:TP146"/>
    <mergeCell ref="TS146:TT146"/>
    <mergeCell ref="TW146:TX146"/>
    <mergeCell ref="UA146:UB146"/>
    <mergeCell ref="UE146:UF146"/>
    <mergeCell ref="UI146:UJ146"/>
    <mergeCell ref="UM146:UN146"/>
    <mergeCell ref="UQ146:UR146"/>
    <mergeCell ref="UU146:UV146"/>
    <mergeCell ref="UY146:UZ146"/>
    <mergeCell ref="VC146:VD146"/>
    <mergeCell ref="VG146:VH146"/>
    <mergeCell ref="VK146:VL146"/>
    <mergeCell ref="VO146:VP146"/>
    <mergeCell ref="VS146:VT146"/>
    <mergeCell ref="VW146:VX146"/>
    <mergeCell ref="WA146:WB146"/>
    <mergeCell ref="WE146:WF146"/>
    <mergeCell ref="WI146:WJ146"/>
    <mergeCell ref="WM146:WN146"/>
    <mergeCell ref="WQ146:WR146"/>
    <mergeCell ref="WU146:WV146"/>
    <mergeCell ref="WY146:WZ146"/>
    <mergeCell ref="XC146:XD146"/>
    <mergeCell ref="XG146:XH146"/>
    <mergeCell ref="XK146:XL146"/>
    <mergeCell ref="XO146:XP146"/>
    <mergeCell ref="XS146:XT146"/>
    <mergeCell ref="XW146:XX146"/>
    <mergeCell ref="YA146:YB146"/>
    <mergeCell ref="YE146:YF146"/>
    <mergeCell ref="YI146:YJ146"/>
    <mergeCell ref="YM146:YN146"/>
    <mergeCell ref="YQ146:YR146"/>
    <mergeCell ref="YU146:YV146"/>
    <mergeCell ref="YY146:YZ146"/>
    <mergeCell ref="ZC146:ZD146"/>
    <mergeCell ref="ZG146:ZH146"/>
    <mergeCell ref="ZK146:ZL146"/>
    <mergeCell ref="ZO146:ZP146"/>
    <mergeCell ref="ZS146:ZT146"/>
    <mergeCell ref="ZW146:ZX146"/>
    <mergeCell ref="AAA146:AAB146"/>
    <mergeCell ref="AAE146:AAF146"/>
    <mergeCell ref="AAI146:AAJ146"/>
    <mergeCell ref="AAM146:AAN146"/>
    <mergeCell ref="AAQ146:AAR146"/>
    <mergeCell ref="AAU146:AAV146"/>
    <mergeCell ref="AAY146:AAZ146"/>
    <mergeCell ref="ABC146:ABD146"/>
    <mergeCell ref="ABG146:ABH146"/>
    <mergeCell ref="ABK146:ABL146"/>
    <mergeCell ref="ABO146:ABP146"/>
    <mergeCell ref="ABS146:ABT146"/>
    <mergeCell ref="ABW146:ABX146"/>
    <mergeCell ref="ACA146:ACB146"/>
    <mergeCell ref="ACE146:ACF146"/>
    <mergeCell ref="ACI146:ACJ146"/>
    <mergeCell ref="ACM146:ACN146"/>
    <mergeCell ref="ACQ146:ACR146"/>
    <mergeCell ref="ACU146:ACV146"/>
    <mergeCell ref="ACY146:ACZ146"/>
    <mergeCell ref="ADC146:ADD146"/>
    <mergeCell ref="ADG146:ADH146"/>
    <mergeCell ref="ADK146:ADL146"/>
    <mergeCell ref="ADO146:ADP146"/>
    <mergeCell ref="ADS146:ADT146"/>
    <mergeCell ref="ADW146:ADX146"/>
    <mergeCell ref="AEA146:AEB146"/>
    <mergeCell ref="AEE146:AEF146"/>
    <mergeCell ref="AEI146:AEJ146"/>
    <mergeCell ref="AEM146:AEN146"/>
    <mergeCell ref="AEQ146:AER146"/>
    <mergeCell ref="AEU146:AEV146"/>
    <mergeCell ref="AEY146:AEZ146"/>
    <mergeCell ref="AFC146:AFD146"/>
    <mergeCell ref="AFG146:AFH146"/>
    <mergeCell ref="AFK146:AFL146"/>
    <mergeCell ref="AFO146:AFP146"/>
    <mergeCell ref="AFS146:AFT146"/>
    <mergeCell ref="AFW146:AFX146"/>
    <mergeCell ref="AGA146:AGB146"/>
    <mergeCell ref="AGE146:AGF146"/>
    <mergeCell ref="AGI146:AGJ146"/>
    <mergeCell ref="AGM146:AGN146"/>
    <mergeCell ref="AGQ146:AGR146"/>
    <mergeCell ref="AGU146:AGV146"/>
    <mergeCell ref="AGY146:AGZ146"/>
    <mergeCell ref="AHC146:AHD146"/>
    <mergeCell ref="AHG146:AHH146"/>
    <mergeCell ref="AHK146:AHL146"/>
    <mergeCell ref="AHO146:AHP146"/>
    <mergeCell ref="AHS146:AHT146"/>
    <mergeCell ref="AHW146:AHX146"/>
    <mergeCell ref="AIA146:AIB146"/>
    <mergeCell ref="AIE146:AIF146"/>
    <mergeCell ref="AII146:AIJ146"/>
    <mergeCell ref="AIM146:AIN146"/>
    <mergeCell ref="AIQ146:AIR146"/>
    <mergeCell ref="AIU146:AIV146"/>
    <mergeCell ref="AIY146:AIZ146"/>
    <mergeCell ref="AJC146:AJD146"/>
    <mergeCell ref="AJG146:AJH146"/>
    <mergeCell ref="AJK146:AJL146"/>
    <mergeCell ref="AJO146:AJP146"/>
    <mergeCell ref="AJS146:AJT146"/>
    <mergeCell ref="AJW146:AJX146"/>
    <mergeCell ref="AKA146:AKB146"/>
    <mergeCell ref="AKE146:AKF146"/>
    <mergeCell ref="AKI146:AKJ146"/>
    <mergeCell ref="AKM146:AKN146"/>
    <mergeCell ref="AKQ146:AKR146"/>
    <mergeCell ref="AKU146:AKV146"/>
    <mergeCell ref="AKY146:AKZ146"/>
    <mergeCell ref="ALC146:ALD146"/>
    <mergeCell ref="ALG146:ALH146"/>
    <mergeCell ref="ALK146:ALL146"/>
    <mergeCell ref="ALO146:ALP146"/>
    <mergeCell ref="ALS146:ALT146"/>
    <mergeCell ref="ALW146:ALX146"/>
    <mergeCell ref="AMA146:AMB146"/>
    <mergeCell ref="AME146:AMF146"/>
    <mergeCell ref="AMI146:AMJ146"/>
    <mergeCell ref="O147:P147"/>
    <mergeCell ref="S147:T147"/>
    <mergeCell ref="W147:X147"/>
    <mergeCell ref="AA147:AB147"/>
    <mergeCell ref="AE147:AF147"/>
    <mergeCell ref="AI147:AJ147"/>
    <mergeCell ref="AM147:AN147"/>
    <mergeCell ref="AQ147:AR147"/>
    <mergeCell ref="AU147:AV147"/>
    <mergeCell ref="AY147:AZ147"/>
    <mergeCell ref="BC147:BD147"/>
    <mergeCell ref="BG147:BH147"/>
    <mergeCell ref="BK147:BL147"/>
    <mergeCell ref="BO147:BP147"/>
    <mergeCell ref="BS147:BT147"/>
    <mergeCell ref="BW147:BX147"/>
    <mergeCell ref="CA147:CB147"/>
    <mergeCell ref="CE147:CF147"/>
    <mergeCell ref="CI147:CJ147"/>
    <mergeCell ref="CM147:CN147"/>
    <mergeCell ref="CQ147:CR147"/>
    <mergeCell ref="CU147:CV147"/>
    <mergeCell ref="CY147:CZ147"/>
    <mergeCell ref="DC147:DD147"/>
    <mergeCell ref="DG147:DH147"/>
    <mergeCell ref="DK147:DL147"/>
    <mergeCell ref="DO147:DP147"/>
    <mergeCell ref="DS147:DT147"/>
    <mergeCell ref="DW147:DX147"/>
    <mergeCell ref="EA147:EB147"/>
    <mergeCell ref="EE147:EF147"/>
    <mergeCell ref="EI147:EJ147"/>
    <mergeCell ref="EM147:EN147"/>
    <mergeCell ref="EQ147:ER147"/>
    <mergeCell ref="EU147:EV147"/>
    <mergeCell ref="EY147:EZ147"/>
    <mergeCell ref="FC147:FD147"/>
    <mergeCell ref="FG147:FH147"/>
    <mergeCell ref="FK147:FL147"/>
    <mergeCell ref="FO147:FP147"/>
    <mergeCell ref="FS147:FT147"/>
    <mergeCell ref="FW147:FX147"/>
    <mergeCell ref="GA147:GB147"/>
    <mergeCell ref="GE147:GF147"/>
    <mergeCell ref="GI147:GJ147"/>
    <mergeCell ref="GM147:GN147"/>
    <mergeCell ref="GQ147:GR147"/>
    <mergeCell ref="GU147:GV147"/>
    <mergeCell ref="GY147:GZ147"/>
    <mergeCell ref="HC147:HD147"/>
    <mergeCell ref="HG147:HH147"/>
    <mergeCell ref="HK147:HL147"/>
    <mergeCell ref="HO147:HP147"/>
    <mergeCell ref="HS147:HT147"/>
    <mergeCell ref="HW147:HX147"/>
    <mergeCell ref="IA147:IB147"/>
    <mergeCell ref="IE147:IF147"/>
    <mergeCell ref="II147:IJ147"/>
    <mergeCell ref="IM147:IN147"/>
    <mergeCell ref="IQ147:IR147"/>
    <mergeCell ref="IU147:IV147"/>
    <mergeCell ref="IY147:IZ147"/>
    <mergeCell ref="JC147:JD147"/>
    <mergeCell ref="JG147:JH147"/>
    <mergeCell ref="JK147:JL147"/>
    <mergeCell ref="JO147:JP147"/>
    <mergeCell ref="JS147:JT147"/>
    <mergeCell ref="JW147:JX147"/>
    <mergeCell ref="KA147:KB147"/>
    <mergeCell ref="KE147:KF147"/>
    <mergeCell ref="KI147:KJ147"/>
    <mergeCell ref="KM147:KN147"/>
    <mergeCell ref="KQ147:KR147"/>
    <mergeCell ref="KU147:KV147"/>
    <mergeCell ref="KY147:KZ147"/>
    <mergeCell ref="LC147:LD147"/>
    <mergeCell ref="LG147:LH147"/>
    <mergeCell ref="LK147:LL147"/>
    <mergeCell ref="LO147:LP147"/>
    <mergeCell ref="LS147:LT147"/>
    <mergeCell ref="LW147:LX147"/>
    <mergeCell ref="MA147:MB147"/>
    <mergeCell ref="ME147:MF147"/>
    <mergeCell ref="MI147:MJ147"/>
    <mergeCell ref="MM147:MN147"/>
    <mergeCell ref="MQ147:MR147"/>
    <mergeCell ref="MU147:MV147"/>
    <mergeCell ref="MY147:MZ147"/>
    <mergeCell ref="NC147:ND147"/>
    <mergeCell ref="NG147:NH147"/>
    <mergeCell ref="NK147:NL147"/>
    <mergeCell ref="NO147:NP147"/>
    <mergeCell ref="NS147:NT147"/>
    <mergeCell ref="NW147:NX147"/>
    <mergeCell ref="OA147:OB147"/>
    <mergeCell ref="OE147:OF147"/>
    <mergeCell ref="OI147:OJ147"/>
    <mergeCell ref="OM147:ON147"/>
    <mergeCell ref="OQ147:OR147"/>
    <mergeCell ref="OU147:OV147"/>
    <mergeCell ref="OY147:OZ147"/>
    <mergeCell ref="PC147:PD147"/>
    <mergeCell ref="PG147:PH147"/>
    <mergeCell ref="PK147:PL147"/>
    <mergeCell ref="PO147:PP147"/>
    <mergeCell ref="PS147:PT147"/>
    <mergeCell ref="PW147:PX147"/>
    <mergeCell ref="QA147:QB147"/>
    <mergeCell ref="QE147:QF147"/>
    <mergeCell ref="QI147:QJ147"/>
    <mergeCell ref="QM147:QN147"/>
    <mergeCell ref="QQ147:QR147"/>
    <mergeCell ref="QU147:QV147"/>
    <mergeCell ref="QY147:QZ147"/>
    <mergeCell ref="RC147:RD147"/>
    <mergeCell ref="RG147:RH147"/>
    <mergeCell ref="RK147:RL147"/>
    <mergeCell ref="RO147:RP147"/>
    <mergeCell ref="RS147:RT147"/>
    <mergeCell ref="RW147:RX147"/>
    <mergeCell ref="SA147:SB147"/>
    <mergeCell ref="SE147:SF147"/>
    <mergeCell ref="SI147:SJ147"/>
    <mergeCell ref="SM147:SN147"/>
    <mergeCell ref="SQ147:SR147"/>
    <mergeCell ref="SU147:SV147"/>
    <mergeCell ref="SY147:SZ147"/>
    <mergeCell ref="TC147:TD147"/>
    <mergeCell ref="TG147:TH147"/>
    <mergeCell ref="TK147:TL147"/>
    <mergeCell ref="TO147:TP147"/>
    <mergeCell ref="TS147:TT147"/>
    <mergeCell ref="TW147:TX147"/>
    <mergeCell ref="UA147:UB147"/>
    <mergeCell ref="UE147:UF147"/>
    <mergeCell ref="UI147:UJ147"/>
    <mergeCell ref="UM147:UN147"/>
    <mergeCell ref="UQ147:UR147"/>
    <mergeCell ref="UU147:UV147"/>
    <mergeCell ref="UY147:UZ147"/>
    <mergeCell ref="VC147:VD147"/>
    <mergeCell ref="VG147:VH147"/>
    <mergeCell ref="VK147:VL147"/>
    <mergeCell ref="VO147:VP147"/>
    <mergeCell ref="VS147:VT147"/>
    <mergeCell ref="VW147:VX147"/>
    <mergeCell ref="WA147:WB147"/>
    <mergeCell ref="WE147:WF147"/>
    <mergeCell ref="WI147:WJ147"/>
    <mergeCell ref="WM147:WN147"/>
    <mergeCell ref="WQ147:WR147"/>
    <mergeCell ref="WU147:WV147"/>
    <mergeCell ref="WY147:WZ147"/>
    <mergeCell ref="XC147:XD147"/>
    <mergeCell ref="XG147:XH147"/>
    <mergeCell ref="XK147:XL147"/>
    <mergeCell ref="XO147:XP147"/>
    <mergeCell ref="XS147:XT147"/>
    <mergeCell ref="XW147:XX147"/>
    <mergeCell ref="YA147:YB147"/>
    <mergeCell ref="YE147:YF147"/>
    <mergeCell ref="YI147:YJ147"/>
    <mergeCell ref="YM147:YN147"/>
    <mergeCell ref="YQ147:YR147"/>
    <mergeCell ref="YU147:YV147"/>
    <mergeCell ref="YY147:YZ147"/>
    <mergeCell ref="ZC147:ZD147"/>
    <mergeCell ref="ZG147:ZH147"/>
    <mergeCell ref="ZK147:ZL147"/>
    <mergeCell ref="ZO147:ZP147"/>
    <mergeCell ref="ZS147:ZT147"/>
    <mergeCell ref="ZW147:ZX147"/>
    <mergeCell ref="AAA147:AAB147"/>
    <mergeCell ref="AAE147:AAF147"/>
    <mergeCell ref="AAI147:AAJ147"/>
    <mergeCell ref="AAM147:AAN147"/>
    <mergeCell ref="AAQ147:AAR147"/>
    <mergeCell ref="AAU147:AAV147"/>
    <mergeCell ref="AAY147:AAZ147"/>
    <mergeCell ref="ABC147:ABD147"/>
    <mergeCell ref="ABG147:ABH147"/>
    <mergeCell ref="ABK147:ABL147"/>
    <mergeCell ref="ABO147:ABP147"/>
    <mergeCell ref="ABS147:ABT147"/>
    <mergeCell ref="ABW147:ABX147"/>
    <mergeCell ref="ACA147:ACB147"/>
    <mergeCell ref="ACE147:ACF147"/>
    <mergeCell ref="ACI147:ACJ147"/>
    <mergeCell ref="ACM147:ACN147"/>
    <mergeCell ref="ACQ147:ACR147"/>
    <mergeCell ref="ACU147:ACV147"/>
    <mergeCell ref="ACY147:ACZ147"/>
    <mergeCell ref="ADC147:ADD147"/>
    <mergeCell ref="ADG147:ADH147"/>
    <mergeCell ref="ADK147:ADL147"/>
    <mergeCell ref="ADO147:ADP147"/>
    <mergeCell ref="ADS147:ADT147"/>
    <mergeCell ref="ADW147:ADX147"/>
    <mergeCell ref="AEA147:AEB147"/>
    <mergeCell ref="AEE147:AEF147"/>
    <mergeCell ref="AEI147:AEJ147"/>
    <mergeCell ref="AEM147:AEN147"/>
    <mergeCell ref="AEQ147:AER147"/>
    <mergeCell ref="AEU147:AEV147"/>
    <mergeCell ref="AEY147:AEZ147"/>
    <mergeCell ref="AFC147:AFD147"/>
    <mergeCell ref="AFG147:AFH147"/>
    <mergeCell ref="AFK147:AFL147"/>
    <mergeCell ref="AFO147:AFP147"/>
    <mergeCell ref="AFS147:AFT147"/>
    <mergeCell ref="AFW147:AFX147"/>
    <mergeCell ref="AGA147:AGB147"/>
    <mergeCell ref="AGE147:AGF147"/>
    <mergeCell ref="AGI147:AGJ147"/>
    <mergeCell ref="AGM147:AGN147"/>
    <mergeCell ref="AGQ147:AGR147"/>
    <mergeCell ref="AGU147:AGV147"/>
    <mergeCell ref="AGY147:AGZ147"/>
    <mergeCell ref="AHC147:AHD147"/>
    <mergeCell ref="AHG147:AHH147"/>
    <mergeCell ref="AHK147:AHL147"/>
    <mergeCell ref="AHO147:AHP147"/>
    <mergeCell ref="AHS147:AHT147"/>
    <mergeCell ref="AHW147:AHX147"/>
    <mergeCell ref="AIA147:AIB147"/>
    <mergeCell ref="AIE147:AIF147"/>
    <mergeCell ref="AII147:AIJ147"/>
    <mergeCell ref="AIM147:AIN147"/>
    <mergeCell ref="AIQ147:AIR147"/>
    <mergeCell ref="AIU147:AIV147"/>
    <mergeCell ref="AIY147:AIZ147"/>
    <mergeCell ref="AJC147:AJD147"/>
    <mergeCell ref="AJG147:AJH147"/>
    <mergeCell ref="AJK147:AJL147"/>
    <mergeCell ref="AJO147:AJP147"/>
    <mergeCell ref="AJS147:AJT147"/>
    <mergeCell ref="AJW147:AJX147"/>
    <mergeCell ref="AKA147:AKB147"/>
    <mergeCell ref="AKE147:AKF147"/>
    <mergeCell ref="AKI147:AKJ147"/>
    <mergeCell ref="AKM147:AKN147"/>
    <mergeCell ref="AKQ147:AKR147"/>
    <mergeCell ref="AKU147:AKV147"/>
    <mergeCell ref="AKY147:AKZ147"/>
    <mergeCell ref="ALC147:ALD147"/>
    <mergeCell ref="ALG147:ALH147"/>
    <mergeCell ref="ALK147:ALL147"/>
    <mergeCell ref="ALO147:ALP147"/>
    <mergeCell ref="ALS147:ALT147"/>
    <mergeCell ref="ALW147:ALX147"/>
    <mergeCell ref="AMA147:AMB147"/>
    <mergeCell ref="AME147:AMF147"/>
    <mergeCell ref="AMI147:AMJ147"/>
    <mergeCell ref="O148:P148"/>
    <mergeCell ref="S148:T148"/>
    <mergeCell ref="W148:X148"/>
    <mergeCell ref="AA148:AB148"/>
    <mergeCell ref="AE148:AF148"/>
    <mergeCell ref="AI148:AJ148"/>
    <mergeCell ref="AM148:AN148"/>
    <mergeCell ref="AQ148:AR148"/>
    <mergeCell ref="AU148:AV148"/>
    <mergeCell ref="AY148:AZ148"/>
    <mergeCell ref="BC148:BD148"/>
    <mergeCell ref="BG148:BH148"/>
    <mergeCell ref="BK148:BL148"/>
    <mergeCell ref="BO148:BP148"/>
    <mergeCell ref="BS148:BT148"/>
    <mergeCell ref="BW148:BX148"/>
    <mergeCell ref="CA148:CB148"/>
    <mergeCell ref="CE148:CF148"/>
    <mergeCell ref="CI148:CJ148"/>
    <mergeCell ref="CM148:CN148"/>
    <mergeCell ref="CQ148:CR148"/>
    <mergeCell ref="CU148:CV148"/>
    <mergeCell ref="CY148:CZ148"/>
    <mergeCell ref="DC148:DD148"/>
    <mergeCell ref="DG148:DH148"/>
    <mergeCell ref="DK148:DL148"/>
    <mergeCell ref="DO148:DP148"/>
    <mergeCell ref="DS148:DT148"/>
    <mergeCell ref="DW148:DX148"/>
    <mergeCell ref="EA148:EB148"/>
    <mergeCell ref="EE148:EF148"/>
    <mergeCell ref="EI148:EJ148"/>
    <mergeCell ref="EM148:EN148"/>
    <mergeCell ref="EQ148:ER148"/>
    <mergeCell ref="EU148:EV148"/>
    <mergeCell ref="EY148:EZ148"/>
    <mergeCell ref="FC148:FD148"/>
    <mergeCell ref="FG148:FH148"/>
    <mergeCell ref="FK148:FL148"/>
    <mergeCell ref="FO148:FP148"/>
    <mergeCell ref="FS148:FT148"/>
    <mergeCell ref="FW148:FX148"/>
    <mergeCell ref="GA148:GB148"/>
    <mergeCell ref="GE148:GF148"/>
    <mergeCell ref="GI148:GJ148"/>
    <mergeCell ref="GM148:GN148"/>
    <mergeCell ref="GQ148:GR148"/>
    <mergeCell ref="GU148:GV148"/>
    <mergeCell ref="GY148:GZ148"/>
    <mergeCell ref="HC148:HD148"/>
    <mergeCell ref="HG148:HH148"/>
    <mergeCell ref="HK148:HL148"/>
    <mergeCell ref="HO148:HP148"/>
    <mergeCell ref="HS148:HT148"/>
    <mergeCell ref="HW148:HX148"/>
    <mergeCell ref="IA148:IB148"/>
    <mergeCell ref="IE148:IF148"/>
    <mergeCell ref="II148:IJ148"/>
    <mergeCell ref="IM148:IN148"/>
    <mergeCell ref="IQ148:IR148"/>
    <mergeCell ref="IU148:IV148"/>
    <mergeCell ref="IY148:IZ148"/>
    <mergeCell ref="JC148:JD148"/>
    <mergeCell ref="JG148:JH148"/>
    <mergeCell ref="JK148:JL148"/>
    <mergeCell ref="JO148:JP148"/>
    <mergeCell ref="JS148:JT148"/>
    <mergeCell ref="JW148:JX148"/>
    <mergeCell ref="KA148:KB148"/>
    <mergeCell ref="KE148:KF148"/>
    <mergeCell ref="KI148:KJ148"/>
    <mergeCell ref="KM148:KN148"/>
    <mergeCell ref="KQ148:KR148"/>
    <mergeCell ref="KU148:KV148"/>
    <mergeCell ref="KY148:KZ148"/>
    <mergeCell ref="LC148:LD148"/>
    <mergeCell ref="LG148:LH148"/>
    <mergeCell ref="LK148:LL148"/>
    <mergeCell ref="LO148:LP148"/>
    <mergeCell ref="LS148:LT148"/>
    <mergeCell ref="LW148:LX148"/>
    <mergeCell ref="MA148:MB148"/>
    <mergeCell ref="ME148:MF148"/>
    <mergeCell ref="MI148:MJ148"/>
    <mergeCell ref="MM148:MN148"/>
    <mergeCell ref="MQ148:MR148"/>
    <mergeCell ref="MU148:MV148"/>
    <mergeCell ref="MY148:MZ148"/>
    <mergeCell ref="NC148:ND148"/>
    <mergeCell ref="NG148:NH148"/>
    <mergeCell ref="NK148:NL148"/>
    <mergeCell ref="NO148:NP148"/>
    <mergeCell ref="NS148:NT148"/>
    <mergeCell ref="NW148:NX148"/>
    <mergeCell ref="OA148:OB148"/>
    <mergeCell ref="OE148:OF148"/>
    <mergeCell ref="OI148:OJ148"/>
    <mergeCell ref="OM148:ON148"/>
    <mergeCell ref="OQ148:OR148"/>
    <mergeCell ref="OU148:OV148"/>
    <mergeCell ref="OY148:OZ148"/>
    <mergeCell ref="PC148:PD148"/>
    <mergeCell ref="PG148:PH148"/>
    <mergeCell ref="PK148:PL148"/>
    <mergeCell ref="PO148:PP148"/>
    <mergeCell ref="PS148:PT148"/>
    <mergeCell ref="PW148:PX148"/>
    <mergeCell ref="QA148:QB148"/>
    <mergeCell ref="QE148:QF148"/>
    <mergeCell ref="QI148:QJ148"/>
    <mergeCell ref="QM148:QN148"/>
    <mergeCell ref="QQ148:QR148"/>
    <mergeCell ref="QU148:QV148"/>
    <mergeCell ref="QY148:QZ148"/>
    <mergeCell ref="RC148:RD148"/>
    <mergeCell ref="RG148:RH148"/>
    <mergeCell ref="RK148:RL148"/>
    <mergeCell ref="RO148:RP148"/>
    <mergeCell ref="RS148:RT148"/>
    <mergeCell ref="RW148:RX148"/>
    <mergeCell ref="SA148:SB148"/>
    <mergeCell ref="SE148:SF148"/>
    <mergeCell ref="SI148:SJ148"/>
    <mergeCell ref="SM148:SN148"/>
    <mergeCell ref="SQ148:SR148"/>
    <mergeCell ref="SU148:SV148"/>
    <mergeCell ref="SY148:SZ148"/>
    <mergeCell ref="TC148:TD148"/>
    <mergeCell ref="TG148:TH148"/>
    <mergeCell ref="TK148:TL148"/>
    <mergeCell ref="TO148:TP148"/>
    <mergeCell ref="TS148:TT148"/>
    <mergeCell ref="TW148:TX148"/>
    <mergeCell ref="UA148:UB148"/>
    <mergeCell ref="UE148:UF148"/>
    <mergeCell ref="UI148:UJ148"/>
    <mergeCell ref="UM148:UN148"/>
    <mergeCell ref="UQ148:UR148"/>
    <mergeCell ref="UU148:UV148"/>
    <mergeCell ref="UY148:UZ148"/>
    <mergeCell ref="VC148:VD148"/>
    <mergeCell ref="VG148:VH148"/>
    <mergeCell ref="VK148:VL148"/>
    <mergeCell ref="VO148:VP148"/>
    <mergeCell ref="VS148:VT148"/>
    <mergeCell ref="VW148:VX148"/>
    <mergeCell ref="WA148:WB148"/>
    <mergeCell ref="WE148:WF148"/>
    <mergeCell ref="WI148:WJ148"/>
    <mergeCell ref="WM148:WN148"/>
    <mergeCell ref="WQ148:WR148"/>
    <mergeCell ref="WU148:WV148"/>
    <mergeCell ref="WY148:WZ148"/>
    <mergeCell ref="XC148:XD148"/>
    <mergeCell ref="XG148:XH148"/>
    <mergeCell ref="XK148:XL148"/>
    <mergeCell ref="XO148:XP148"/>
    <mergeCell ref="XS148:XT148"/>
    <mergeCell ref="XW148:XX148"/>
    <mergeCell ref="YA148:YB148"/>
    <mergeCell ref="YE148:YF148"/>
    <mergeCell ref="YI148:YJ148"/>
    <mergeCell ref="YM148:YN148"/>
    <mergeCell ref="YQ148:YR148"/>
    <mergeCell ref="YU148:YV148"/>
    <mergeCell ref="YY148:YZ148"/>
    <mergeCell ref="ZC148:ZD148"/>
    <mergeCell ref="ZG148:ZH148"/>
    <mergeCell ref="ZK148:ZL148"/>
    <mergeCell ref="ZO148:ZP148"/>
    <mergeCell ref="ZS148:ZT148"/>
    <mergeCell ref="ZW148:ZX148"/>
    <mergeCell ref="AAA148:AAB148"/>
    <mergeCell ref="AAE148:AAF148"/>
    <mergeCell ref="AAI148:AAJ148"/>
    <mergeCell ref="AAM148:AAN148"/>
    <mergeCell ref="AAQ148:AAR148"/>
    <mergeCell ref="AAU148:AAV148"/>
    <mergeCell ref="AAY148:AAZ148"/>
    <mergeCell ref="ABC148:ABD148"/>
    <mergeCell ref="ABG148:ABH148"/>
    <mergeCell ref="ABK148:ABL148"/>
    <mergeCell ref="ABO148:ABP148"/>
    <mergeCell ref="ABS148:ABT148"/>
    <mergeCell ref="ABW148:ABX148"/>
    <mergeCell ref="ACA148:ACB148"/>
    <mergeCell ref="ACE148:ACF148"/>
    <mergeCell ref="ACI148:ACJ148"/>
    <mergeCell ref="ACM148:ACN148"/>
    <mergeCell ref="ACQ148:ACR148"/>
    <mergeCell ref="ACU148:ACV148"/>
    <mergeCell ref="ACY148:ACZ148"/>
    <mergeCell ref="ADC148:ADD148"/>
    <mergeCell ref="ADG148:ADH148"/>
    <mergeCell ref="ADK148:ADL148"/>
    <mergeCell ref="ADO148:ADP148"/>
    <mergeCell ref="ADS148:ADT148"/>
    <mergeCell ref="ADW148:ADX148"/>
    <mergeCell ref="AEA148:AEB148"/>
    <mergeCell ref="AEE148:AEF148"/>
    <mergeCell ref="AEI148:AEJ148"/>
    <mergeCell ref="AEM148:AEN148"/>
    <mergeCell ref="AEQ148:AER148"/>
    <mergeCell ref="AEU148:AEV148"/>
    <mergeCell ref="AEY148:AEZ148"/>
    <mergeCell ref="AFC148:AFD148"/>
    <mergeCell ref="AFG148:AFH148"/>
    <mergeCell ref="AFK148:AFL148"/>
    <mergeCell ref="AFO148:AFP148"/>
    <mergeCell ref="AFS148:AFT148"/>
    <mergeCell ref="AFW148:AFX148"/>
    <mergeCell ref="AGA148:AGB148"/>
    <mergeCell ref="AGE148:AGF148"/>
    <mergeCell ref="AGI148:AGJ148"/>
    <mergeCell ref="AGM148:AGN148"/>
    <mergeCell ref="AGQ148:AGR148"/>
    <mergeCell ref="AGU148:AGV148"/>
    <mergeCell ref="AGY148:AGZ148"/>
    <mergeCell ref="AHC148:AHD148"/>
    <mergeCell ref="AHG148:AHH148"/>
    <mergeCell ref="AHK148:AHL148"/>
    <mergeCell ref="AHO148:AHP148"/>
    <mergeCell ref="AHS148:AHT148"/>
    <mergeCell ref="AHW148:AHX148"/>
    <mergeCell ref="AIA148:AIB148"/>
    <mergeCell ref="AIE148:AIF148"/>
    <mergeCell ref="AII148:AIJ148"/>
    <mergeCell ref="AIM148:AIN148"/>
    <mergeCell ref="AIQ148:AIR148"/>
    <mergeCell ref="AIU148:AIV148"/>
    <mergeCell ref="AIY148:AIZ148"/>
    <mergeCell ref="AJC148:AJD148"/>
    <mergeCell ref="AJG148:AJH148"/>
    <mergeCell ref="AJK148:AJL148"/>
    <mergeCell ref="AJO148:AJP148"/>
    <mergeCell ref="AJS148:AJT148"/>
    <mergeCell ref="AJW148:AJX148"/>
    <mergeCell ref="AKA148:AKB148"/>
    <mergeCell ref="AKE148:AKF148"/>
    <mergeCell ref="AKI148:AKJ148"/>
    <mergeCell ref="AKM148:AKN148"/>
    <mergeCell ref="AKQ148:AKR148"/>
    <mergeCell ref="AKU148:AKV148"/>
    <mergeCell ref="AKY148:AKZ148"/>
    <mergeCell ref="ALC148:ALD148"/>
    <mergeCell ref="ALG148:ALH148"/>
    <mergeCell ref="ALK148:ALL148"/>
    <mergeCell ref="ALO148:ALP148"/>
    <mergeCell ref="ALS148:ALT148"/>
    <mergeCell ref="ALW148:ALX148"/>
    <mergeCell ref="AMA148:AMB148"/>
    <mergeCell ref="AME148:AMF148"/>
    <mergeCell ref="AMI148:AMJ148"/>
    <mergeCell ref="O149:P149"/>
    <mergeCell ref="S149:T149"/>
    <mergeCell ref="W149:X149"/>
    <mergeCell ref="AA149:AB149"/>
    <mergeCell ref="AE149:AF149"/>
    <mergeCell ref="AI149:AJ149"/>
    <mergeCell ref="AM149:AN149"/>
    <mergeCell ref="AQ149:AR149"/>
    <mergeCell ref="AU149:AV149"/>
    <mergeCell ref="AY149:AZ149"/>
    <mergeCell ref="BC149:BD149"/>
    <mergeCell ref="BG149:BH149"/>
    <mergeCell ref="BK149:BL149"/>
    <mergeCell ref="BO149:BP149"/>
    <mergeCell ref="BS149:BT149"/>
    <mergeCell ref="BW149:BX149"/>
    <mergeCell ref="CA149:CB149"/>
    <mergeCell ref="CE149:CF149"/>
    <mergeCell ref="CI149:CJ149"/>
    <mergeCell ref="CM149:CN149"/>
    <mergeCell ref="CQ149:CR149"/>
    <mergeCell ref="CU149:CV149"/>
    <mergeCell ref="CY149:CZ149"/>
    <mergeCell ref="DC149:DD149"/>
    <mergeCell ref="DG149:DH149"/>
    <mergeCell ref="DK149:DL149"/>
    <mergeCell ref="DO149:DP149"/>
    <mergeCell ref="DS149:DT149"/>
    <mergeCell ref="DW149:DX149"/>
    <mergeCell ref="EA149:EB149"/>
    <mergeCell ref="EE149:EF149"/>
    <mergeCell ref="EI149:EJ149"/>
    <mergeCell ref="EM149:EN149"/>
    <mergeCell ref="EQ149:ER149"/>
    <mergeCell ref="EU149:EV149"/>
    <mergeCell ref="EY149:EZ149"/>
    <mergeCell ref="FC149:FD149"/>
    <mergeCell ref="FG149:FH149"/>
    <mergeCell ref="FK149:FL149"/>
    <mergeCell ref="FO149:FP149"/>
    <mergeCell ref="FS149:FT149"/>
    <mergeCell ref="FW149:FX149"/>
    <mergeCell ref="GA149:GB149"/>
    <mergeCell ref="GE149:GF149"/>
    <mergeCell ref="GI149:GJ149"/>
    <mergeCell ref="GM149:GN149"/>
    <mergeCell ref="GQ149:GR149"/>
    <mergeCell ref="GU149:GV149"/>
    <mergeCell ref="GY149:GZ149"/>
    <mergeCell ref="HC149:HD149"/>
    <mergeCell ref="HG149:HH149"/>
    <mergeCell ref="HK149:HL149"/>
    <mergeCell ref="HO149:HP149"/>
    <mergeCell ref="HS149:HT149"/>
    <mergeCell ref="HW149:HX149"/>
    <mergeCell ref="IA149:IB149"/>
    <mergeCell ref="IE149:IF149"/>
    <mergeCell ref="II149:IJ149"/>
    <mergeCell ref="IM149:IN149"/>
    <mergeCell ref="IQ149:IR149"/>
    <mergeCell ref="IU149:IV149"/>
    <mergeCell ref="IY149:IZ149"/>
    <mergeCell ref="JC149:JD149"/>
    <mergeCell ref="JG149:JH149"/>
    <mergeCell ref="JK149:JL149"/>
    <mergeCell ref="JO149:JP149"/>
    <mergeCell ref="JS149:JT149"/>
    <mergeCell ref="JW149:JX149"/>
    <mergeCell ref="KA149:KB149"/>
    <mergeCell ref="KE149:KF149"/>
    <mergeCell ref="KI149:KJ149"/>
    <mergeCell ref="KM149:KN149"/>
    <mergeCell ref="KQ149:KR149"/>
    <mergeCell ref="KU149:KV149"/>
    <mergeCell ref="KY149:KZ149"/>
    <mergeCell ref="LC149:LD149"/>
    <mergeCell ref="LG149:LH149"/>
    <mergeCell ref="LK149:LL149"/>
    <mergeCell ref="LO149:LP149"/>
    <mergeCell ref="LS149:LT149"/>
    <mergeCell ref="LW149:LX149"/>
    <mergeCell ref="MA149:MB149"/>
    <mergeCell ref="ME149:MF149"/>
    <mergeCell ref="MI149:MJ149"/>
    <mergeCell ref="MM149:MN149"/>
    <mergeCell ref="MQ149:MR149"/>
    <mergeCell ref="MU149:MV149"/>
    <mergeCell ref="MY149:MZ149"/>
    <mergeCell ref="NC149:ND149"/>
    <mergeCell ref="NG149:NH149"/>
    <mergeCell ref="NK149:NL149"/>
    <mergeCell ref="NO149:NP149"/>
    <mergeCell ref="NS149:NT149"/>
    <mergeCell ref="NW149:NX149"/>
    <mergeCell ref="OA149:OB149"/>
    <mergeCell ref="OE149:OF149"/>
    <mergeCell ref="OI149:OJ149"/>
    <mergeCell ref="OM149:ON149"/>
    <mergeCell ref="OQ149:OR149"/>
    <mergeCell ref="OU149:OV149"/>
    <mergeCell ref="OY149:OZ149"/>
    <mergeCell ref="PC149:PD149"/>
    <mergeCell ref="PG149:PH149"/>
    <mergeCell ref="PK149:PL149"/>
    <mergeCell ref="PO149:PP149"/>
    <mergeCell ref="PS149:PT149"/>
    <mergeCell ref="PW149:PX149"/>
    <mergeCell ref="QA149:QB149"/>
    <mergeCell ref="QE149:QF149"/>
    <mergeCell ref="QI149:QJ149"/>
    <mergeCell ref="QM149:QN149"/>
    <mergeCell ref="QQ149:QR149"/>
    <mergeCell ref="QU149:QV149"/>
    <mergeCell ref="QY149:QZ149"/>
    <mergeCell ref="RC149:RD149"/>
    <mergeCell ref="RG149:RH149"/>
    <mergeCell ref="RK149:RL149"/>
    <mergeCell ref="RO149:RP149"/>
    <mergeCell ref="RS149:RT149"/>
    <mergeCell ref="RW149:RX149"/>
    <mergeCell ref="SA149:SB149"/>
    <mergeCell ref="SE149:SF149"/>
    <mergeCell ref="SI149:SJ149"/>
    <mergeCell ref="SM149:SN149"/>
    <mergeCell ref="SQ149:SR149"/>
    <mergeCell ref="SU149:SV149"/>
    <mergeCell ref="SY149:SZ149"/>
    <mergeCell ref="TC149:TD149"/>
    <mergeCell ref="TG149:TH149"/>
    <mergeCell ref="TK149:TL149"/>
    <mergeCell ref="TO149:TP149"/>
    <mergeCell ref="TS149:TT149"/>
    <mergeCell ref="TW149:TX149"/>
    <mergeCell ref="UA149:UB149"/>
    <mergeCell ref="UE149:UF149"/>
    <mergeCell ref="UI149:UJ149"/>
    <mergeCell ref="UM149:UN149"/>
    <mergeCell ref="UQ149:UR149"/>
    <mergeCell ref="UU149:UV149"/>
    <mergeCell ref="UY149:UZ149"/>
    <mergeCell ref="VC149:VD149"/>
    <mergeCell ref="VG149:VH149"/>
    <mergeCell ref="VK149:VL149"/>
    <mergeCell ref="VO149:VP149"/>
    <mergeCell ref="VS149:VT149"/>
    <mergeCell ref="VW149:VX149"/>
    <mergeCell ref="WA149:WB149"/>
    <mergeCell ref="WE149:WF149"/>
    <mergeCell ref="WI149:WJ149"/>
    <mergeCell ref="WM149:WN149"/>
    <mergeCell ref="WQ149:WR149"/>
    <mergeCell ref="WU149:WV149"/>
    <mergeCell ref="WY149:WZ149"/>
    <mergeCell ref="XC149:XD149"/>
    <mergeCell ref="XG149:XH149"/>
    <mergeCell ref="XK149:XL149"/>
    <mergeCell ref="XO149:XP149"/>
    <mergeCell ref="XS149:XT149"/>
    <mergeCell ref="XW149:XX149"/>
    <mergeCell ref="YA149:YB149"/>
    <mergeCell ref="YE149:YF149"/>
    <mergeCell ref="YI149:YJ149"/>
    <mergeCell ref="YM149:YN149"/>
    <mergeCell ref="YQ149:YR149"/>
    <mergeCell ref="YU149:YV149"/>
    <mergeCell ref="YY149:YZ149"/>
    <mergeCell ref="ZC149:ZD149"/>
    <mergeCell ref="ZG149:ZH149"/>
    <mergeCell ref="ZK149:ZL149"/>
    <mergeCell ref="ZO149:ZP149"/>
    <mergeCell ref="ZS149:ZT149"/>
    <mergeCell ref="ZW149:ZX149"/>
    <mergeCell ref="AAA149:AAB149"/>
    <mergeCell ref="AAE149:AAF149"/>
    <mergeCell ref="AAI149:AAJ149"/>
    <mergeCell ref="AAM149:AAN149"/>
    <mergeCell ref="AAQ149:AAR149"/>
    <mergeCell ref="AAU149:AAV149"/>
    <mergeCell ref="AAY149:AAZ149"/>
    <mergeCell ref="ABC149:ABD149"/>
    <mergeCell ref="ABG149:ABH149"/>
    <mergeCell ref="ABK149:ABL149"/>
    <mergeCell ref="ABO149:ABP149"/>
    <mergeCell ref="ABS149:ABT149"/>
    <mergeCell ref="ABW149:ABX149"/>
    <mergeCell ref="ACA149:ACB149"/>
    <mergeCell ref="ACE149:ACF149"/>
    <mergeCell ref="ACI149:ACJ149"/>
    <mergeCell ref="ACM149:ACN149"/>
    <mergeCell ref="ACQ149:ACR149"/>
    <mergeCell ref="ACU149:ACV149"/>
    <mergeCell ref="ACY149:ACZ149"/>
    <mergeCell ref="ADC149:ADD149"/>
    <mergeCell ref="ADG149:ADH149"/>
    <mergeCell ref="ADK149:ADL149"/>
    <mergeCell ref="ADO149:ADP149"/>
    <mergeCell ref="ADS149:ADT149"/>
    <mergeCell ref="ADW149:ADX149"/>
    <mergeCell ref="AEA149:AEB149"/>
    <mergeCell ref="AEE149:AEF149"/>
    <mergeCell ref="AEI149:AEJ149"/>
    <mergeCell ref="AEM149:AEN149"/>
    <mergeCell ref="AEQ149:AER149"/>
    <mergeCell ref="AEU149:AEV149"/>
    <mergeCell ref="AEY149:AEZ149"/>
    <mergeCell ref="AFC149:AFD149"/>
    <mergeCell ref="AFG149:AFH149"/>
    <mergeCell ref="AFK149:AFL149"/>
    <mergeCell ref="AFO149:AFP149"/>
    <mergeCell ref="AFS149:AFT149"/>
    <mergeCell ref="AFW149:AFX149"/>
    <mergeCell ref="AGA149:AGB149"/>
    <mergeCell ref="AGE149:AGF149"/>
    <mergeCell ref="AGI149:AGJ149"/>
    <mergeCell ref="AGM149:AGN149"/>
    <mergeCell ref="AGQ149:AGR149"/>
    <mergeCell ref="AGU149:AGV149"/>
    <mergeCell ref="AGY149:AGZ149"/>
    <mergeCell ref="AHC149:AHD149"/>
    <mergeCell ref="AHG149:AHH149"/>
    <mergeCell ref="AHK149:AHL149"/>
    <mergeCell ref="AHO149:AHP149"/>
    <mergeCell ref="AHS149:AHT149"/>
    <mergeCell ref="AHW149:AHX149"/>
    <mergeCell ref="AIA149:AIB149"/>
    <mergeCell ref="AIE149:AIF149"/>
    <mergeCell ref="AII149:AIJ149"/>
    <mergeCell ref="AIM149:AIN149"/>
    <mergeCell ref="AIQ149:AIR149"/>
    <mergeCell ref="AIU149:AIV149"/>
    <mergeCell ref="AIY149:AIZ149"/>
    <mergeCell ref="AJC149:AJD149"/>
    <mergeCell ref="AJG149:AJH149"/>
    <mergeCell ref="AJK149:AJL149"/>
    <mergeCell ref="AJO149:AJP149"/>
    <mergeCell ref="AJS149:AJT149"/>
    <mergeCell ref="AJW149:AJX149"/>
    <mergeCell ref="AKA149:AKB149"/>
    <mergeCell ref="AKE149:AKF149"/>
    <mergeCell ref="AKI149:AKJ149"/>
    <mergeCell ref="AKM149:AKN149"/>
    <mergeCell ref="AKQ149:AKR149"/>
    <mergeCell ref="AKU149:AKV149"/>
    <mergeCell ref="AKY149:AKZ149"/>
    <mergeCell ref="ALC149:ALD149"/>
    <mergeCell ref="ALG149:ALH149"/>
    <mergeCell ref="ALK149:ALL149"/>
    <mergeCell ref="ALO149:ALP149"/>
    <mergeCell ref="ALS149:ALT149"/>
    <mergeCell ref="ALW149:ALX149"/>
    <mergeCell ref="AMA149:AMB149"/>
    <mergeCell ref="AME149:AMF149"/>
    <mergeCell ref="AMI149:AMJ149"/>
    <mergeCell ref="O150:P150"/>
    <mergeCell ref="S150:T150"/>
    <mergeCell ref="W150:X150"/>
    <mergeCell ref="AA150:AB150"/>
    <mergeCell ref="AE150:AF150"/>
    <mergeCell ref="AI150:AJ150"/>
    <mergeCell ref="AM150:AN150"/>
    <mergeCell ref="AQ150:AR150"/>
    <mergeCell ref="AU150:AV150"/>
    <mergeCell ref="AY150:AZ150"/>
    <mergeCell ref="BC150:BD150"/>
    <mergeCell ref="BG150:BH150"/>
    <mergeCell ref="BK150:BL150"/>
    <mergeCell ref="BO150:BP150"/>
    <mergeCell ref="BS150:BT150"/>
    <mergeCell ref="BW150:BX150"/>
    <mergeCell ref="CA150:CB150"/>
    <mergeCell ref="CE150:CF150"/>
    <mergeCell ref="CI150:CJ150"/>
    <mergeCell ref="CM150:CN150"/>
    <mergeCell ref="CQ150:CR150"/>
    <mergeCell ref="CU150:CV150"/>
    <mergeCell ref="CY150:CZ150"/>
    <mergeCell ref="DC150:DD150"/>
    <mergeCell ref="DG150:DH150"/>
    <mergeCell ref="DK150:DL150"/>
    <mergeCell ref="DO150:DP150"/>
    <mergeCell ref="DS150:DT150"/>
    <mergeCell ref="DW150:DX150"/>
    <mergeCell ref="EA150:EB150"/>
    <mergeCell ref="EE150:EF150"/>
    <mergeCell ref="EI150:EJ150"/>
    <mergeCell ref="EM150:EN150"/>
    <mergeCell ref="EQ150:ER150"/>
    <mergeCell ref="EU150:EV150"/>
    <mergeCell ref="EY150:EZ150"/>
    <mergeCell ref="FC150:FD150"/>
    <mergeCell ref="FG150:FH150"/>
    <mergeCell ref="FK150:FL150"/>
    <mergeCell ref="FO150:FP150"/>
    <mergeCell ref="FS150:FT150"/>
    <mergeCell ref="FW150:FX150"/>
    <mergeCell ref="GA150:GB150"/>
    <mergeCell ref="GE150:GF150"/>
    <mergeCell ref="GI150:GJ150"/>
    <mergeCell ref="GM150:GN150"/>
    <mergeCell ref="GQ150:GR150"/>
    <mergeCell ref="GU150:GV150"/>
    <mergeCell ref="GY150:GZ150"/>
    <mergeCell ref="HC150:HD150"/>
    <mergeCell ref="HG150:HH150"/>
    <mergeCell ref="HK150:HL150"/>
    <mergeCell ref="HO150:HP150"/>
    <mergeCell ref="HS150:HT150"/>
    <mergeCell ref="HW150:HX150"/>
    <mergeCell ref="IA150:IB150"/>
    <mergeCell ref="IE150:IF150"/>
    <mergeCell ref="II150:IJ150"/>
    <mergeCell ref="IM150:IN150"/>
    <mergeCell ref="IQ150:IR150"/>
    <mergeCell ref="IU150:IV150"/>
    <mergeCell ref="IY150:IZ150"/>
    <mergeCell ref="JC150:JD150"/>
    <mergeCell ref="JG150:JH150"/>
    <mergeCell ref="JK150:JL150"/>
    <mergeCell ref="JO150:JP150"/>
    <mergeCell ref="JS150:JT150"/>
    <mergeCell ref="JW150:JX150"/>
    <mergeCell ref="KA150:KB150"/>
    <mergeCell ref="KE150:KF150"/>
    <mergeCell ref="KI150:KJ150"/>
    <mergeCell ref="KM150:KN150"/>
    <mergeCell ref="KQ150:KR150"/>
    <mergeCell ref="KU150:KV150"/>
    <mergeCell ref="KY150:KZ150"/>
    <mergeCell ref="LC150:LD150"/>
    <mergeCell ref="LG150:LH150"/>
    <mergeCell ref="LK150:LL150"/>
    <mergeCell ref="LO150:LP150"/>
    <mergeCell ref="LS150:LT150"/>
    <mergeCell ref="LW150:LX150"/>
    <mergeCell ref="MA150:MB150"/>
    <mergeCell ref="ME150:MF150"/>
    <mergeCell ref="MI150:MJ150"/>
    <mergeCell ref="MM150:MN150"/>
    <mergeCell ref="MQ150:MR150"/>
    <mergeCell ref="MU150:MV150"/>
    <mergeCell ref="MY150:MZ150"/>
    <mergeCell ref="NC150:ND150"/>
    <mergeCell ref="NG150:NH150"/>
    <mergeCell ref="NK150:NL150"/>
    <mergeCell ref="NO150:NP150"/>
    <mergeCell ref="NS150:NT150"/>
    <mergeCell ref="NW150:NX150"/>
    <mergeCell ref="OA150:OB150"/>
    <mergeCell ref="OE150:OF150"/>
    <mergeCell ref="OI150:OJ150"/>
    <mergeCell ref="OM150:ON150"/>
    <mergeCell ref="OQ150:OR150"/>
    <mergeCell ref="OU150:OV150"/>
    <mergeCell ref="OY150:OZ150"/>
    <mergeCell ref="PC150:PD150"/>
    <mergeCell ref="PG150:PH150"/>
    <mergeCell ref="PK150:PL150"/>
    <mergeCell ref="PO150:PP150"/>
    <mergeCell ref="PS150:PT150"/>
    <mergeCell ref="PW150:PX150"/>
    <mergeCell ref="QA150:QB150"/>
    <mergeCell ref="QE150:QF150"/>
    <mergeCell ref="QI150:QJ150"/>
    <mergeCell ref="QM150:QN150"/>
    <mergeCell ref="QQ150:QR150"/>
    <mergeCell ref="QU150:QV150"/>
    <mergeCell ref="QY150:QZ150"/>
    <mergeCell ref="RC150:RD150"/>
    <mergeCell ref="RG150:RH150"/>
    <mergeCell ref="RK150:RL150"/>
    <mergeCell ref="RO150:RP150"/>
    <mergeCell ref="RS150:RT150"/>
    <mergeCell ref="RW150:RX150"/>
    <mergeCell ref="SA150:SB150"/>
    <mergeCell ref="SE150:SF150"/>
    <mergeCell ref="SI150:SJ150"/>
    <mergeCell ref="SM150:SN150"/>
    <mergeCell ref="SQ150:SR150"/>
    <mergeCell ref="SU150:SV150"/>
    <mergeCell ref="SY150:SZ150"/>
    <mergeCell ref="TC150:TD150"/>
    <mergeCell ref="TG150:TH150"/>
    <mergeCell ref="TK150:TL150"/>
    <mergeCell ref="TO150:TP150"/>
    <mergeCell ref="TS150:TT150"/>
    <mergeCell ref="TW150:TX150"/>
    <mergeCell ref="UA150:UB150"/>
    <mergeCell ref="UE150:UF150"/>
    <mergeCell ref="UI150:UJ150"/>
    <mergeCell ref="UM150:UN150"/>
    <mergeCell ref="UQ150:UR150"/>
    <mergeCell ref="UU150:UV150"/>
    <mergeCell ref="UY150:UZ150"/>
    <mergeCell ref="VC150:VD150"/>
    <mergeCell ref="VG150:VH150"/>
    <mergeCell ref="VK150:VL150"/>
    <mergeCell ref="VO150:VP150"/>
    <mergeCell ref="VS150:VT150"/>
    <mergeCell ref="VW150:VX150"/>
    <mergeCell ref="WA150:WB150"/>
    <mergeCell ref="WE150:WF150"/>
    <mergeCell ref="WI150:WJ150"/>
    <mergeCell ref="WM150:WN150"/>
    <mergeCell ref="WQ150:WR150"/>
    <mergeCell ref="WU150:WV150"/>
    <mergeCell ref="WY150:WZ150"/>
    <mergeCell ref="XC150:XD150"/>
    <mergeCell ref="XG150:XH150"/>
    <mergeCell ref="XK150:XL150"/>
    <mergeCell ref="XO150:XP150"/>
    <mergeCell ref="XS150:XT150"/>
    <mergeCell ref="XW150:XX150"/>
    <mergeCell ref="YA150:YB150"/>
    <mergeCell ref="YE150:YF150"/>
    <mergeCell ref="YI150:YJ150"/>
    <mergeCell ref="YM150:YN150"/>
    <mergeCell ref="YQ150:YR150"/>
    <mergeCell ref="YU150:YV150"/>
    <mergeCell ref="YY150:YZ150"/>
    <mergeCell ref="ZC150:ZD150"/>
    <mergeCell ref="ZG150:ZH150"/>
    <mergeCell ref="ZK150:ZL150"/>
    <mergeCell ref="ZO150:ZP150"/>
    <mergeCell ref="ZS150:ZT150"/>
    <mergeCell ref="ZW150:ZX150"/>
    <mergeCell ref="AAA150:AAB150"/>
    <mergeCell ref="AAE150:AAF150"/>
    <mergeCell ref="AAI150:AAJ150"/>
    <mergeCell ref="AAM150:AAN150"/>
    <mergeCell ref="AAQ150:AAR150"/>
    <mergeCell ref="AAU150:AAV150"/>
    <mergeCell ref="AAY150:AAZ150"/>
    <mergeCell ref="ABC150:ABD150"/>
    <mergeCell ref="ABG150:ABH150"/>
    <mergeCell ref="ABK150:ABL150"/>
    <mergeCell ref="ABO150:ABP150"/>
    <mergeCell ref="ABS150:ABT150"/>
    <mergeCell ref="ABW150:ABX150"/>
    <mergeCell ref="ACA150:ACB150"/>
    <mergeCell ref="ACE150:ACF150"/>
    <mergeCell ref="ACI150:ACJ150"/>
    <mergeCell ref="ACM150:ACN150"/>
    <mergeCell ref="ACQ150:ACR150"/>
    <mergeCell ref="ACU150:ACV150"/>
    <mergeCell ref="ACY150:ACZ150"/>
    <mergeCell ref="ADC150:ADD150"/>
    <mergeCell ref="ADG150:ADH150"/>
    <mergeCell ref="ADK150:ADL150"/>
    <mergeCell ref="ADO150:ADP150"/>
    <mergeCell ref="ADS150:ADT150"/>
    <mergeCell ref="ADW150:ADX150"/>
    <mergeCell ref="AEA150:AEB150"/>
    <mergeCell ref="AEE150:AEF150"/>
    <mergeCell ref="AEI150:AEJ150"/>
    <mergeCell ref="AEM150:AEN150"/>
    <mergeCell ref="AEQ150:AER150"/>
    <mergeCell ref="AEU150:AEV150"/>
    <mergeCell ref="AEY150:AEZ150"/>
    <mergeCell ref="AFC150:AFD150"/>
    <mergeCell ref="AFG150:AFH150"/>
    <mergeCell ref="AFK150:AFL150"/>
    <mergeCell ref="AFO150:AFP150"/>
    <mergeCell ref="AFS150:AFT150"/>
    <mergeCell ref="AFW150:AFX150"/>
    <mergeCell ref="AGA150:AGB150"/>
    <mergeCell ref="AGE150:AGF150"/>
    <mergeCell ref="AGI150:AGJ150"/>
    <mergeCell ref="AGM150:AGN150"/>
    <mergeCell ref="AGQ150:AGR150"/>
    <mergeCell ref="AGU150:AGV150"/>
    <mergeCell ref="AGY150:AGZ150"/>
    <mergeCell ref="AHC150:AHD150"/>
    <mergeCell ref="AHG150:AHH150"/>
    <mergeCell ref="AHK150:AHL150"/>
    <mergeCell ref="AHO150:AHP150"/>
    <mergeCell ref="AHS150:AHT150"/>
    <mergeCell ref="AHW150:AHX150"/>
    <mergeCell ref="AIA150:AIB150"/>
    <mergeCell ref="AIE150:AIF150"/>
    <mergeCell ref="AII150:AIJ150"/>
    <mergeCell ref="AIM150:AIN150"/>
    <mergeCell ref="AIQ150:AIR150"/>
    <mergeCell ref="AIU150:AIV150"/>
    <mergeCell ref="AIY150:AIZ150"/>
    <mergeCell ref="AJC150:AJD150"/>
    <mergeCell ref="AJG150:AJH150"/>
    <mergeCell ref="AJK150:AJL150"/>
    <mergeCell ref="AJO150:AJP150"/>
    <mergeCell ref="AJS150:AJT150"/>
    <mergeCell ref="AJW150:AJX150"/>
    <mergeCell ref="AKA150:AKB150"/>
    <mergeCell ref="AKE150:AKF150"/>
    <mergeCell ref="AKI150:AKJ150"/>
    <mergeCell ref="AKM150:AKN150"/>
    <mergeCell ref="AKQ150:AKR150"/>
    <mergeCell ref="AKU150:AKV150"/>
    <mergeCell ref="AKY150:AKZ150"/>
    <mergeCell ref="ALC150:ALD150"/>
    <mergeCell ref="ALG150:ALH150"/>
    <mergeCell ref="ALK150:ALL150"/>
    <mergeCell ref="ALO150:ALP150"/>
    <mergeCell ref="ALS150:ALT150"/>
    <mergeCell ref="ALW150:ALX150"/>
    <mergeCell ref="AMA150:AMB150"/>
    <mergeCell ref="AME150:AMF150"/>
    <mergeCell ref="AMI150:AMJ150"/>
    <mergeCell ref="O151:P151"/>
    <mergeCell ref="S151:T151"/>
    <mergeCell ref="W151:X151"/>
    <mergeCell ref="AA151:AB151"/>
    <mergeCell ref="AE151:AF151"/>
    <mergeCell ref="AI151:AJ151"/>
    <mergeCell ref="AM151:AN151"/>
    <mergeCell ref="AQ151:AR151"/>
    <mergeCell ref="AU151:AV151"/>
    <mergeCell ref="AY151:AZ151"/>
    <mergeCell ref="BC151:BD151"/>
    <mergeCell ref="BG151:BH151"/>
    <mergeCell ref="BK151:BL151"/>
    <mergeCell ref="BO151:BP151"/>
    <mergeCell ref="BS151:BT151"/>
    <mergeCell ref="BW151:BX151"/>
    <mergeCell ref="CA151:CB151"/>
    <mergeCell ref="CE151:CF151"/>
    <mergeCell ref="CI151:CJ151"/>
    <mergeCell ref="CM151:CN151"/>
    <mergeCell ref="CQ151:CR151"/>
    <mergeCell ref="CU151:CV151"/>
    <mergeCell ref="CY151:CZ151"/>
    <mergeCell ref="DC151:DD151"/>
    <mergeCell ref="DG151:DH151"/>
    <mergeCell ref="DK151:DL151"/>
    <mergeCell ref="DO151:DP151"/>
    <mergeCell ref="DS151:DT151"/>
    <mergeCell ref="DW151:DX151"/>
    <mergeCell ref="EA151:EB151"/>
    <mergeCell ref="EE151:EF151"/>
    <mergeCell ref="EI151:EJ151"/>
    <mergeCell ref="EM151:EN151"/>
    <mergeCell ref="EQ151:ER151"/>
    <mergeCell ref="EU151:EV151"/>
    <mergeCell ref="EY151:EZ151"/>
    <mergeCell ref="FC151:FD151"/>
    <mergeCell ref="FG151:FH151"/>
    <mergeCell ref="FK151:FL151"/>
    <mergeCell ref="FO151:FP151"/>
    <mergeCell ref="FS151:FT151"/>
    <mergeCell ref="FW151:FX151"/>
    <mergeCell ref="GA151:GB151"/>
    <mergeCell ref="GE151:GF151"/>
    <mergeCell ref="GI151:GJ151"/>
    <mergeCell ref="GM151:GN151"/>
    <mergeCell ref="GQ151:GR151"/>
    <mergeCell ref="GU151:GV151"/>
    <mergeCell ref="GY151:GZ151"/>
    <mergeCell ref="HC151:HD151"/>
    <mergeCell ref="HG151:HH151"/>
    <mergeCell ref="HK151:HL151"/>
    <mergeCell ref="HO151:HP151"/>
    <mergeCell ref="HS151:HT151"/>
    <mergeCell ref="HW151:HX151"/>
    <mergeCell ref="IA151:IB151"/>
    <mergeCell ref="IE151:IF151"/>
    <mergeCell ref="II151:IJ151"/>
    <mergeCell ref="IM151:IN151"/>
    <mergeCell ref="IQ151:IR151"/>
    <mergeCell ref="IU151:IV151"/>
    <mergeCell ref="IY151:IZ151"/>
    <mergeCell ref="JC151:JD151"/>
    <mergeCell ref="JG151:JH151"/>
    <mergeCell ref="JK151:JL151"/>
    <mergeCell ref="JO151:JP151"/>
    <mergeCell ref="JS151:JT151"/>
    <mergeCell ref="JW151:JX151"/>
    <mergeCell ref="KA151:KB151"/>
    <mergeCell ref="KE151:KF151"/>
    <mergeCell ref="KI151:KJ151"/>
    <mergeCell ref="KM151:KN151"/>
    <mergeCell ref="KQ151:KR151"/>
    <mergeCell ref="KU151:KV151"/>
    <mergeCell ref="KY151:KZ151"/>
    <mergeCell ref="LC151:LD151"/>
    <mergeCell ref="LG151:LH151"/>
    <mergeCell ref="LK151:LL151"/>
    <mergeCell ref="LO151:LP151"/>
    <mergeCell ref="LS151:LT151"/>
    <mergeCell ref="LW151:LX151"/>
    <mergeCell ref="MA151:MB151"/>
    <mergeCell ref="ME151:MF151"/>
    <mergeCell ref="MI151:MJ151"/>
    <mergeCell ref="MM151:MN151"/>
    <mergeCell ref="MQ151:MR151"/>
    <mergeCell ref="MU151:MV151"/>
    <mergeCell ref="MY151:MZ151"/>
    <mergeCell ref="NC151:ND151"/>
    <mergeCell ref="NG151:NH151"/>
    <mergeCell ref="NK151:NL151"/>
    <mergeCell ref="NO151:NP151"/>
    <mergeCell ref="NS151:NT151"/>
    <mergeCell ref="NW151:NX151"/>
    <mergeCell ref="OA151:OB151"/>
    <mergeCell ref="OE151:OF151"/>
    <mergeCell ref="OI151:OJ151"/>
    <mergeCell ref="OM151:ON151"/>
    <mergeCell ref="OQ151:OR151"/>
    <mergeCell ref="OU151:OV151"/>
    <mergeCell ref="OY151:OZ151"/>
    <mergeCell ref="PC151:PD151"/>
    <mergeCell ref="PG151:PH151"/>
    <mergeCell ref="PK151:PL151"/>
    <mergeCell ref="PO151:PP151"/>
    <mergeCell ref="PS151:PT151"/>
    <mergeCell ref="PW151:PX151"/>
    <mergeCell ref="QA151:QB151"/>
    <mergeCell ref="QE151:QF151"/>
    <mergeCell ref="QI151:QJ151"/>
    <mergeCell ref="QM151:QN151"/>
    <mergeCell ref="QQ151:QR151"/>
    <mergeCell ref="QU151:QV151"/>
    <mergeCell ref="QY151:QZ151"/>
    <mergeCell ref="RC151:RD151"/>
    <mergeCell ref="RG151:RH151"/>
    <mergeCell ref="RK151:RL151"/>
    <mergeCell ref="RO151:RP151"/>
    <mergeCell ref="RS151:RT151"/>
    <mergeCell ref="RW151:RX151"/>
    <mergeCell ref="SA151:SB151"/>
    <mergeCell ref="SE151:SF151"/>
    <mergeCell ref="SI151:SJ151"/>
    <mergeCell ref="SM151:SN151"/>
    <mergeCell ref="SQ151:SR151"/>
    <mergeCell ref="SU151:SV151"/>
    <mergeCell ref="SY151:SZ151"/>
    <mergeCell ref="TC151:TD151"/>
    <mergeCell ref="TG151:TH151"/>
    <mergeCell ref="TK151:TL151"/>
    <mergeCell ref="TO151:TP151"/>
    <mergeCell ref="TS151:TT151"/>
    <mergeCell ref="TW151:TX151"/>
    <mergeCell ref="UA151:UB151"/>
    <mergeCell ref="UE151:UF151"/>
    <mergeCell ref="UI151:UJ151"/>
    <mergeCell ref="UM151:UN151"/>
    <mergeCell ref="UQ151:UR151"/>
    <mergeCell ref="UU151:UV151"/>
    <mergeCell ref="UY151:UZ151"/>
    <mergeCell ref="VC151:VD151"/>
    <mergeCell ref="VG151:VH151"/>
    <mergeCell ref="VK151:VL151"/>
    <mergeCell ref="VO151:VP151"/>
    <mergeCell ref="VS151:VT151"/>
    <mergeCell ref="VW151:VX151"/>
    <mergeCell ref="WA151:WB151"/>
    <mergeCell ref="WE151:WF151"/>
    <mergeCell ref="WI151:WJ151"/>
    <mergeCell ref="WM151:WN151"/>
    <mergeCell ref="WQ151:WR151"/>
    <mergeCell ref="WU151:WV151"/>
    <mergeCell ref="WY151:WZ151"/>
    <mergeCell ref="XC151:XD151"/>
    <mergeCell ref="XG151:XH151"/>
    <mergeCell ref="XK151:XL151"/>
    <mergeCell ref="XO151:XP151"/>
    <mergeCell ref="XS151:XT151"/>
    <mergeCell ref="XW151:XX151"/>
    <mergeCell ref="YA151:YB151"/>
    <mergeCell ref="YE151:YF151"/>
    <mergeCell ref="YI151:YJ151"/>
    <mergeCell ref="YM151:YN151"/>
    <mergeCell ref="YQ151:YR151"/>
    <mergeCell ref="YU151:YV151"/>
    <mergeCell ref="YY151:YZ151"/>
    <mergeCell ref="ZC151:ZD151"/>
    <mergeCell ref="ZG151:ZH151"/>
    <mergeCell ref="ZK151:ZL151"/>
    <mergeCell ref="ZO151:ZP151"/>
    <mergeCell ref="ZS151:ZT151"/>
    <mergeCell ref="ZW151:ZX151"/>
    <mergeCell ref="AAA151:AAB151"/>
    <mergeCell ref="AAE151:AAF151"/>
    <mergeCell ref="AAI151:AAJ151"/>
    <mergeCell ref="AAM151:AAN151"/>
    <mergeCell ref="AAQ151:AAR151"/>
    <mergeCell ref="AAU151:AAV151"/>
    <mergeCell ref="AAY151:AAZ151"/>
    <mergeCell ref="ABC151:ABD151"/>
    <mergeCell ref="ABG151:ABH151"/>
    <mergeCell ref="ABK151:ABL151"/>
    <mergeCell ref="ABO151:ABP151"/>
    <mergeCell ref="ABS151:ABT151"/>
    <mergeCell ref="ABW151:ABX151"/>
    <mergeCell ref="ACA151:ACB151"/>
    <mergeCell ref="ACE151:ACF151"/>
    <mergeCell ref="ACI151:ACJ151"/>
    <mergeCell ref="ACM151:ACN151"/>
    <mergeCell ref="ACQ151:ACR151"/>
    <mergeCell ref="ACU151:ACV151"/>
    <mergeCell ref="ACY151:ACZ151"/>
    <mergeCell ref="ADC151:ADD151"/>
    <mergeCell ref="ADG151:ADH151"/>
    <mergeCell ref="ADK151:ADL151"/>
    <mergeCell ref="ADO151:ADP151"/>
    <mergeCell ref="ADS151:ADT151"/>
    <mergeCell ref="ADW151:ADX151"/>
    <mergeCell ref="AEA151:AEB151"/>
    <mergeCell ref="AEE151:AEF151"/>
    <mergeCell ref="AEI151:AEJ151"/>
    <mergeCell ref="AEM151:AEN151"/>
    <mergeCell ref="AEQ151:AER151"/>
    <mergeCell ref="AEU151:AEV151"/>
    <mergeCell ref="AEY151:AEZ151"/>
    <mergeCell ref="AFC151:AFD151"/>
    <mergeCell ref="AFG151:AFH151"/>
    <mergeCell ref="AFK151:AFL151"/>
    <mergeCell ref="AFO151:AFP151"/>
    <mergeCell ref="AFS151:AFT151"/>
    <mergeCell ref="AFW151:AFX151"/>
    <mergeCell ref="AGA151:AGB151"/>
    <mergeCell ref="AGE151:AGF151"/>
    <mergeCell ref="AGI151:AGJ151"/>
    <mergeCell ref="AGM151:AGN151"/>
    <mergeCell ref="AGQ151:AGR151"/>
    <mergeCell ref="AGU151:AGV151"/>
    <mergeCell ref="AGY151:AGZ151"/>
    <mergeCell ref="AHC151:AHD151"/>
    <mergeCell ref="AHG151:AHH151"/>
    <mergeCell ref="AHK151:AHL151"/>
    <mergeCell ref="AHO151:AHP151"/>
    <mergeCell ref="AHS151:AHT151"/>
    <mergeCell ref="AHW151:AHX151"/>
    <mergeCell ref="AIA151:AIB151"/>
    <mergeCell ref="AIE151:AIF151"/>
    <mergeCell ref="AII151:AIJ151"/>
    <mergeCell ref="AIM151:AIN151"/>
    <mergeCell ref="AIQ151:AIR151"/>
    <mergeCell ref="AIU151:AIV151"/>
    <mergeCell ref="AIY151:AIZ151"/>
    <mergeCell ref="AJC151:AJD151"/>
    <mergeCell ref="AJG151:AJH151"/>
    <mergeCell ref="AJK151:AJL151"/>
    <mergeCell ref="AJO151:AJP151"/>
    <mergeCell ref="AJS151:AJT151"/>
    <mergeCell ref="AJW151:AJX151"/>
    <mergeCell ref="AKA151:AKB151"/>
    <mergeCell ref="AKE151:AKF151"/>
    <mergeCell ref="AKI151:AKJ151"/>
    <mergeCell ref="AKM151:AKN151"/>
    <mergeCell ref="AKQ151:AKR151"/>
    <mergeCell ref="AKU151:AKV151"/>
    <mergeCell ref="AKY151:AKZ151"/>
    <mergeCell ref="ALC151:ALD151"/>
    <mergeCell ref="ALG151:ALH151"/>
    <mergeCell ref="ALK151:ALL151"/>
    <mergeCell ref="ALO151:ALP151"/>
    <mergeCell ref="ALS151:ALT151"/>
    <mergeCell ref="ALW151:ALX151"/>
    <mergeCell ref="AMA151:AMB151"/>
    <mergeCell ref="AME151:AMF151"/>
    <mergeCell ref="AMI151:AMJ151"/>
    <mergeCell ref="O152:P152"/>
    <mergeCell ref="S152:T152"/>
    <mergeCell ref="W152:X152"/>
    <mergeCell ref="AA152:AB152"/>
    <mergeCell ref="AE152:AF152"/>
    <mergeCell ref="AI152:AJ152"/>
    <mergeCell ref="AM152:AN152"/>
    <mergeCell ref="AQ152:AR152"/>
    <mergeCell ref="AU152:AV152"/>
    <mergeCell ref="AY152:AZ152"/>
    <mergeCell ref="BC152:BD152"/>
    <mergeCell ref="BG152:BH152"/>
    <mergeCell ref="BK152:BL152"/>
    <mergeCell ref="BO152:BP152"/>
    <mergeCell ref="BS152:BT152"/>
    <mergeCell ref="BW152:BX152"/>
    <mergeCell ref="CA152:CB152"/>
    <mergeCell ref="CE152:CF152"/>
    <mergeCell ref="CI152:CJ152"/>
    <mergeCell ref="CM152:CN152"/>
    <mergeCell ref="CQ152:CR152"/>
    <mergeCell ref="CU152:CV152"/>
    <mergeCell ref="CY152:CZ152"/>
    <mergeCell ref="DC152:DD152"/>
    <mergeCell ref="DG152:DH152"/>
    <mergeCell ref="DK152:DL152"/>
    <mergeCell ref="DO152:DP152"/>
    <mergeCell ref="DS152:DT152"/>
    <mergeCell ref="DW152:DX152"/>
    <mergeCell ref="EA152:EB152"/>
    <mergeCell ref="EE152:EF152"/>
    <mergeCell ref="EI152:EJ152"/>
    <mergeCell ref="EM152:EN152"/>
    <mergeCell ref="EQ152:ER152"/>
    <mergeCell ref="EU152:EV152"/>
    <mergeCell ref="EY152:EZ152"/>
    <mergeCell ref="FC152:FD152"/>
    <mergeCell ref="FG152:FH152"/>
    <mergeCell ref="FK152:FL152"/>
    <mergeCell ref="FO152:FP152"/>
    <mergeCell ref="FS152:FT152"/>
    <mergeCell ref="FW152:FX152"/>
    <mergeCell ref="GA152:GB152"/>
    <mergeCell ref="GE152:GF152"/>
    <mergeCell ref="GI152:GJ152"/>
    <mergeCell ref="GM152:GN152"/>
    <mergeCell ref="GQ152:GR152"/>
    <mergeCell ref="GU152:GV152"/>
    <mergeCell ref="GY152:GZ152"/>
    <mergeCell ref="HC152:HD152"/>
    <mergeCell ref="HG152:HH152"/>
    <mergeCell ref="HK152:HL152"/>
    <mergeCell ref="HO152:HP152"/>
    <mergeCell ref="HS152:HT152"/>
    <mergeCell ref="HW152:HX152"/>
    <mergeCell ref="IA152:IB152"/>
    <mergeCell ref="IE152:IF152"/>
    <mergeCell ref="II152:IJ152"/>
    <mergeCell ref="IM152:IN152"/>
    <mergeCell ref="IQ152:IR152"/>
    <mergeCell ref="IU152:IV152"/>
    <mergeCell ref="IY152:IZ152"/>
    <mergeCell ref="JC152:JD152"/>
    <mergeCell ref="JG152:JH152"/>
    <mergeCell ref="JK152:JL152"/>
    <mergeCell ref="JO152:JP152"/>
    <mergeCell ref="JS152:JT152"/>
    <mergeCell ref="JW152:JX152"/>
    <mergeCell ref="KA152:KB152"/>
    <mergeCell ref="KE152:KF152"/>
    <mergeCell ref="KI152:KJ152"/>
    <mergeCell ref="KM152:KN152"/>
    <mergeCell ref="KQ152:KR152"/>
    <mergeCell ref="KU152:KV152"/>
    <mergeCell ref="KY152:KZ152"/>
    <mergeCell ref="LC152:LD152"/>
    <mergeCell ref="LG152:LH152"/>
    <mergeCell ref="LK152:LL152"/>
    <mergeCell ref="LO152:LP152"/>
    <mergeCell ref="LS152:LT152"/>
    <mergeCell ref="LW152:LX152"/>
    <mergeCell ref="MA152:MB152"/>
    <mergeCell ref="ME152:MF152"/>
    <mergeCell ref="MI152:MJ152"/>
    <mergeCell ref="MM152:MN152"/>
    <mergeCell ref="MQ152:MR152"/>
    <mergeCell ref="MU152:MV152"/>
    <mergeCell ref="MY152:MZ152"/>
    <mergeCell ref="NC152:ND152"/>
    <mergeCell ref="NG152:NH152"/>
    <mergeCell ref="NK152:NL152"/>
    <mergeCell ref="NO152:NP152"/>
    <mergeCell ref="NS152:NT152"/>
    <mergeCell ref="NW152:NX152"/>
    <mergeCell ref="OA152:OB152"/>
    <mergeCell ref="OE152:OF152"/>
    <mergeCell ref="OI152:OJ152"/>
    <mergeCell ref="OM152:ON152"/>
    <mergeCell ref="OQ152:OR152"/>
    <mergeCell ref="OU152:OV152"/>
    <mergeCell ref="OY152:OZ152"/>
    <mergeCell ref="PC152:PD152"/>
    <mergeCell ref="PG152:PH152"/>
    <mergeCell ref="PK152:PL152"/>
    <mergeCell ref="PO152:PP152"/>
    <mergeCell ref="PS152:PT152"/>
    <mergeCell ref="PW152:PX152"/>
    <mergeCell ref="QA152:QB152"/>
    <mergeCell ref="QE152:QF152"/>
    <mergeCell ref="QI152:QJ152"/>
    <mergeCell ref="QM152:QN152"/>
    <mergeCell ref="QQ152:QR152"/>
    <mergeCell ref="QU152:QV152"/>
    <mergeCell ref="QY152:QZ152"/>
    <mergeCell ref="RC152:RD152"/>
    <mergeCell ref="RG152:RH152"/>
    <mergeCell ref="RK152:RL152"/>
    <mergeCell ref="RO152:RP152"/>
    <mergeCell ref="RS152:RT152"/>
    <mergeCell ref="RW152:RX152"/>
    <mergeCell ref="SA152:SB152"/>
    <mergeCell ref="SE152:SF152"/>
    <mergeCell ref="SI152:SJ152"/>
    <mergeCell ref="SM152:SN152"/>
    <mergeCell ref="SQ152:SR152"/>
    <mergeCell ref="SU152:SV152"/>
    <mergeCell ref="SY152:SZ152"/>
    <mergeCell ref="TC152:TD152"/>
    <mergeCell ref="TG152:TH152"/>
    <mergeCell ref="TK152:TL152"/>
    <mergeCell ref="TO152:TP152"/>
    <mergeCell ref="TS152:TT152"/>
    <mergeCell ref="TW152:TX152"/>
    <mergeCell ref="UA152:UB152"/>
    <mergeCell ref="UE152:UF152"/>
    <mergeCell ref="UI152:UJ152"/>
    <mergeCell ref="UM152:UN152"/>
    <mergeCell ref="UQ152:UR152"/>
    <mergeCell ref="UU152:UV152"/>
    <mergeCell ref="UY152:UZ152"/>
    <mergeCell ref="VC152:VD152"/>
    <mergeCell ref="VG152:VH152"/>
    <mergeCell ref="VK152:VL152"/>
    <mergeCell ref="VO152:VP152"/>
    <mergeCell ref="VS152:VT152"/>
    <mergeCell ref="VW152:VX152"/>
    <mergeCell ref="WA152:WB152"/>
    <mergeCell ref="WE152:WF152"/>
    <mergeCell ref="WI152:WJ152"/>
    <mergeCell ref="WM152:WN152"/>
    <mergeCell ref="WQ152:WR152"/>
    <mergeCell ref="WU152:WV152"/>
    <mergeCell ref="WY152:WZ152"/>
    <mergeCell ref="XC152:XD152"/>
    <mergeCell ref="XG152:XH152"/>
    <mergeCell ref="XK152:XL152"/>
    <mergeCell ref="XO152:XP152"/>
    <mergeCell ref="XS152:XT152"/>
    <mergeCell ref="XW152:XX152"/>
    <mergeCell ref="YA152:YB152"/>
    <mergeCell ref="YE152:YF152"/>
    <mergeCell ref="YI152:YJ152"/>
    <mergeCell ref="YM152:YN152"/>
    <mergeCell ref="YQ152:YR152"/>
    <mergeCell ref="YU152:YV152"/>
    <mergeCell ref="YY152:YZ152"/>
    <mergeCell ref="ZC152:ZD152"/>
    <mergeCell ref="ZG152:ZH152"/>
    <mergeCell ref="ZK152:ZL152"/>
    <mergeCell ref="ZO152:ZP152"/>
    <mergeCell ref="ZS152:ZT152"/>
    <mergeCell ref="ZW152:ZX152"/>
    <mergeCell ref="AAA152:AAB152"/>
    <mergeCell ref="AAE152:AAF152"/>
    <mergeCell ref="AAI152:AAJ152"/>
    <mergeCell ref="AAM152:AAN152"/>
    <mergeCell ref="AAQ152:AAR152"/>
    <mergeCell ref="AAU152:AAV152"/>
    <mergeCell ref="AAY152:AAZ152"/>
    <mergeCell ref="ABC152:ABD152"/>
    <mergeCell ref="ABG152:ABH152"/>
    <mergeCell ref="ABK152:ABL152"/>
    <mergeCell ref="ABO152:ABP152"/>
    <mergeCell ref="ABS152:ABT152"/>
    <mergeCell ref="ABW152:ABX152"/>
    <mergeCell ref="ACA152:ACB152"/>
    <mergeCell ref="ACE152:ACF152"/>
    <mergeCell ref="ACI152:ACJ152"/>
    <mergeCell ref="ACM152:ACN152"/>
    <mergeCell ref="ACQ152:ACR152"/>
    <mergeCell ref="ACU152:ACV152"/>
    <mergeCell ref="ACY152:ACZ152"/>
    <mergeCell ref="ADC152:ADD152"/>
    <mergeCell ref="ADG152:ADH152"/>
    <mergeCell ref="ADK152:ADL152"/>
    <mergeCell ref="ADO152:ADP152"/>
    <mergeCell ref="ADS152:ADT152"/>
    <mergeCell ref="ADW152:ADX152"/>
    <mergeCell ref="AEA152:AEB152"/>
    <mergeCell ref="AEE152:AEF152"/>
    <mergeCell ref="AEI152:AEJ152"/>
    <mergeCell ref="AEM152:AEN152"/>
    <mergeCell ref="AEQ152:AER152"/>
    <mergeCell ref="AEU152:AEV152"/>
    <mergeCell ref="AEY152:AEZ152"/>
    <mergeCell ref="AFC152:AFD152"/>
    <mergeCell ref="AFG152:AFH152"/>
    <mergeCell ref="AFK152:AFL152"/>
    <mergeCell ref="AFO152:AFP152"/>
    <mergeCell ref="AFS152:AFT152"/>
    <mergeCell ref="AFW152:AFX152"/>
    <mergeCell ref="AGA152:AGB152"/>
    <mergeCell ref="AGE152:AGF152"/>
    <mergeCell ref="AGI152:AGJ152"/>
    <mergeCell ref="AGM152:AGN152"/>
    <mergeCell ref="AGQ152:AGR152"/>
    <mergeCell ref="AGU152:AGV152"/>
    <mergeCell ref="AGY152:AGZ152"/>
    <mergeCell ref="AHC152:AHD152"/>
    <mergeCell ref="AHG152:AHH152"/>
    <mergeCell ref="AHK152:AHL152"/>
    <mergeCell ref="AHO152:AHP152"/>
    <mergeCell ref="AHS152:AHT152"/>
    <mergeCell ref="AHW152:AHX152"/>
    <mergeCell ref="AIA152:AIB152"/>
    <mergeCell ref="AIE152:AIF152"/>
    <mergeCell ref="AII152:AIJ152"/>
    <mergeCell ref="AIM152:AIN152"/>
    <mergeCell ref="AIQ152:AIR152"/>
    <mergeCell ref="AIU152:AIV152"/>
    <mergeCell ref="AIY152:AIZ152"/>
    <mergeCell ref="AJC152:AJD152"/>
    <mergeCell ref="AJG152:AJH152"/>
    <mergeCell ref="AJK152:AJL152"/>
    <mergeCell ref="AJO152:AJP152"/>
    <mergeCell ref="AJS152:AJT152"/>
    <mergeCell ref="AJW152:AJX152"/>
    <mergeCell ref="AKA152:AKB152"/>
    <mergeCell ref="AKE152:AKF152"/>
    <mergeCell ref="AKI152:AKJ152"/>
    <mergeCell ref="AKM152:AKN152"/>
    <mergeCell ref="AKQ152:AKR152"/>
    <mergeCell ref="AKU152:AKV152"/>
    <mergeCell ref="AKY152:AKZ152"/>
    <mergeCell ref="ALC152:ALD152"/>
    <mergeCell ref="ALG152:ALH152"/>
    <mergeCell ref="ALK152:ALL152"/>
    <mergeCell ref="ALO152:ALP152"/>
    <mergeCell ref="ALS152:ALT152"/>
    <mergeCell ref="ALW152:ALX152"/>
    <mergeCell ref="AMA152:AMB152"/>
    <mergeCell ref="AME152:AMF152"/>
    <mergeCell ref="AMI152:AMJ152"/>
    <mergeCell ref="O153:P153"/>
    <mergeCell ref="S153:T153"/>
    <mergeCell ref="W153:X153"/>
    <mergeCell ref="AA153:AB153"/>
    <mergeCell ref="AE153:AF153"/>
    <mergeCell ref="AI153:AJ153"/>
    <mergeCell ref="AM153:AN153"/>
    <mergeCell ref="AQ153:AR153"/>
    <mergeCell ref="AU153:AV153"/>
    <mergeCell ref="AY153:AZ153"/>
    <mergeCell ref="BC153:BD153"/>
    <mergeCell ref="BG153:BH153"/>
    <mergeCell ref="BK153:BL153"/>
    <mergeCell ref="BO153:BP153"/>
    <mergeCell ref="BS153:BT153"/>
    <mergeCell ref="BW153:BX153"/>
    <mergeCell ref="CA153:CB153"/>
    <mergeCell ref="CE153:CF153"/>
    <mergeCell ref="CI153:CJ153"/>
    <mergeCell ref="CM153:CN153"/>
    <mergeCell ref="CQ153:CR153"/>
    <mergeCell ref="CU153:CV153"/>
    <mergeCell ref="CY153:CZ153"/>
    <mergeCell ref="DC153:DD153"/>
    <mergeCell ref="DG153:DH153"/>
    <mergeCell ref="DK153:DL153"/>
    <mergeCell ref="DO153:DP153"/>
    <mergeCell ref="DS153:DT153"/>
    <mergeCell ref="DW153:DX153"/>
    <mergeCell ref="EA153:EB153"/>
    <mergeCell ref="EE153:EF153"/>
    <mergeCell ref="EI153:EJ153"/>
    <mergeCell ref="EM153:EN153"/>
    <mergeCell ref="EQ153:ER153"/>
    <mergeCell ref="EU153:EV153"/>
    <mergeCell ref="EY153:EZ153"/>
    <mergeCell ref="FC153:FD153"/>
    <mergeCell ref="FG153:FH153"/>
    <mergeCell ref="FK153:FL153"/>
    <mergeCell ref="FO153:FP153"/>
    <mergeCell ref="FS153:FT153"/>
    <mergeCell ref="FW153:FX153"/>
    <mergeCell ref="GA153:GB153"/>
    <mergeCell ref="GE153:GF153"/>
    <mergeCell ref="GI153:GJ153"/>
    <mergeCell ref="GM153:GN153"/>
    <mergeCell ref="GQ153:GR153"/>
    <mergeCell ref="GU153:GV153"/>
    <mergeCell ref="GY153:GZ153"/>
    <mergeCell ref="HC153:HD153"/>
    <mergeCell ref="HG153:HH153"/>
    <mergeCell ref="HK153:HL153"/>
    <mergeCell ref="HO153:HP153"/>
    <mergeCell ref="HS153:HT153"/>
    <mergeCell ref="HW153:HX153"/>
    <mergeCell ref="IA153:IB153"/>
    <mergeCell ref="IE153:IF153"/>
    <mergeCell ref="II153:IJ153"/>
    <mergeCell ref="IM153:IN153"/>
    <mergeCell ref="IQ153:IR153"/>
    <mergeCell ref="IU153:IV153"/>
    <mergeCell ref="IY153:IZ153"/>
    <mergeCell ref="JC153:JD153"/>
    <mergeCell ref="JG153:JH153"/>
    <mergeCell ref="JK153:JL153"/>
    <mergeCell ref="JO153:JP153"/>
    <mergeCell ref="JS153:JT153"/>
    <mergeCell ref="JW153:JX153"/>
    <mergeCell ref="KA153:KB153"/>
    <mergeCell ref="KE153:KF153"/>
    <mergeCell ref="KI153:KJ153"/>
    <mergeCell ref="KM153:KN153"/>
    <mergeCell ref="KQ153:KR153"/>
    <mergeCell ref="KU153:KV153"/>
    <mergeCell ref="KY153:KZ153"/>
    <mergeCell ref="LC153:LD153"/>
    <mergeCell ref="LG153:LH153"/>
    <mergeCell ref="LK153:LL153"/>
    <mergeCell ref="LO153:LP153"/>
    <mergeCell ref="LS153:LT153"/>
    <mergeCell ref="LW153:LX153"/>
    <mergeCell ref="MA153:MB153"/>
    <mergeCell ref="ME153:MF153"/>
    <mergeCell ref="MI153:MJ153"/>
    <mergeCell ref="MM153:MN153"/>
    <mergeCell ref="MQ153:MR153"/>
    <mergeCell ref="MU153:MV153"/>
    <mergeCell ref="MY153:MZ153"/>
    <mergeCell ref="NC153:ND153"/>
    <mergeCell ref="NG153:NH153"/>
    <mergeCell ref="NK153:NL153"/>
    <mergeCell ref="NO153:NP153"/>
    <mergeCell ref="NS153:NT153"/>
    <mergeCell ref="NW153:NX153"/>
    <mergeCell ref="OA153:OB153"/>
    <mergeCell ref="OE153:OF153"/>
    <mergeCell ref="OI153:OJ153"/>
    <mergeCell ref="OM153:ON153"/>
    <mergeCell ref="OQ153:OR153"/>
    <mergeCell ref="OU153:OV153"/>
    <mergeCell ref="OY153:OZ153"/>
    <mergeCell ref="PC153:PD153"/>
    <mergeCell ref="PG153:PH153"/>
    <mergeCell ref="PK153:PL153"/>
    <mergeCell ref="PO153:PP153"/>
    <mergeCell ref="PS153:PT153"/>
    <mergeCell ref="PW153:PX153"/>
    <mergeCell ref="QA153:QB153"/>
    <mergeCell ref="QE153:QF153"/>
    <mergeCell ref="QI153:QJ153"/>
    <mergeCell ref="QM153:QN153"/>
    <mergeCell ref="QQ153:QR153"/>
    <mergeCell ref="QU153:QV153"/>
    <mergeCell ref="QY153:QZ153"/>
    <mergeCell ref="RC153:RD153"/>
    <mergeCell ref="RG153:RH153"/>
    <mergeCell ref="RK153:RL153"/>
    <mergeCell ref="RO153:RP153"/>
    <mergeCell ref="RS153:RT153"/>
    <mergeCell ref="RW153:RX153"/>
    <mergeCell ref="SA153:SB153"/>
    <mergeCell ref="SE153:SF153"/>
    <mergeCell ref="SI153:SJ153"/>
    <mergeCell ref="SM153:SN153"/>
    <mergeCell ref="SQ153:SR153"/>
    <mergeCell ref="SU153:SV153"/>
    <mergeCell ref="SY153:SZ153"/>
    <mergeCell ref="TC153:TD153"/>
    <mergeCell ref="TG153:TH153"/>
    <mergeCell ref="TK153:TL153"/>
    <mergeCell ref="TO153:TP153"/>
    <mergeCell ref="TS153:TT153"/>
    <mergeCell ref="TW153:TX153"/>
    <mergeCell ref="UA153:UB153"/>
    <mergeCell ref="UE153:UF153"/>
    <mergeCell ref="UI153:UJ153"/>
    <mergeCell ref="UM153:UN153"/>
    <mergeCell ref="UQ153:UR153"/>
    <mergeCell ref="UU153:UV153"/>
    <mergeCell ref="UY153:UZ153"/>
    <mergeCell ref="VC153:VD153"/>
    <mergeCell ref="VG153:VH153"/>
    <mergeCell ref="VK153:VL153"/>
    <mergeCell ref="VO153:VP153"/>
    <mergeCell ref="VS153:VT153"/>
    <mergeCell ref="VW153:VX153"/>
    <mergeCell ref="WA153:WB153"/>
    <mergeCell ref="WE153:WF153"/>
    <mergeCell ref="WI153:WJ153"/>
    <mergeCell ref="WM153:WN153"/>
    <mergeCell ref="WQ153:WR153"/>
    <mergeCell ref="WU153:WV153"/>
    <mergeCell ref="WY153:WZ153"/>
    <mergeCell ref="XC153:XD153"/>
    <mergeCell ref="XG153:XH153"/>
    <mergeCell ref="XK153:XL153"/>
    <mergeCell ref="XO153:XP153"/>
    <mergeCell ref="XS153:XT153"/>
    <mergeCell ref="XW153:XX153"/>
    <mergeCell ref="YA153:YB153"/>
    <mergeCell ref="YE153:YF153"/>
    <mergeCell ref="YI153:YJ153"/>
    <mergeCell ref="YM153:YN153"/>
    <mergeCell ref="YQ153:YR153"/>
    <mergeCell ref="YU153:YV153"/>
    <mergeCell ref="YY153:YZ153"/>
    <mergeCell ref="ZC153:ZD153"/>
    <mergeCell ref="ZG153:ZH153"/>
    <mergeCell ref="ZK153:ZL153"/>
    <mergeCell ref="ZO153:ZP153"/>
    <mergeCell ref="ZS153:ZT153"/>
    <mergeCell ref="ZW153:ZX153"/>
    <mergeCell ref="AAA153:AAB153"/>
    <mergeCell ref="AAE153:AAF153"/>
    <mergeCell ref="AAI153:AAJ153"/>
    <mergeCell ref="AAM153:AAN153"/>
    <mergeCell ref="AAQ153:AAR153"/>
    <mergeCell ref="AAU153:AAV153"/>
    <mergeCell ref="AAY153:AAZ153"/>
    <mergeCell ref="ABC153:ABD153"/>
    <mergeCell ref="ABG153:ABH153"/>
    <mergeCell ref="ABK153:ABL153"/>
    <mergeCell ref="ABO153:ABP153"/>
    <mergeCell ref="ABS153:ABT153"/>
    <mergeCell ref="ABW153:ABX153"/>
    <mergeCell ref="ACA153:ACB153"/>
    <mergeCell ref="ACE153:ACF153"/>
    <mergeCell ref="ACI153:ACJ153"/>
    <mergeCell ref="ACM153:ACN153"/>
    <mergeCell ref="ACQ153:ACR153"/>
    <mergeCell ref="ACU153:ACV153"/>
    <mergeCell ref="ACY153:ACZ153"/>
    <mergeCell ref="ADC153:ADD153"/>
    <mergeCell ref="ADG153:ADH153"/>
    <mergeCell ref="ADK153:ADL153"/>
    <mergeCell ref="ADO153:ADP153"/>
    <mergeCell ref="ADS153:ADT153"/>
    <mergeCell ref="ADW153:ADX153"/>
    <mergeCell ref="AEA153:AEB153"/>
    <mergeCell ref="AEE153:AEF153"/>
    <mergeCell ref="AEI153:AEJ153"/>
    <mergeCell ref="AEM153:AEN153"/>
    <mergeCell ref="AEQ153:AER153"/>
    <mergeCell ref="AEU153:AEV153"/>
    <mergeCell ref="AEY153:AEZ153"/>
    <mergeCell ref="AFC153:AFD153"/>
    <mergeCell ref="AFG153:AFH153"/>
    <mergeCell ref="AFK153:AFL153"/>
    <mergeCell ref="AFO153:AFP153"/>
    <mergeCell ref="AFS153:AFT153"/>
    <mergeCell ref="AFW153:AFX153"/>
    <mergeCell ref="AGA153:AGB153"/>
    <mergeCell ref="AGE153:AGF153"/>
    <mergeCell ref="AGI153:AGJ153"/>
    <mergeCell ref="AGM153:AGN153"/>
    <mergeCell ref="AGQ153:AGR153"/>
    <mergeCell ref="AGU153:AGV153"/>
    <mergeCell ref="AGY153:AGZ153"/>
    <mergeCell ref="AHC153:AHD153"/>
    <mergeCell ref="AHG153:AHH153"/>
    <mergeCell ref="AHK153:AHL153"/>
    <mergeCell ref="AHO153:AHP153"/>
    <mergeCell ref="AHS153:AHT153"/>
    <mergeCell ref="AHW153:AHX153"/>
    <mergeCell ref="AIA153:AIB153"/>
    <mergeCell ref="AIE153:AIF153"/>
    <mergeCell ref="AII153:AIJ153"/>
    <mergeCell ref="AIM153:AIN153"/>
    <mergeCell ref="AIQ153:AIR153"/>
    <mergeCell ref="AIU153:AIV153"/>
    <mergeCell ref="AIY153:AIZ153"/>
    <mergeCell ref="AJC153:AJD153"/>
    <mergeCell ref="AJG153:AJH153"/>
    <mergeCell ref="AJK153:AJL153"/>
    <mergeCell ref="AJO153:AJP153"/>
    <mergeCell ref="AJS153:AJT153"/>
    <mergeCell ref="AJW153:AJX153"/>
    <mergeCell ref="AKA153:AKB153"/>
    <mergeCell ref="AKE153:AKF153"/>
    <mergeCell ref="AKI153:AKJ153"/>
    <mergeCell ref="AKM153:AKN153"/>
    <mergeCell ref="AKQ153:AKR153"/>
    <mergeCell ref="AKU153:AKV153"/>
    <mergeCell ref="AKY153:AKZ153"/>
    <mergeCell ref="ALC153:ALD153"/>
    <mergeCell ref="ALG153:ALH153"/>
    <mergeCell ref="ALK153:ALL153"/>
    <mergeCell ref="ALO153:ALP153"/>
    <mergeCell ref="ALS153:ALT153"/>
    <mergeCell ref="ALW153:ALX153"/>
    <mergeCell ref="AMA153:AMB153"/>
    <mergeCell ref="AME153:AMF153"/>
    <mergeCell ref="AMI153:AMJ153"/>
    <mergeCell ref="O154:P154"/>
    <mergeCell ref="S154:T154"/>
    <mergeCell ref="W154:X154"/>
    <mergeCell ref="AA154:AB154"/>
    <mergeCell ref="AE154:AF154"/>
    <mergeCell ref="AI154:AJ154"/>
    <mergeCell ref="AM154:AN154"/>
    <mergeCell ref="AQ154:AR154"/>
    <mergeCell ref="AU154:AV154"/>
    <mergeCell ref="AY154:AZ154"/>
    <mergeCell ref="BC154:BD154"/>
    <mergeCell ref="BG154:BH154"/>
    <mergeCell ref="BK154:BL154"/>
    <mergeCell ref="BO154:BP154"/>
    <mergeCell ref="BS154:BT154"/>
    <mergeCell ref="BW154:BX154"/>
    <mergeCell ref="CA154:CB154"/>
    <mergeCell ref="CE154:CF154"/>
    <mergeCell ref="CI154:CJ154"/>
    <mergeCell ref="CM154:CN154"/>
    <mergeCell ref="CQ154:CR154"/>
    <mergeCell ref="CU154:CV154"/>
    <mergeCell ref="CY154:CZ154"/>
    <mergeCell ref="DC154:DD154"/>
    <mergeCell ref="DG154:DH154"/>
    <mergeCell ref="DK154:DL154"/>
    <mergeCell ref="DO154:DP154"/>
    <mergeCell ref="DS154:DT154"/>
    <mergeCell ref="DW154:DX154"/>
    <mergeCell ref="EA154:EB154"/>
    <mergeCell ref="EE154:EF154"/>
    <mergeCell ref="EI154:EJ154"/>
    <mergeCell ref="EM154:EN154"/>
    <mergeCell ref="EQ154:ER154"/>
    <mergeCell ref="EU154:EV154"/>
    <mergeCell ref="EY154:EZ154"/>
    <mergeCell ref="FC154:FD154"/>
    <mergeCell ref="FG154:FH154"/>
    <mergeCell ref="FK154:FL154"/>
    <mergeCell ref="FO154:FP154"/>
    <mergeCell ref="FS154:FT154"/>
    <mergeCell ref="FW154:FX154"/>
    <mergeCell ref="GA154:GB154"/>
    <mergeCell ref="GE154:GF154"/>
    <mergeCell ref="GI154:GJ154"/>
    <mergeCell ref="GM154:GN154"/>
    <mergeCell ref="GQ154:GR154"/>
    <mergeCell ref="GU154:GV154"/>
    <mergeCell ref="GY154:GZ154"/>
    <mergeCell ref="HC154:HD154"/>
    <mergeCell ref="HG154:HH154"/>
    <mergeCell ref="HK154:HL154"/>
    <mergeCell ref="HO154:HP154"/>
    <mergeCell ref="HS154:HT154"/>
    <mergeCell ref="HW154:HX154"/>
    <mergeCell ref="IA154:IB154"/>
    <mergeCell ref="IE154:IF154"/>
    <mergeCell ref="II154:IJ154"/>
    <mergeCell ref="IM154:IN154"/>
    <mergeCell ref="IQ154:IR154"/>
    <mergeCell ref="IU154:IV154"/>
    <mergeCell ref="IY154:IZ154"/>
    <mergeCell ref="JC154:JD154"/>
    <mergeCell ref="JG154:JH154"/>
    <mergeCell ref="JK154:JL154"/>
    <mergeCell ref="JO154:JP154"/>
    <mergeCell ref="JS154:JT154"/>
    <mergeCell ref="JW154:JX154"/>
    <mergeCell ref="KA154:KB154"/>
    <mergeCell ref="KE154:KF154"/>
    <mergeCell ref="KI154:KJ154"/>
    <mergeCell ref="KM154:KN154"/>
    <mergeCell ref="KQ154:KR154"/>
    <mergeCell ref="KU154:KV154"/>
    <mergeCell ref="KY154:KZ154"/>
    <mergeCell ref="LC154:LD154"/>
    <mergeCell ref="LG154:LH154"/>
    <mergeCell ref="LK154:LL154"/>
    <mergeCell ref="LO154:LP154"/>
    <mergeCell ref="LS154:LT154"/>
    <mergeCell ref="LW154:LX154"/>
    <mergeCell ref="MA154:MB154"/>
    <mergeCell ref="ME154:MF154"/>
    <mergeCell ref="MI154:MJ154"/>
    <mergeCell ref="MM154:MN154"/>
    <mergeCell ref="MQ154:MR154"/>
    <mergeCell ref="MU154:MV154"/>
    <mergeCell ref="MY154:MZ154"/>
    <mergeCell ref="NC154:ND154"/>
    <mergeCell ref="NG154:NH154"/>
    <mergeCell ref="NK154:NL154"/>
    <mergeCell ref="NO154:NP154"/>
    <mergeCell ref="NS154:NT154"/>
    <mergeCell ref="NW154:NX154"/>
    <mergeCell ref="OA154:OB154"/>
    <mergeCell ref="OE154:OF154"/>
    <mergeCell ref="OI154:OJ154"/>
    <mergeCell ref="OM154:ON154"/>
    <mergeCell ref="OQ154:OR154"/>
    <mergeCell ref="OU154:OV154"/>
    <mergeCell ref="OY154:OZ154"/>
    <mergeCell ref="PC154:PD154"/>
    <mergeCell ref="PG154:PH154"/>
    <mergeCell ref="PK154:PL154"/>
    <mergeCell ref="PO154:PP154"/>
    <mergeCell ref="PS154:PT154"/>
    <mergeCell ref="PW154:PX154"/>
    <mergeCell ref="QA154:QB154"/>
    <mergeCell ref="QE154:QF154"/>
    <mergeCell ref="QI154:QJ154"/>
    <mergeCell ref="QM154:QN154"/>
    <mergeCell ref="QQ154:QR154"/>
    <mergeCell ref="QU154:QV154"/>
    <mergeCell ref="QY154:QZ154"/>
    <mergeCell ref="RC154:RD154"/>
    <mergeCell ref="RG154:RH154"/>
    <mergeCell ref="RK154:RL154"/>
    <mergeCell ref="RO154:RP154"/>
    <mergeCell ref="RS154:RT154"/>
    <mergeCell ref="RW154:RX154"/>
    <mergeCell ref="SA154:SB154"/>
    <mergeCell ref="SE154:SF154"/>
    <mergeCell ref="SI154:SJ154"/>
    <mergeCell ref="SM154:SN154"/>
    <mergeCell ref="SQ154:SR154"/>
    <mergeCell ref="SU154:SV154"/>
    <mergeCell ref="SY154:SZ154"/>
    <mergeCell ref="TC154:TD154"/>
    <mergeCell ref="TG154:TH154"/>
    <mergeCell ref="TK154:TL154"/>
    <mergeCell ref="TO154:TP154"/>
    <mergeCell ref="TS154:TT154"/>
    <mergeCell ref="TW154:TX154"/>
    <mergeCell ref="UA154:UB154"/>
    <mergeCell ref="UE154:UF154"/>
    <mergeCell ref="UI154:UJ154"/>
    <mergeCell ref="UM154:UN154"/>
    <mergeCell ref="UQ154:UR154"/>
    <mergeCell ref="UU154:UV154"/>
    <mergeCell ref="UY154:UZ154"/>
    <mergeCell ref="VC154:VD154"/>
    <mergeCell ref="VG154:VH154"/>
    <mergeCell ref="VK154:VL154"/>
    <mergeCell ref="VO154:VP154"/>
    <mergeCell ref="VS154:VT154"/>
    <mergeCell ref="VW154:VX154"/>
    <mergeCell ref="WA154:WB154"/>
    <mergeCell ref="WE154:WF154"/>
    <mergeCell ref="WI154:WJ154"/>
    <mergeCell ref="WM154:WN154"/>
    <mergeCell ref="WQ154:WR154"/>
    <mergeCell ref="WU154:WV154"/>
    <mergeCell ref="WY154:WZ154"/>
    <mergeCell ref="XC154:XD154"/>
    <mergeCell ref="XG154:XH154"/>
    <mergeCell ref="XK154:XL154"/>
    <mergeCell ref="XO154:XP154"/>
    <mergeCell ref="XS154:XT154"/>
    <mergeCell ref="XW154:XX154"/>
    <mergeCell ref="YA154:YB154"/>
    <mergeCell ref="YE154:YF154"/>
    <mergeCell ref="YI154:YJ154"/>
    <mergeCell ref="YM154:YN154"/>
    <mergeCell ref="YQ154:YR154"/>
    <mergeCell ref="YU154:YV154"/>
    <mergeCell ref="YY154:YZ154"/>
    <mergeCell ref="ZC154:ZD154"/>
    <mergeCell ref="ZG154:ZH154"/>
    <mergeCell ref="ZK154:ZL154"/>
    <mergeCell ref="ZO154:ZP154"/>
    <mergeCell ref="ZS154:ZT154"/>
    <mergeCell ref="ZW154:ZX154"/>
    <mergeCell ref="AAA154:AAB154"/>
    <mergeCell ref="AAE154:AAF154"/>
    <mergeCell ref="AAI154:AAJ154"/>
    <mergeCell ref="AAM154:AAN154"/>
    <mergeCell ref="AAQ154:AAR154"/>
    <mergeCell ref="AAU154:AAV154"/>
    <mergeCell ref="AAY154:AAZ154"/>
    <mergeCell ref="ABC154:ABD154"/>
    <mergeCell ref="ABG154:ABH154"/>
    <mergeCell ref="ABK154:ABL154"/>
    <mergeCell ref="ABO154:ABP154"/>
    <mergeCell ref="ABS154:ABT154"/>
    <mergeCell ref="ABW154:ABX154"/>
    <mergeCell ref="ACA154:ACB154"/>
    <mergeCell ref="ACE154:ACF154"/>
    <mergeCell ref="ACI154:ACJ154"/>
    <mergeCell ref="ACM154:ACN154"/>
    <mergeCell ref="ACQ154:ACR154"/>
    <mergeCell ref="ACU154:ACV154"/>
    <mergeCell ref="ACY154:ACZ154"/>
    <mergeCell ref="ADC154:ADD154"/>
    <mergeCell ref="ADG154:ADH154"/>
    <mergeCell ref="ADK154:ADL154"/>
    <mergeCell ref="ADO154:ADP154"/>
    <mergeCell ref="ADS154:ADT154"/>
    <mergeCell ref="ADW154:ADX154"/>
    <mergeCell ref="AEA154:AEB154"/>
    <mergeCell ref="AEE154:AEF154"/>
    <mergeCell ref="AEI154:AEJ154"/>
    <mergeCell ref="AEM154:AEN154"/>
    <mergeCell ref="AEQ154:AER154"/>
    <mergeCell ref="AEU154:AEV154"/>
    <mergeCell ref="AEY154:AEZ154"/>
    <mergeCell ref="AFC154:AFD154"/>
    <mergeCell ref="AFG154:AFH154"/>
    <mergeCell ref="AFK154:AFL154"/>
    <mergeCell ref="AFO154:AFP154"/>
    <mergeCell ref="AFS154:AFT154"/>
    <mergeCell ref="AFW154:AFX154"/>
    <mergeCell ref="AGA154:AGB154"/>
    <mergeCell ref="AGE154:AGF154"/>
    <mergeCell ref="AGI154:AGJ154"/>
    <mergeCell ref="AGM154:AGN154"/>
    <mergeCell ref="AGQ154:AGR154"/>
    <mergeCell ref="AGU154:AGV154"/>
    <mergeCell ref="AGY154:AGZ154"/>
    <mergeCell ref="AHC154:AHD154"/>
    <mergeCell ref="AHG154:AHH154"/>
    <mergeCell ref="AHK154:AHL154"/>
    <mergeCell ref="AHO154:AHP154"/>
    <mergeCell ref="AHS154:AHT154"/>
    <mergeCell ref="AHW154:AHX154"/>
    <mergeCell ref="AIA154:AIB154"/>
    <mergeCell ref="AIE154:AIF154"/>
    <mergeCell ref="AII154:AIJ154"/>
    <mergeCell ref="AIM154:AIN154"/>
    <mergeCell ref="AIQ154:AIR154"/>
    <mergeCell ref="AIU154:AIV154"/>
    <mergeCell ref="AIY154:AIZ154"/>
    <mergeCell ref="AJC154:AJD154"/>
    <mergeCell ref="AJG154:AJH154"/>
    <mergeCell ref="AJK154:AJL154"/>
    <mergeCell ref="AJO154:AJP154"/>
    <mergeCell ref="AJS154:AJT154"/>
    <mergeCell ref="AJW154:AJX154"/>
    <mergeCell ref="AKA154:AKB154"/>
    <mergeCell ref="AKE154:AKF154"/>
    <mergeCell ref="AKI154:AKJ154"/>
    <mergeCell ref="AKM154:AKN154"/>
    <mergeCell ref="AKQ154:AKR154"/>
    <mergeCell ref="AKU154:AKV154"/>
    <mergeCell ref="AKY154:AKZ154"/>
    <mergeCell ref="ALC154:ALD154"/>
    <mergeCell ref="ALG154:ALH154"/>
    <mergeCell ref="ALK154:ALL154"/>
    <mergeCell ref="ALO154:ALP154"/>
    <mergeCell ref="ALS154:ALT154"/>
    <mergeCell ref="ALW154:ALX154"/>
    <mergeCell ref="AMA154:AMB154"/>
    <mergeCell ref="AME154:AMF154"/>
    <mergeCell ref="AMI154:AMJ154"/>
    <mergeCell ref="O155:P155"/>
    <mergeCell ref="S155:T155"/>
    <mergeCell ref="W155:X155"/>
    <mergeCell ref="AA155:AB155"/>
    <mergeCell ref="AE155:AF155"/>
    <mergeCell ref="AI155:AJ155"/>
    <mergeCell ref="AM155:AN155"/>
    <mergeCell ref="AQ155:AR155"/>
    <mergeCell ref="AU155:AV155"/>
    <mergeCell ref="AY155:AZ155"/>
    <mergeCell ref="BC155:BD155"/>
    <mergeCell ref="BG155:BH155"/>
    <mergeCell ref="BK155:BL155"/>
    <mergeCell ref="BO155:BP155"/>
    <mergeCell ref="BS155:BT155"/>
    <mergeCell ref="BW155:BX155"/>
    <mergeCell ref="CA155:CB155"/>
    <mergeCell ref="CE155:CF155"/>
    <mergeCell ref="CI155:CJ155"/>
    <mergeCell ref="CM155:CN155"/>
    <mergeCell ref="CQ155:CR155"/>
    <mergeCell ref="CU155:CV155"/>
    <mergeCell ref="CY155:CZ155"/>
    <mergeCell ref="DC155:DD155"/>
    <mergeCell ref="DG155:DH155"/>
    <mergeCell ref="DK155:DL155"/>
    <mergeCell ref="DO155:DP155"/>
    <mergeCell ref="DS155:DT155"/>
    <mergeCell ref="DW155:DX155"/>
    <mergeCell ref="EA155:EB155"/>
    <mergeCell ref="EE155:EF155"/>
    <mergeCell ref="EI155:EJ155"/>
    <mergeCell ref="EM155:EN155"/>
    <mergeCell ref="EQ155:ER155"/>
    <mergeCell ref="EU155:EV155"/>
    <mergeCell ref="EY155:EZ155"/>
    <mergeCell ref="FC155:FD155"/>
    <mergeCell ref="FG155:FH155"/>
    <mergeCell ref="FK155:FL155"/>
    <mergeCell ref="FO155:FP155"/>
    <mergeCell ref="FS155:FT155"/>
    <mergeCell ref="FW155:FX155"/>
    <mergeCell ref="GA155:GB155"/>
    <mergeCell ref="GE155:GF155"/>
    <mergeCell ref="GI155:GJ155"/>
    <mergeCell ref="GM155:GN155"/>
    <mergeCell ref="GQ155:GR155"/>
    <mergeCell ref="GU155:GV155"/>
    <mergeCell ref="GY155:GZ155"/>
    <mergeCell ref="HC155:HD155"/>
    <mergeCell ref="HG155:HH155"/>
    <mergeCell ref="HK155:HL155"/>
    <mergeCell ref="HO155:HP155"/>
    <mergeCell ref="HS155:HT155"/>
    <mergeCell ref="HW155:HX155"/>
    <mergeCell ref="IA155:IB155"/>
    <mergeCell ref="IE155:IF155"/>
    <mergeCell ref="II155:IJ155"/>
    <mergeCell ref="IM155:IN155"/>
    <mergeCell ref="IQ155:IR155"/>
    <mergeCell ref="IU155:IV155"/>
    <mergeCell ref="IY155:IZ155"/>
    <mergeCell ref="JC155:JD155"/>
    <mergeCell ref="JG155:JH155"/>
    <mergeCell ref="JK155:JL155"/>
    <mergeCell ref="JO155:JP155"/>
    <mergeCell ref="JS155:JT155"/>
    <mergeCell ref="JW155:JX155"/>
    <mergeCell ref="KA155:KB155"/>
    <mergeCell ref="KE155:KF155"/>
    <mergeCell ref="KI155:KJ155"/>
    <mergeCell ref="KM155:KN155"/>
    <mergeCell ref="KQ155:KR155"/>
    <mergeCell ref="KU155:KV155"/>
    <mergeCell ref="KY155:KZ155"/>
    <mergeCell ref="LC155:LD155"/>
    <mergeCell ref="LG155:LH155"/>
    <mergeCell ref="LK155:LL155"/>
    <mergeCell ref="LO155:LP155"/>
    <mergeCell ref="LS155:LT155"/>
    <mergeCell ref="LW155:LX155"/>
    <mergeCell ref="MA155:MB155"/>
    <mergeCell ref="ME155:MF155"/>
    <mergeCell ref="MI155:MJ155"/>
    <mergeCell ref="MM155:MN155"/>
    <mergeCell ref="MQ155:MR155"/>
    <mergeCell ref="MU155:MV155"/>
    <mergeCell ref="MY155:MZ155"/>
    <mergeCell ref="NC155:ND155"/>
    <mergeCell ref="NG155:NH155"/>
    <mergeCell ref="NK155:NL155"/>
    <mergeCell ref="NO155:NP155"/>
    <mergeCell ref="NS155:NT155"/>
    <mergeCell ref="NW155:NX155"/>
    <mergeCell ref="OA155:OB155"/>
    <mergeCell ref="OE155:OF155"/>
    <mergeCell ref="OI155:OJ155"/>
    <mergeCell ref="OM155:ON155"/>
    <mergeCell ref="OQ155:OR155"/>
    <mergeCell ref="OU155:OV155"/>
    <mergeCell ref="OY155:OZ155"/>
    <mergeCell ref="PC155:PD155"/>
    <mergeCell ref="PG155:PH155"/>
    <mergeCell ref="PK155:PL155"/>
    <mergeCell ref="PO155:PP155"/>
    <mergeCell ref="PS155:PT155"/>
    <mergeCell ref="PW155:PX155"/>
    <mergeCell ref="QA155:QB155"/>
    <mergeCell ref="QE155:QF155"/>
    <mergeCell ref="QI155:QJ155"/>
    <mergeCell ref="QM155:QN155"/>
    <mergeCell ref="QQ155:QR155"/>
    <mergeCell ref="QU155:QV155"/>
    <mergeCell ref="QY155:QZ155"/>
    <mergeCell ref="RC155:RD155"/>
    <mergeCell ref="RG155:RH155"/>
    <mergeCell ref="RK155:RL155"/>
    <mergeCell ref="RO155:RP155"/>
    <mergeCell ref="RS155:RT155"/>
    <mergeCell ref="RW155:RX155"/>
    <mergeCell ref="SA155:SB155"/>
    <mergeCell ref="SE155:SF155"/>
    <mergeCell ref="SI155:SJ155"/>
    <mergeCell ref="SM155:SN155"/>
    <mergeCell ref="SQ155:SR155"/>
    <mergeCell ref="SU155:SV155"/>
    <mergeCell ref="SY155:SZ155"/>
    <mergeCell ref="TC155:TD155"/>
    <mergeCell ref="TG155:TH155"/>
    <mergeCell ref="TK155:TL155"/>
    <mergeCell ref="TO155:TP155"/>
    <mergeCell ref="TS155:TT155"/>
    <mergeCell ref="TW155:TX155"/>
    <mergeCell ref="UA155:UB155"/>
    <mergeCell ref="UE155:UF155"/>
    <mergeCell ref="UI155:UJ155"/>
    <mergeCell ref="UM155:UN155"/>
    <mergeCell ref="UQ155:UR155"/>
    <mergeCell ref="UU155:UV155"/>
    <mergeCell ref="UY155:UZ155"/>
    <mergeCell ref="VC155:VD155"/>
    <mergeCell ref="VG155:VH155"/>
    <mergeCell ref="VK155:VL155"/>
    <mergeCell ref="VO155:VP155"/>
    <mergeCell ref="VS155:VT155"/>
    <mergeCell ref="VW155:VX155"/>
    <mergeCell ref="WA155:WB155"/>
    <mergeCell ref="WE155:WF155"/>
    <mergeCell ref="WI155:WJ155"/>
    <mergeCell ref="WM155:WN155"/>
    <mergeCell ref="WQ155:WR155"/>
    <mergeCell ref="WU155:WV155"/>
    <mergeCell ref="WY155:WZ155"/>
    <mergeCell ref="XC155:XD155"/>
    <mergeCell ref="XG155:XH155"/>
    <mergeCell ref="XK155:XL155"/>
    <mergeCell ref="XO155:XP155"/>
    <mergeCell ref="XS155:XT155"/>
    <mergeCell ref="XW155:XX155"/>
    <mergeCell ref="YA155:YB155"/>
    <mergeCell ref="YE155:YF155"/>
    <mergeCell ref="YI155:YJ155"/>
    <mergeCell ref="YM155:YN155"/>
    <mergeCell ref="YQ155:YR155"/>
    <mergeCell ref="YU155:YV155"/>
    <mergeCell ref="YY155:YZ155"/>
    <mergeCell ref="ZC155:ZD155"/>
    <mergeCell ref="ZG155:ZH155"/>
    <mergeCell ref="ZK155:ZL155"/>
    <mergeCell ref="ZO155:ZP155"/>
    <mergeCell ref="ZS155:ZT155"/>
    <mergeCell ref="ZW155:ZX155"/>
    <mergeCell ref="AAA155:AAB155"/>
    <mergeCell ref="AAE155:AAF155"/>
    <mergeCell ref="AAI155:AAJ155"/>
    <mergeCell ref="AAM155:AAN155"/>
    <mergeCell ref="AAQ155:AAR155"/>
    <mergeCell ref="AAU155:AAV155"/>
    <mergeCell ref="AAY155:AAZ155"/>
    <mergeCell ref="ABC155:ABD155"/>
    <mergeCell ref="ABG155:ABH155"/>
    <mergeCell ref="ABK155:ABL155"/>
    <mergeCell ref="ABO155:ABP155"/>
    <mergeCell ref="ABS155:ABT155"/>
    <mergeCell ref="ABW155:ABX155"/>
    <mergeCell ref="ACA155:ACB155"/>
    <mergeCell ref="ACE155:ACF155"/>
    <mergeCell ref="ACI155:ACJ155"/>
    <mergeCell ref="ACM155:ACN155"/>
    <mergeCell ref="ACQ155:ACR155"/>
    <mergeCell ref="ACU155:ACV155"/>
    <mergeCell ref="ACY155:ACZ155"/>
    <mergeCell ref="ADC155:ADD155"/>
    <mergeCell ref="ADG155:ADH155"/>
    <mergeCell ref="ADK155:ADL155"/>
    <mergeCell ref="ADO155:ADP155"/>
    <mergeCell ref="ADS155:ADT155"/>
    <mergeCell ref="ADW155:ADX155"/>
    <mergeCell ref="AEA155:AEB155"/>
    <mergeCell ref="AEE155:AEF155"/>
    <mergeCell ref="AEI155:AEJ155"/>
    <mergeCell ref="AEM155:AEN155"/>
    <mergeCell ref="AEQ155:AER155"/>
    <mergeCell ref="AEU155:AEV155"/>
    <mergeCell ref="AEY155:AEZ155"/>
    <mergeCell ref="AFC155:AFD155"/>
    <mergeCell ref="AFG155:AFH155"/>
    <mergeCell ref="AFK155:AFL155"/>
    <mergeCell ref="AFO155:AFP155"/>
    <mergeCell ref="AFS155:AFT155"/>
    <mergeCell ref="AFW155:AFX155"/>
    <mergeCell ref="AGA155:AGB155"/>
    <mergeCell ref="AGE155:AGF155"/>
    <mergeCell ref="AGI155:AGJ155"/>
    <mergeCell ref="AGM155:AGN155"/>
    <mergeCell ref="AGQ155:AGR155"/>
    <mergeCell ref="AGU155:AGV155"/>
    <mergeCell ref="AGY155:AGZ155"/>
    <mergeCell ref="AHC155:AHD155"/>
    <mergeCell ref="AHG155:AHH155"/>
    <mergeCell ref="AHK155:AHL155"/>
    <mergeCell ref="AHO155:AHP155"/>
    <mergeCell ref="AHS155:AHT155"/>
    <mergeCell ref="AHW155:AHX155"/>
    <mergeCell ref="AIA155:AIB155"/>
    <mergeCell ref="AIE155:AIF155"/>
    <mergeCell ref="AII155:AIJ155"/>
    <mergeCell ref="AIM155:AIN155"/>
    <mergeCell ref="AIQ155:AIR155"/>
    <mergeCell ref="AIU155:AIV155"/>
    <mergeCell ref="AIY155:AIZ155"/>
    <mergeCell ref="AJC155:AJD155"/>
    <mergeCell ref="AJG155:AJH155"/>
    <mergeCell ref="AJK155:AJL155"/>
    <mergeCell ref="AJO155:AJP155"/>
    <mergeCell ref="AJS155:AJT155"/>
    <mergeCell ref="AJW155:AJX155"/>
    <mergeCell ref="AKA155:AKB155"/>
    <mergeCell ref="AKE155:AKF155"/>
    <mergeCell ref="AKI155:AKJ155"/>
    <mergeCell ref="AKM155:AKN155"/>
    <mergeCell ref="AKQ155:AKR155"/>
    <mergeCell ref="AKU155:AKV155"/>
    <mergeCell ref="AKY155:AKZ155"/>
    <mergeCell ref="ALC155:ALD155"/>
    <mergeCell ref="ALG155:ALH155"/>
    <mergeCell ref="ALK155:ALL155"/>
    <mergeCell ref="ALO155:ALP155"/>
    <mergeCell ref="ALS155:ALT155"/>
    <mergeCell ref="ALW155:ALX155"/>
    <mergeCell ref="AMA155:AMB155"/>
    <mergeCell ref="AME155:AMF155"/>
    <mergeCell ref="AMI155:AMJ155"/>
    <mergeCell ref="O156:P156"/>
    <mergeCell ref="S156:T156"/>
    <mergeCell ref="W156:X156"/>
    <mergeCell ref="AA156:AB156"/>
    <mergeCell ref="AE156:AF156"/>
    <mergeCell ref="AI156:AJ156"/>
    <mergeCell ref="AM156:AN156"/>
    <mergeCell ref="AQ156:AR156"/>
    <mergeCell ref="AU156:AV156"/>
    <mergeCell ref="AY156:AZ156"/>
    <mergeCell ref="BC156:BD156"/>
    <mergeCell ref="BG156:BH156"/>
    <mergeCell ref="BK156:BL156"/>
    <mergeCell ref="BO156:BP156"/>
    <mergeCell ref="BS156:BT156"/>
    <mergeCell ref="BW156:BX156"/>
    <mergeCell ref="CA156:CB156"/>
    <mergeCell ref="CE156:CF156"/>
    <mergeCell ref="CI156:CJ156"/>
    <mergeCell ref="CM156:CN156"/>
    <mergeCell ref="CQ156:CR156"/>
    <mergeCell ref="CU156:CV156"/>
    <mergeCell ref="CY156:CZ156"/>
    <mergeCell ref="DC156:DD156"/>
    <mergeCell ref="DG156:DH156"/>
    <mergeCell ref="DK156:DL156"/>
    <mergeCell ref="DO156:DP156"/>
    <mergeCell ref="DS156:DT156"/>
    <mergeCell ref="DW156:DX156"/>
    <mergeCell ref="EA156:EB156"/>
    <mergeCell ref="EE156:EF156"/>
    <mergeCell ref="EI156:EJ156"/>
    <mergeCell ref="EM156:EN156"/>
    <mergeCell ref="EQ156:ER156"/>
    <mergeCell ref="EU156:EV156"/>
    <mergeCell ref="EY156:EZ156"/>
    <mergeCell ref="FC156:FD156"/>
    <mergeCell ref="FG156:FH156"/>
    <mergeCell ref="FK156:FL156"/>
    <mergeCell ref="FO156:FP156"/>
    <mergeCell ref="FS156:FT156"/>
    <mergeCell ref="FW156:FX156"/>
    <mergeCell ref="GA156:GB156"/>
    <mergeCell ref="GE156:GF156"/>
    <mergeCell ref="GI156:GJ156"/>
    <mergeCell ref="GM156:GN156"/>
    <mergeCell ref="GQ156:GR156"/>
    <mergeCell ref="GU156:GV156"/>
    <mergeCell ref="GY156:GZ156"/>
    <mergeCell ref="HC156:HD156"/>
    <mergeCell ref="HG156:HH156"/>
    <mergeCell ref="HK156:HL156"/>
    <mergeCell ref="HO156:HP156"/>
    <mergeCell ref="HS156:HT156"/>
    <mergeCell ref="HW156:HX156"/>
    <mergeCell ref="IA156:IB156"/>
    <mergeCell ref="IE156:IF156"/>
    <mergeCell ref="II156:IJ156"/>
    <mergeCell ref="IM156:IN156"/>
    <mergeCell ref="IQ156:IR156"/>
    <mergeCell ref="IU156:IV156"/>
    <mergeCell ref="IY156:IZ156"/>
    <mergeCell ref="JC156:JD156"/>
    <mergeCell ref="JG156:JH156"/>
    <mergeCell ref="JK156:JL156"/>
    <mergeCell ref="JO156:JP156"/>
    <mergeCell ref="JS156:JT156"/>
    <mergeCell ref="JW156:JX156"/>
    <mergeCell ref="KA156:KB156"/>
    <mergeCell ref="KE156:KF156"/>
    <mergeCell ref="KI156:KJ156"/>
    <mergeCell ref="KM156:KN156"/>
    <mergeCell ref="KQ156:KR156"/>
    <mergeCell ref="KU156:KV156"/>
    <mergeCell ref="KY156:KZ156"/>
    <mergeCell ref="LC156:LD156"/>
    <mergeCell ref="LG156:LH156"/>
    <mergeCell ref="LK156:LL156"/>
    <mergeCell ref="LO156:LP156"/>
    <mergeCell ref="LS156:LT156"/>
    <mergeCell ref="LW156:LX156"/>
    <mergeCell ref="MA156:MB156"/>
    <mergeCell ref="ME156:MF156"/>
    <mergeCell ref="MI156:MJ156"/>
    <mergeCell ref="MM156:MN156"/>
    <mergeCell ref="MQ156:MR156"/>
    <mergeCell ref="MU156:MV156"/>
    <mergeCell ref="MY156:MZ156"/>
    <mergeCell ref="NC156:ND156"/>
    <mergeCell ref="NG156:NH156"/>
    <mergeCell ref="NK156:NL156"/>
    <mergeCell ref="NO156:NP156"/>
    <mergeCell ref="NS156:NT156"/>
    <mergeCell ref="NW156:NX156"/>
    <mergeCell ref="OA156:OB156"/>
    <mergeCell ref="OE156:OF156"/>
    <mergeCell ref="OI156:OJ156"/>
    <mergeCell ref="OM156:ON156"/>
    <mergeCell ref="OQ156:OR156"/>
    <mergeCell ref="OU156:OV156"/>
    <mergeCell ref="OY156:OZ156"/>
    <mergeCell ref="PC156:PD156"/>
    <mergeCell ref="PG156:PH156"/>
    <mergeCell ref="PK156:PL156"/>
    <mergeCell ref="PO156:PP156"/>
    <mergeCell ref="PS156:PT156"/>
    <mergeCell ref="PW156:PX156"/>
    <mergeCell ref="QA156:QB156"/>
    <mergeCell ref="QE156:QF156"/>
    <mergeCell ref="QI156:QJ156"/>
    <mergeCell ref="QM156:QN156"/>
    <mergeCell ref="QQ156:QR156"/>
    <mergeCell ref="QU156:QV156"/>
    <mergeCell ref="QY156:QZ156"/>
    <mergeCell ref="RC156:RD156"/>
    <mergeCell ref="RG156:RH156"/>
    <mergeCell ref="RK156:RL156"/>
    <mergeCell ref="RO156:RP156"/>
    <mergeCell ref="RS156:RT156"/>
    <mergeCell ref="RW156:RX156"/>
    <mergeCell ref="SA156:SB156"/>
    <mergeCell ref="SE156:SF156"/>
    <mergeCell ref="SI156:SJ156"/>
    <mergeCell ref="SM156:SN156"/>
    <mergeCell ref="SQ156:SR156"/>
    <mergeCell ref="SU156:SV156"/>
    <mergeCell ref="SY156:SZ156"/>
    <mergeCell ref="TC156:TD156"/>
    <mergeCell ref="TG156:TH156"/>
    <mergeCell ref="TK156:TL156"/>
    <mergeCell ref="TO156:TP156"/>
    <mergeCell ref="TS156:TT156"/>
    <mergeCell ref="TW156:TX156"/>
    <mergeCell ref="UA156:UB156"/>
    <mergeCell ref="UE156:UF156"/>
    <mergeCell ref="UI156:UJ156"/>
    <mergeCell ref="UM156:UN156"/>
    <mergeCell ref="UQ156:UR156"/>
    <mergeCell ref="UU156:UV156"/>
    <mergeCell ref="UY156:UZ156"/>
    <mergeCell ref="VC156:VD156"/>
    <mergeCell ref="VG156:VH156"/>
    <mergeCell ref="VK156:VL156"/>
    <mergeCell ref="VO156:VP156"/>
    <mergeCell ref="VS156:VT156"/>
    <mergeCell ref="VW156:VX156"/>
    <mergeCell ref="WA156:WB156"/>
    <mergeCell ref="WE156:WF156"/>
    <mergeCell ref="WI156:WJ156"/>
    <mergeCell ref="WM156:WN156"/>
    <mergeCell ref="WQ156:WR156"/>
    <mergeCell ref="WU156:WV156"/>
    <mergeCell ref="WY156:WZ156"/>
    <mergeCell ref="XC156:XD156"/>
    <mergeCell ref="XG156:XH156"/>
    <mergeCell ref="XK156:XL156"/>
    <mergeCell ref="XO156:XP156"/>
    <mergeCell ref="XS156:XT156"/>
    <mergeCell ref="XW156:XX156"/>
    <mergeCell ref="YA156:YB156"/>
    <mergeCell ref="YE156:YF156"/>
    <mergeCell ref="YI156:YJ156"/>
    <mergeCell ref="YM156:YN156"/>
    <mergeCell ref="YQ156:YR156"/>
    <mergeCell ref="YU156:YV156"/>
    <mergeCell ref="YY156:YZ156"/>
    <mergeCell ref="ZC156:ZD156"/>
    <mergeCell ref="ZG156:ZH156"/>
    <mergeCell ref="ZK156:ZL156"/>
    <mergeCell ref="ZO156:ZP156"/>
    <mergeCell ref="ZS156:ZT156"/>
    <mergeCell ref="ZW156:ZX156"/>
    <mergeCell ref="AAA156:AAB156"/>
    <mergeCell ref="AAE156:AAF156"/>
    <mergeCell ref="AAI156:AAJ156"/>
    <mergeCell ref="AAM156:AAN156"/>
    <mergeCell ref="AAQ156:AAR156"/>
    <mergeCell ref="AAU156:AAV156"/>
    <mergeCell ref="AAY156:AAZ156"/>
    <mergeCell ref="ABC156:ABD156"/>
    <mergeCell ref="ABG156:ABH156"/>
    <mergeCell ref="ABK156:ABL156"/>
    <mergeCell ref="ABO156:ABP156"/>
    <mergeCell ref="ABS156:ABT156"/>
    <mergeCell ref="ABW156:ABX156"/>
    <mergeCell ref="ACA156:ACB156"/>
    <mergeCell ref="ACE156:ACF156"/>
    <mergeCell ref="ACI156:ACJ156"/>
    <mergeCell ref="ACM156:ACN156"/>
    <mergeCell ref="ACQ156:ACR156"/>
    <mergeCell ref="ACU156:ACV156"/>
    <mergeCell ref="ACY156:ACZ156"/>
    <mergeCell ref="ADC156:ADD156"/>
    <mergeCell ref="ADG156:ADH156"/>
    <mergeCell ref="ADK156:ADL156"/>
    <mergeCell ref="ADO156:ADP156"/>
    <mergeCell ref="ADS156:ADT156"/>
    <mergeCell ref="ADW156:ADX156"/>
    <mergeCell ref="AEA156:AEB156"/>
    <mergeCell ref="AEE156:AEF156"/>
    <mergeCell ref="AEI156:AEJ156"/>
    <mergeCell ref="AEM156:AEN156"/>
    <mergeCell ref="AEQ156:AER156"/>
    <mergeCell ref="AEU156:AEV156"/>
    <mergeCell ref="AEY156:AEZ156"/>
    <mergeCell ref="AFC156:AFD156"/>
    <mergeCell ref="AFG156:AFH156"/>
    <mergeCell ref="AFK156:AFL156"/>
    <mergeCell ref="AFO156:AFP156"/>
    <mergeCell ref="AFS156:AFT156"/>
    <mergeCell ref="AFW156:AFX156"/>
    <mergeCell ref="AGA156:AGB156"/>
    <mergeCell ref="AGE156:AGF156"/>
    <mergeCell ref="AGI156:AGJ156"/>
    <mergeCell ref="AGM156:AGN156"/>
    <mergeCell ref="AGQ156:AGR156"/>
    <mergeCell ref="AGU156:AGV156"/>
    <mergeCell ref="AGY156:AGZ156"/>
    <mergeCell ref="AHC156:AHD156"/>
    <mergeCell ref="AHG156:AHH156"/>
    <mergeCell ref="AHK156:AHL156"/>
    <mergeCell ref="AHO156:AHP156"/>
    <mergeCell ref="AHS156:AHT156"/>
    <mergeCell ref="AHW156:AHX156"/>
    <mergeCell ref="AIA156:AIB156"/>
    <mergeCell ref="AIE156:AIF156"/>
    <mergeCell ref="AII156:AIJ156"/>
    <mergeCell ref="AIM156:AIN156"/>
    <mergeCell ref="AIQ156:AIR156"/>
    <mergeCell ref="AIU156:AIV156"/>
    <mergeCell ref="AIY156:AIZ156"/>
    <mergeCell ref="AJC156:AJD156"/>
    <mergeCell ref="AJG156:AJH156"/>
    <mergeCell ref="AJK156:AJL156"/>
    <mergeCell ref="AJO156:AJP156"/>
    <mergeCell ref="AJS156:AJT156"/>
    <mergeCell ref="AJW156:AJX156"/>
    <mergeCell ref="AKA156:AKB156"/>
    <mergeCell ref="AKE156:AKF156"/>
    <mergeCell ref="AKI156:AKJ156"/>
    <mergeCell ref="AKM156:AKN156"/>
    <mergeCell ref="AKQ156:AKR156"/>
    <mergeCell ref="AKU156:AKV156"/>
    <mergeCell ref="AKY156:AKZ156"/>
    <mergeCell ref="ALC156:ALD156"/>
    <mergeCell ref="ALG156:ALH156"/>
    <mergeCell ref="ALK156:ALL156"/>
    <mergeCell ref="ALO156:ALP156"/>
    <mergeCell ref="ALS156:ALT156"/>
    <mergeCell ref="ALW156:ALX156"/>
    <mergeCell ref="AMA156:AMB156"/>
    <mergeCell ref="AME156:AMF156"/>
    <mergeCell ref="AMI156:AMJ156"/>
    <mergeCell ref="O157:P157"/>
    <mergeCell ref="S157:T157"/>
    <mergeCell ref="W157:X157"/>
    <mergeCell ref="AA157:AB157"/>
    <mergeCell ref="AE157:AF157"/>
    <mergeCell ref="AI157:AJ157"/>
    <mergeCell ref="AM157:AN157"/>
    <mergeCell ref="AQ157:AR157"/>
    <mergeCell ref="AU157:AV157"/>
    <mergeCell ref="AY157:AZ157"/>
    <mergeCell ref="BC157:BD157"/>
    <mergeCell ref="BG157:BH157"/>
    <mergeCell ref="BK157:BL157"/>
    <mergeCell ref="BO157:BP157"/>
    <mergeCell ref="BS157:BT157"/>
    <mergeCell ref="BW157:BX157"/>
    <mergeCell ref="CA157:CB157"/>
    <mergeCell ref="CE157:CF157"/>
    <mergeCell ref="CI157:CJ157"/>
    <mergeCell ref="CM157:CN157"/>
    <mergeCell ref="CQ157:CR157"/>
    <mergeCell ref="CU157:CV157"/>
    <mergeCell ref="CY157:CZ157"/>
    <mergeCell ref="DC157:DD157"/>
    <mergeCell ref="DG157:DH157"/>
    <mergeCell ref="DK157:DL157"/>
    <mergeCell ref="DO157:DP157"/>
    <mergeCell ref="DS157:DT157"/>
    <mergeCell ref="DW157:DX157"/>
    <mergeCell ref="EA157:EB157"/>
    <mergeCell ref="EE157:EF157"/>
    <mergeCell ref="EI157:EJ157"/>
    <mergeCell ref="EM157:EN157"/>
    <mergeCell ref="EQ157:ER157"/>
    <mergeCell ref="EU157:EV157"/>
    <mergeCell ref="EY157:EZ157"/>
    <mergeCell ref="FC157:FD157"/>
    <mergeCell ref="FG157:FH157"/>
    <mergeCell ref="FK157:FL157"/>
    <mergeCell ref="FO157:FP157"/>
    <mergeCell ref="FS157:FT157"/>
    <mergeCell ref="FW157:FX157"/>
    <mergeCell ref="GA157:GB157"/>
    <mergeCell ref="GE157:GF157"/>
    <mergeCell ref="GI157:GJ157"/>
    <mergeCell ref="GM157:GN157"/>
    <mergeCell ref="GQ157:GR157"/>
    <mergeCell ref="GU157:GV157"/>
    <mergeCell ref="GY157:GZ157"/>
    <mergeCell ref="HC157:HD157"/>
    <mergeCell ref="HG157:HH157"/>
    <mergeCell ref="HK157:HL157"/>
    <mergeCell ref="HO157:HP157"/>
    <mergeCell ref="HS157:HT157"/>
    <mergeCell ref="HW157:HX157"/>
    <mergeCell ref="IA157:IB157"/>
    <mergeCell ref="IE157:IF157"/>
    <mergeCell ref="II157:IJ157"/>
    <mergeCell ref="IM157:IN157"/>
    <mergeCell ref="IQ157:IR157"/>
    <mergeCell ref="IU157:IV157"/>
    <mergeCell ref="IY157:IZ157"/>
    <mergeCell ref="JC157:JD157"/>
    <mergeCell ref="JG157:JH157"/>
    <mergeCell ref="JK157:JL157"/>
    <mergeCell ref="JO157:JP157"/>
    <mergeCell ref="JS157:JT157"/>
    <mergeCell ref="JW157:JX157"/>
    <mergeCell ref="KA157:KB157"/>
    <mergeCell ref="KE157:KF157"/>
    <mergeCell ref="KI157:KJ157"/>
    <mergeCell ref="KM157:KN157"/>
    <mergeCell ref="KQ157:KR157"/>
    <mergeCell ref="KU157:KV157"/>
    <mergeCell ref="KY157:KZ157"/>
    <mergeCell ref="LC157:LD157"/>
    <mergeCell ref="LG157:LH157"/>
    <mergeCell ref="LK157:LL157"/>
    <mergeCell ref="LO157:LP157"/>
    <mergeCell ref="LS157:LT157"/>
    <mergeCell ref="LW157:LX157"/>
    <mergeCell ref="MA157:MB157"/>
    <mergeCell ref="ME157:MF157"/>
    <mergeCell ref="MI157:MJ157"/>
    <mergeCell ref="MM157:MN157"/>
    <mergeCell ref="MQ157:MR157"/>
    <mergeCell ref="MU157:MV157"/>
    <mergeCell ref="MY157:MZ157"/>
    <mergeCell ref="NC157:ND157"/>
    <mergeCell ref="NG157:NH157"/>
    <mergeCell ref="NK157:NL157"/>
    <mergeCell ref="NO157:NP157"/>
    <mergeCell ref="NS157:NT157"/>
    <mergeCell ref="NW157:NX157"/>
    <mergeCell ref="OA157:OB157"/>
    <mergeCell ref="OE157:OF157"/>
    <mergeCell ref="OI157:OJ157"/>
    <mergeCell ref="OM157:ON157"/>
    <mergeCell ref="OQ157:OR157"/>
    <mergeCell ref="OU157:OV157"/>
    <mergeCell ref="OY157:OZ157"/>
    <mergeCell ref="PC157:PD157"/>
    <mergeCell ref="PG157:PH157"/>
    <mergeCell ref="PK157:PL157"/>
    <mergeCell ref="PO157:PP157"/>
    <mergeCell ref="PS157:PT157"/>
    <mergeCell ref="PW157:PX157"/>
    <mergeCell ref="QA157:QB157"/>
    <mergeCell ref="QE157:QF157"/>
    <mergeCell ref="QI157:QJ157"/>
    <mergeCell ref="QM157:QN157"/>
    <mergeCell ref="QQ157:QR157"/>
    <mergeCell ref="QU157:QV157"/>
    <mergeCell ref="QY157:QZ157"/>
    <mergeCell ref="RC157:RD157"/>
    <mergeCell ref="RG157:RH157"/>
    <mergeCell ref="RK157:RL157"/>
    <mergeCell ref="RO157:RP157"/>
    <mergeCell ref="RS157:RT157"/>
    <mergeCell ref="RW157:RX157"/>
    <mergeCell ref="SA157:SB157"/>
    <mergeCell ref="SE157:SF157"/>
    <mergeCell ref="SI157:SJ157"/>
    <mergeCell ref="SM157:SN157"/>
    <mergeCell ref="SQ157:SR157"/>
    <mergeCell ref="SU157:SV157"/>
    <mergeCell ref="SY157:SZ157"/>
    <mergeCell ref="TC157:TD157"/>
    <mergeCell ref="TG157:TH157"/>
    <mergeCell ref="TK157:TL157"/>
    <mergeCell ref="TO157:TP157"/>
    <mergeCell ref="TS157:TT157"/>
    <mergeCell ref="TW157:TX157"/>
    <mergeCell ref="UA157:UB157"/>
    <mergeCell ref="UE157:UF157"/>
    <mergeCell ref="UI157:UJ157"/>
    <mergeCell ref="UM157:UN157"/>
    <mergeCell ref="UQ157:UR157"/>
    <mergeCell ref="UU157:UV157"/>
    <mergeCell ref="UY157:UZ157"/>
    <mergeCell ref="VC157:VD157"/>
    <mergeCell ref="VG157:VH157"/>
    <mergeCell ref="VK157:VL157"/>
    <mergeCell ref="VO157:VP157"/>
    <mergeCell ref="VS157:VT157"/>
    <mergeCell ref="VW157:VX157"/>
    <mergeCell ref="WA157:WB157"/>
    <mergeCell ref="WE157:WF157"/>
    <mergeCell ref="WI157:WJ157"/>
    <mergeCell ref="WM157:WN157"/>
    <mergeCell ref="WQ157:WR157"/>
    <mergeCell ref="WU157:WV157"/>
    <mergeCell ref="WY157:WZ157"/>
    <mergeCell ref="XC157:XD157"/>
    <mergeCell ref="XG157:XH157"/>
    <mergeCell ref="XK157:XL157"/>
    <mergeCell ref="XO157:XP157"/>
    <mergeCell ref="XS157:XT157"/>
    <mergeCell ref="XW157:XX157"/>
    <mergeCell ref="YA157:YB157"/>
    <mergeCell ref="YE157:YF157"/>
    <mergeCell ref="YI157:YJ157"/>
    <mergeCell ref="YM157:YN157"/>
    <mergeCell ref="YQ157:YR157"/>
    <mergeCell ref="YU157:YV157"/>
    <mergeCell ref="YY157:YZ157"/>
    <mergeCell ref="ZC157:ZD157"/>
    <mergeCell ref="ZG157:ZH157"/>
    <mergeCell ref="ZK157:ZL157"/>
    <mergeCell ref="ZO157:ZP157"/>
    <mergeCell ref="ZS157:ZT157"/>
    <mergeCell ref="ZW157:ZX157"/>
    <mergeCell ref="AAA157:AAB157"/>
    <mergeCell ref="AAE157:AAF157"/>
    <mergeCell ref="AAI157:AAJ157"/>
    <mergeCell ref="AAM157:AAN157"/>
    <mergeCell ref="AAQ157:AAR157"/>
    <mergeCell ref="AAU157:AAV157"/>
    <mergeCell ref="AAY157:AAZ157"/>
    <mergeCell ref="ABC157:ABD157"/>
    <mergeCell ref="ABG157:ABH157"/>
    <mergeCell ref="ABK157:ABL157"/>
    <mergeCell ref="ABO157:ABP157"/>
    <mergeCell ref="ABS157:ABT157"/>
    <mergeCell ref="ABW157:ABX157"/>
    <mergeCell ref="ACA157:ACB157"/>
    <mergeCell ref="ACE157:ACF157"/>
    <mergeCell ref="ACI157:ACJ157"/>
    <mergeCell ref="ACM157:ACN157"/>
    <mergeCell ref="ACQ157:ACR157"/>
    <mergeCell ref="ACU157:ACV157"/>
    <mergeCell ref="ACY157:ACZ157"/>
    <mergeCell ref="ADC157:ADD157"/>
    <mergeCell ref="ADG157:ADH157"/>
    <mergeCell ref="ADK157:ADL157"/>
    <mergeCell ref="ADO157:ADP157"/>
    <mergeCell ref="ADS157:ADT157"/>
    <mergeCell ref="ADW157:ADX157"/>
    <mergeCell ref="AEA157:AEB157"/>
    <mergeCell ref="AEE157:AEF157"/>
    <mergeCell ref="AEI157:AEJ157"/>
    <mergeCell ref="AEM157:AEN157"/>
    <mergeCell ref="AEQ157:AER157"/>
    <mergeCell ref="AEU157:AEV157"/>
    <mergeCell ref="AEY157:AEZ157"/>
    <mergeCell ref="AFC157:AFD157"/>
    <mergeCell ref="AFG157:AFH157"/>
    <mergeCell ref="AFK157:AFL157"/>
    <mergeCell ref="AFO157:AFP157"/>
    <mergeCell ref="AFS157:AFT157"/>
    <mergeCell ref="AFW157:AFX157"/>
    <mergeCell ref="AGA157:AGB157"/>
    <mergeCell ref="AGE157:AGF157"/>
    <mergeCell ref="AGI157:AGJ157"/>
    <mergeCell ref="AGM157:AGN157"/>
    <mergeCell ref="AGQ157:AGR157"/>
    <mergeCell ref="AGU157:AGV157"/>
    <mergeCell ref="AGY157:AGZ157"/>
    <mergeCell ref="AHC157:AHD157"/>
    <mergeCell ref="AHG157:AHH157"/>
    <mergeCell ref="AHK157:AHL157"/>
    <mergeCell ref="AHO157:AHP157"/>
    <mergeCell ref="AHS157:AHT157"/>
    <mergeCell ref="AHW157:AHX157"/>
    <mergeCell ref="AIA157:AIB157"/>
    <mergeCell ref="AIE157:AIF157"/>
    <mergeCell ref="AII157:AIJ157"/>
    <mergeCell ref="AIM157:AIN157"/>
    <mergeCell ref="AIQ157:AIR157"/>
    <mergeCell ref="AIU157:AIV157"/>
    <mergeCell ref="AIY157:AIZ157"/>
    <mergeCell ref="AJC157:AJD157"/>
    <mergeCell ref="AJG157:AJH157"/>
    <mergeCell ref="AJK157:AJL157"/>
    <mergeCell ref="AJO157:AJP157"/>
    <mergeCell ref="AJS157:AJT157"/>
    <mergeCell ref="AJW157:AJX157"/>
    <mergeCell ref="AKA157:AKB157"/>
    <mergeCell ref="AKE157:AKF157"/>
    <mergeCell ref="AKI157:AKJ157"/>
    <mergeCell ref="AKM157:AKN157"/>
    <mergeCell ref="AKQ157:AKR157"/>
    <mergeCell ref="AKU157:AKV157"/>
    <mergeCell ref="AKY157:AKZ157"/>
    <mergeCell ref="ALC157:ALD157"/>
    <mergeCell ref="ALG157:ALH157"/>
    <mergeCell ref="ALK157:ALL157"/>
    <mergeCell ref="ALO157:ALP157"/>
    <mergeCell ref="ALS157:ALT157"/>
    <mergeCell ref="ALW157:ALX157"/>
    <mergeCell ref="AMA157:AMB157"/>
    <mergeCell ref="AME157:AMF157"/>
    <mergeCell ref="AMI157:AMJ157"/>
    <mergeCell ref="O158:P158"/>
    <mergeCell ref="S158:T158"/>
    <mergeCell ref="W158:X158"/>
    <mergeCell ref="AA158:AB158"/>
    <mergeCell ref="AE158:AF158"/>
    <mergeCell ref="AI158:AJ158"/>
    <mergeCell ref="AM158:AN158"/>
    <mergeCell ref="AQ158:AR158"/>
    <mergeCell ref="AU158:AV158"/>
    <mergeCell ref="AY158:AZ158"/>
    <mergeCell ref="BC158:BD158"/>
    <mergeCell ref="BG158:BH158"/>
    <mergeCell ref="BK158:BL158"/>
    <mergeCell ref="BO158:BP158"/>
    <mergeCell ref="BS158:BT158"/>
    <mergeCell ref="BW158:BX158"/>
    <mergeCell ref="CA158:CB158"/>
    <mergeCell ref="CE158:CF158"/>
    <mergeCell ref="CI158:CJ158"/>
    <mergeCell ref="CM158:CN158"/>
    <mergeCell ref="CQ158:CR158"/>
    <mergeCell ref="CU158:CV158"/>
    <mergeCell ref="CY158:CZ158"/>
    <mergeCell ref="DC158:DD158"/>
    <mergeCell ref="DG158:DH158"/>
    <mergeCell ref="DK158:DL158"/>
    <mergeCell ref="DO158:DP158"/>
    <mergeCell ref="DS158:DT158"/>
    <mergeCell ref="DW158:DX158"/>
    <mergeCell ref="EA158:EB158"/>
    <mergeCell ref="EE158:EF158"/>
    <mergeCell ref="EI158:EJ158"/>
    <mergeCell ref="EM158:EN158"/>
    <mergeCell ref="EQ158:ER158"/>
    <mergeCell ref="EU158:EV158"/>
    <mergeCell ref="EY158:EZ158"/>
    <mergeCell ref="FC158:FD158"/>
    <mergeCell ref="FG158:FH158"/>
    <mergeCell ref="FK158:FL158"/>
    <mergeCell ref="FO158:FP158"/>
    <mergeCell ref="FS158:FT158"/>
    <mergeCell ref="FW158:FX158"/>
    <mergeCell ref="GA158:GB158"/>
    <mergeCell ref="GE158:GF158"/>
    <mergeCell ref="GI158:GJ158"/>
    <mergeCell ref="GM158:GN158"/>
    <mergeCell ref="GQ158:GR158"/>
    <mergeCell ref="GU158:GV158"/>
    <mergeCell ref="GY158:GZ158"/>
    <mergeCell ref="HC158:HD158"/>
    <mergeCell ref="HG158:HH158"/>
    <mergeCell ref="HK158:HL158"/>
    <mergeCell ref="HO158:HP158"/>
    <mergeCell ref="HS158:HT158"/>
    <mergeCell ref="HW158:HX158"/>
    <mergeCell ref="IA158:IB158"/>
    <mergeCell ref="IE158:IF158"/>
    <mergeCell ref="II158:IJ158"/>
    <mergeCell ref="IM158:IN158"/>
    <mergeCell ref="IQ158:IR158"/>
    <mergeCell ref="IU158:IV158"/>
    <mergeCell ref="IY158:IZ158"/>
    <mergeCell ref="JC158:JD158"/>
    <mergeCell ref="JG158:JH158"/>
    <mergeCell ref="JK158:JL158"/>
    <mergeCell ref="JO158:JP158"/>
    <mergeCell ref="JS158:JT158"/>
    <mergeCell ref="JW158:JX158"/>
    <mergeCell ref="KA158:KB158"/>
    <mergeCell ref="KE158:KF158"/>
    <mergeCell ref="KI158:KJ158"/>
    <mergeCell ref="KM158:KN158"/>
    <mergeCell ref="KQ158:KR158"/>
    <mergeCell ref="KU158:KV158"/>
    <mergeCell ref="KY158:KZ158"/>
    <mergeCell ref="LC158:LD158"/>
    <mergeCell ref="LG158:LH158"/>
    <mergeCell ref="LK158:LL158"/>
    <mergeCell ref="LO158:LP158"/>
    <mergeCell ref="LS158:LT158"/>
    <mergeCell ref="LW158:LX158"/>
    <mergeCell ref="MA158:MB158"/>
    <mergeCell ref="ME158:MF158"/>
    <mergeCell ref="MI158:MJ158"/>
    <mergeCell ref="MM158:MN158"/>
    <mergeCell ref="MQ158:MR158"/>
    <mergeCell ref="MU158:MV158"/>
    <mergeCell ref="MY158:MZ158"/>
    <mergeCell ref="NC158:ND158"/>
    <mergeCell ref="NG158:NH158"/>
    <mergeCell ref="NK158:NL158"/>
    <mergeCell ref="NO158:NP158"/>
    <mergeCell ref="NS158:NT158"/>
    <mergeCell ref="NW158:NX158"/>
    <mergeCell ref="OA158:OB158"/>
    <mergeCell ref="OE158:OF158"/>
    <mergeCell ref="OI158:OJ158"/>
    <mergeCell ref="OM158:ON158"/>
    <mergeCell ref="OQ158:OR158"/>
    <mergeCell ref="OU158:OV158"/>
    <mergeCell ref="OY158:OZ158"/>
    <mergeCell ref="PC158:PD158"/>
    <mergeCell ref="PG158:PH158"/>
    <mergeCell ref="PK158:PL158"/>
    <mergeCell ref="PO158:PP158"/>
    <mergeCell ref="PS158:PT158"/>
    <mergeCell ref="PW158:PX158"/>
    <mergeCell ref="QA158:QB158"/>
    <mergeCell ref="QE158:QF158"/>
    <mergeCell ref="QI158:QJ158"/>
    <mergeCell ref="QM158:QN158"/>
    <mergeCell ref="QQ158:QR158"/>
    <mergeCell ref="QU158:QV158"/>
    <mergeCell ref="QY158:QZ158"/>
    <mergeCell ref="RC158:RD158"/>
    <mergeCell ref="RG158:RH158"/>
    <mergeCell ref="RK158:RL158"/>
    <mergeCell ref="RO158:RP158"/>
    <mergeCell ref="RS158:RT158"/>
    <mergeCell ref="RW158:RX158"/>
    <mergeCell ref="SA158:SB158"/>
    <mergeCell ref="SE158:SF158"/>
    <mergeCell ref="SI158:SJ158"/>
    <mergeCell ref="SM158:SN158"/>
    <mergeCell ref="SQ158:SR158"/>
    <mergeCell ref="SU158:SV158"/>
    <mergeCell ref="SY158:SZ158"/>
    <mergeCell ref="TC158:TD158"/>
    <mergeCell ref="TG158:TH158"/>
    <mergeCell ref="TK158:TL158"/>
    <mergeCell ref="TO158:TP158"/>
    <mergeCell ref="TS158:TT158"/>
    <mergeCell ref="TW158:TX158"/>
    <mergeCell ref="UA158:UB158"/>
    <mergeCell ref="UE158:UF158"/>
    <mergeCell ref="UI158:UJ158"/>
    <mergeCell ref="UM158:UN158"/>
    <mergeCell ref="UQ158:UR158"/>
    <mergeCell ref="UU158:UV158"/>
    <mergeCell ref="UY158:UZ158"/>
    <mergeCell ref="VC158:VD158"/>
    <mergeCell ref="VG158:VH158"/>
    <mergeCell ref="VK158:VL158"/>
    <mergeCell ref="VO158:VP158"/>
    <mergeCell ref="VS158:VT158"/>
    <mergeCell ref="VW158:VX158"/>
    <mergeCell ref="WA158:WB158"/>
    <mergeCell ref="WE158:WF158"/>
    <mergeCell ref="WI158:WJ158"/>
    <mergeCell ref="WM158:WN158"/>
    <mergeCell ref="WQ158:WR158"/>
    <mergeCell ref="WU158:WV158"/>
    <mergeCell ref="WY158:WZ158"/>
    <mergeCell ref="XC158:XD158"/>
    <mergeCell ref="XG158:XH158"/>
    <mergeCell ref="XK158:XL158"/>
    <mergeCell ref="XO158:XP158"/>
    <mergeCell ref="XS158:XT158"/>
    <mergeCell ref="XW158:XX158"/>
    <mergeCell ref="YA158:YB158"/>
    <mergeCell ref="YE158:YF158"/>
    <mergeCell ref="YI158:YJ158"/>
    <mergeCell ref="YM158:YN158"/>
    <mergeCell ref="YQ158:YR158"/>
    <mergeCell ref="YU158:YV158"/>
    <mergeCell ref="YY158:YZ158"/>
    <mergeCell ref="ZC158:ZD158"/>
    <mergeCell ref="ZG158:ZH158"/>
    <mergeCell ref="ZK158:ZL158"/>
    <mergeCell ref="ZO158:ZP158"/>
    <mergeCell ref="ZS158:ZT158"/>
    <mergeCell ref="ZW158:ZX158"/>
    <mergeCell ref="AAA158:AAB158"/>
    <mergeCell ref="AAE158:AAF158"/>
    <mergeCell ref="AAI158:AAJ158"/>
    <mergeCell ref="AAM158:AAN158"/>
    <mergeCell ref="AAQ158:AAR158"/>
    <mergeCell ref="AAU158:AAV158"/>
    <mergeCell ref="AAY158:AAZ158"/>
    <mergeCell ref="ABC158:ABD158"/>
    <mergeCell ref="ABG158:ABH158"/>
    <mergeCell ref="ABK158:ABL158"/>
    <mergeCell ref="ABO158:ABP158"/>
    <mergeCell ref="ABS158:ABT158"/>
    <mergeCell ref="ABW158:ABX158"/>
    <mergeCell ref="ACA158:ACB158"/>
    <mergeCell ref="ACE158:ACF158"/>
    <mergeCell ref="ACI158:ACJ158"/>
    <mergeCell ref="ACM158:ACN158"/>
    <mergeCell ref="ACQ158:ACR158"/>
    <mergeCell ref="ACU158:ACV158"/>
    <mergeCell ref="ACY158:ACZ158"/>
    <mergeCell ref="ADC158:ADD158"/>
    <mergeCell ref="ADG158:ADH158"/>
    <mergeCell ref="ADK158:ADL158"/>
    <mergeCell ref="ADO158:ADP158"/>
    <mergeCell ref="ADS158:ADT158"/>
    <mergeCell ref="ADW158:ADX158"/>
    <mergeCell ref="AEA158:AEB158"/>
    <mergeCell ref="AEE158:AEF158"/>
    <mergeCell ref="AEI158:AEJ158"/>
    <mergeCell ref="AEM158:AEN158"/>
    <mergeCell ref="AEQ158:AER158"/>
    <mergeCell ref="AEU158:AEV158"/>
    <mergeCell ref="AEY158:AEZ158"/>
    <mergeCell ref="AFC158:AFD158"/>
    <mergeCell ref="AFG158:AFH158"/>
    <mergeCell ref="AFK158:AFL158"/>
    <mergeCell ref="AFO158:AFP158"/>
    <mergeCell ref="AFS158:AFT158"/>
    <mergeCell ref="AFW158:AFX158"/>
    <mergeCell ref="AGA158:AGB158"/>
    <mergeCell ref="AGE158:AGF158"/>
    <mergeCell ref="AGI158:AGJ158"/>
    <mergeCell ref="AGM158:AGN158"/>
    <mergeCell ref="AGQ158:AGR158"/>
    <mergeCell ref="AGU158:AGV158"/>
    <mergeCell ref="AGY158:AGZ158"/>
    <mergeCell ref="AHC158:AHD158"/>
    <mergeCell ref="AHG158:AHH158"/>
    <mergeCell ref="AHK158:AHL158"/>
    <mergeCell ref="AHO158:AHP158"/>
    <mergeCell ref="AHS158:AHT158"/>
    <mergeCell ref="AHW158:AHX158"/>
    <mergeCell ref="AIA158:AIB158"/>
    <mergeCell ref="AIE158:AIF158"/>
    <mergeCell ref="AII158:AIJ158"/>
    <mergeCell ref="AIM158:AIN158"/>
    <mergeCell ref="AIQ158:AIR158"/>
    <mergeCell ref="AIU158:AIV158"/>
    <mergeCell ref="AIY158:AIZ158"/>
    <mergeCell ref="AJC158:AJD158"/>
    <mergeCell ref="AJG158:AJH158"/>
    <mergeCell ref="AJK158:AJL158"/>
    <mergeCell ref="AJO158:AJP158"/>
    <mergeCell ref="AJS158:AJT158"/>
    <mergeCell ref="AJW158:AJX158"/>
    <mergeCell ref="AKA158:AKB158"/>
    <mergeCell ref="AKE158:AKF158"/>
    <mergeCell ref="AKI158:AKJ158"/>
    <mergeCell ref="AKM158:AKN158"/>
    <mergeCell ref="AKQ158:AKR158"/>
    <mergeCell ref="AKU158:AKV158"/>
    <mergeCell ref="AKY158:AKZ158"/>
    <mergeCell ref="ALC158:ALD158"/>
    <mergeCell ref="ALG158:ALH158"/>
    <mergeCell ref="ALK158:ALL158"/>
    <mergeCell ref="ALO158:ALP158"/>
    <mergeCell ref="ALS158:ALT158"/>
    <mergeCell ref="ALW158:ALX158"/>
    <mergeCell ref="AMA158:AMB158"/>
    <mergeCell ref="AME158:AMF158"/>
    <mergeCell ref="AMI158:AMJ158"/>
    <mergeCell ref="O159:P159"/>
    <mergeCell ref="S159:T159"/>
    <mergeCell ref="W159:X159"/>
    <mergeCell ref="AA159:AB159"/>
    <mergeCell ref="AE159:AF159"/>
    <mergeCell ref="AI159:AJ159"/>
    <mergeCell ref="AM159:AN159"/>
    <mergeCell ref="AQ159:AR159"/>
    <mergeCell ref="AU159:AV159"/>
    <mergeCell ref="AY159:AZ159"/>
    <mergeCell ref="BC159:BD159"/>
    <mergeCell ref="BG159:BH159"/>
    <mergeCell ref="BK159:BL159"/>
    <mergeCell ref="BO159:BP159"/>
    <mergeCell ref="BS159:BT159"/>
    <mergeCell ref="BW159:BX159"/>
    <mergeCell ref="CA159:CB159"/>
    <mergeCell ref="CE159:CF159"/>
    <mergeCell ref="CI159:CJ159"/>
    <mergeCell ref="CM159:CN159"/>
    <mergeCell ref="CQ159:CR159"/>
    <mergeCell ref="CU159:CV159"/>
    <mergeCell ref="CY159:CZ159"/>
    <mergeCell ref="DC159:DD159"/>
    <mergeCell ref="DG159:DH159"/>
    <mergeCell ref="DK159:DL159"/>
    <mergeCell ref="DO159:DP159"/>
    <mergeCell ref="DS159:DT159"/>
    <mergeCell ref="DW159:DX159"/>
    <mergeCell ref="EA159:EB159"/>
    <mergeCell ref="EE159:EF159"/>
    <mergeCell ref="EI159:EJ159"/>
    <mergeCell ref="EM159:EN159"/>
    <mergeCell ref="EQ159:ER159"/>
    <mergeCell ref="EU159:EV159"/>
    <mergeCell ref="EY159:EZ159"/>
    <mergeCell ref="FC159:FD159"/>
    <mergeCell ref="FG159:FH159"/>
    <mergeCell ref="FK159:FL159"/>
    <mergeCell ref="FO159:FP159"/>
    <mergeCell ref="FS159:FT159"/>
    <mergeCell ref="FW159:FX159"/>
    <mergeCell ref="GA159:GB159"/>
    <mergeCell ref="GE159:GF159"/>
    <mergeCell ref="GI159:GJ159"/>
    <mergeCell ref="GM159:GN159"/>
    <mergeCell ref="GQ159:GR159"/>
    <mergeCell ref="GU159:GV159"/>
    <mergeCell ref="GY159:GZ159"/>
    <mergeCell ref="HC159:HD159"/>
    <mergeCell ref="HG159:HH159"/>
    <mergeCell ref="HK159:HL159"/>
    <mergeCell ref="HO159:HP159"/>
    <mergeCell ref="HS159:HT159"/>
    <mergeCell ref="HW159:HX159"/>
    <mergeCell ref="IA159:IB159"/>
    <mergeCell ref="IE159:IF159"/>
    <mergeCell ref="II159:IJ159"/>
    <mergeCell ref="IM159:IN159"/>
    <mergeCell ref="IQ159:IR159"/>
    <mergeCell ref="IU159:IV159"/>
    <mergeCell ref="IY159:IZ159"/>
    <mergeCell ref="JC159:JD159"/>
    <mergeCell ref="JG159:JH159"/>
    <mergeCell ref="JK159:JL159"/>
    <mergeCell ref="JO159:JP159"/>
    <mergeCell ref="JS159:JT159"/>
    <mergeCell ref="JW159:JX159"/>
    <mergeCell ref="KA159:KB159"/>
    <mergeCell ref="KE159:KF159"/>
    <mergeCell ref="KI159:KJ159"/>
    <mergeCell ref="KM159:KN159"/>
    <mergeCell ref="KQ159:KR159"/>
    <mergeCell ref="KU159:KV159"/>
    <mergeCell ref="KY159:KZ159"/>
    <mergeCell ref="LC159:LD159"/>
    <mergeCell ref="LG159:LH159"/>
    <mergeCell ref="LK159:LL159"/>
    <mergeCell ref="LO159:LP159"/>
    <mergeCell ref="LS159:LT159"/>
    <mergeCell ref="LW159:LX159"/>
    <mergeCell ref="MA159:MB159"/>
    <mergeCell ref="ME159:MF159"/>
    <mergeCell ref="MI159:MJ159"/>
    <mergeCell ref="MM159:MN159"/>
    <mergeCell ref="MQ159:MR159"/>
    <mergeCell ref="MU159:MV159"/>
    <mergeCell ref="MY159:MZ159"/>
    <mergeCell ref="NC159:ND159"/>
    <mergeCell ref="NG159:NH159"/>
    <mergeCell ref="NK159:NL159"/>
    <mergeCell ref="NO159:NP159"/>
    <mergeCell ref="NS159:NT159"/>
    <mergeCell ref="NW159:NX159"/>
    <mergeCell ref="OA159:OB159"/>
    <mergeCell ref="OE159:OF159"/>
    <mergeCell ref="OI159:OJ159"/>
    <mergeCell ref="OM159:ON159"/>
    <mergeCell ref="OQ159:OR159"/>
    <mergeCell ref="OU159:OV159"/>
    <mergeCell ref="OY159:OZ159"/>
    <mergeCell ref="PC159:PD159"/>
    <mergeCell ref="PG159:PH159"/>
    <mergeCell ref="PK159:PL159"/>
    <mergeCell ref="PO159:PP159"/>
    <mergeCell ref="PS159:PT159"/>
    <mergeCell ref="PW159:PX159"/>
    <mergeCell ref="QA159:QB159"/>
    <mergeCell ref="QE159:QF159"/>
    <mergeCell ref="QI159:QJ159"/>
    <mergeCell ref="QM159:QN159"/>
    <mergeCell ref="QQ159:QR159"/>
    <mergeCell ref="QU159:QV159"/>
    <mergeCell ref="QY159:QZ159"/>
    <mergeCell ref="RC159:RD159"/>
    <mergeCell ref="RG159:RH159"/>
    <mergeCell ref="RK159:RL159"/>
    <mergeCell ref="RO159:RP159"/>
    <mergeCell ref="RS159:RT159"/>
    <mergeCell ref="RW159:RX159"/>
    <mergeCell ref="SA159:SB159"/>
    <mergeCell ref="SE159:SF159"/>
    <mergeCell ref="SI159:SJ159"/>
    <mergeCell ref="SM159:SN159"/>
    <mergeCell ref="SQ159:SR159"/>
    <mergeCell ref="SU159:SV159"/>
    <mergeCell ref="SY159:SZ159"/>
    <mergeCell ref="TC159:TD159"/>
    <mergeCell ref="TG159:TH159"/>
    <mergeCell ref="TK159:TL159"/>
    <mergeCell ref="TO159:TP159"/>
    <mergeCell ref="TS159:TT159"/>
    <mergeCell ref="TW159:TX159"/>
    <mergeCell ref="UA159:UB159"/>
    <mergeCell ref="UE159:UF159"/>
    <mergeCell ref="UI159:UJ159"/>
    <mergeCell ref="UM159:UN159"/>
    <mergeCell ref="UQ159:UR159"/>
    <mergeCell ref="UU159:UV159"/>
    <mergeCell ref="UY159:UZ159"/>
    <mergeCell ref="VC159:VD159"/>
    <mergeCell ref="VG159:VH159"/>
    <mergeCell ref="VK159:VL159"/>
    <mergeCell ref="VO159:VP159"/>
    <mergeCell ref="VS159:VT159"/>
    <mergeCell ref="VW159:VX159"/>
    <mergeCell ref="WA159:WB159"/>
    <mergeCell ref="WE159:WF159"/>
    <mergeCell ref="WI159:WJ159"/>
    <mergeCell ref="WM159:WN159"/>
    <mergeCell ref="WQ159:WR159"/>
    <mergeCell ref="WU159:WV159"/>
    <mergeCell ref="WY159:WZ159"/>
    <mergeCell ref="XC159:XD159"/>
    <mergeCell ref="XG159:XH159"/>
    <mergeCell ref="XK159:XL159"/>
    <mergeCell ref="XO159:XP159"/>
    <mergeCell ref="XS159:XT159"/>
    <mergeCell ref="XW159:XX159"/>
    <mergeCell ref="YA159:YB159"/>
    <mergeCell ref="YE159:YF159"/>
    <mergeCell ref="YI159:YJ159"/>
    <mergeCell ref="YM159:YN159"/>
    <mergeCell ref="YQ159:YR159"/>
    <mergeCell ref="YU159:YV159"/>
    <mergeCell ref="YY159:YZ159"/>
    <mergeCell ref="ZC159:ZD159"/>
    <mergeCell ref="ZG159:ZH159"/>
    <mergeCell ref="ZK159:ZL159"/>
    <mergeCell ref="ZO159:ZP159"/>
    <mergeCell ref="ZS159:ZT159"/>
    <mergeCell ref="ZW159:ZX159"/>
    <mergeCell ref="AAA159:AAB159"/>
    <mergeCell ref="AAE159:AAF159"/>
    <mergeCell ref="AAI159:AAJ159"/>
    <mergeCell ref="AAM159:AAN159"/>
    <mergeCell ref="AAQ159:AAR159"/>
    <mergeCell ref="AAU159:AAV159"/>
    <mergeCell ref="AAY159:AAZ159"/>
    <mergeCell ref="ABC159:ABD159"/>
    <mergeCell ref="ABG159:ABH159"/>
    <mergeCell ref="ABK159:ABL159"/>
    <mergeCell ref="ABO159:ABP159"/>
    <mergeCell ref="ABS159:ABT159"/>
    <mergeCell ref="ABW159:ABX159"/>
    <mergeCell ref="ACA159:ACB159"/>
    <mergeCell ref="ACE159:ACF159"/>
    <mergeCell ref="ACI159:ACJ159"/>
    <mergeCell ref="ACM159:ACN159"/>
    <mergeCell ref="ACQ159:ACR159"/>
    <mergeCell ref="ACU159:ACV159"/>
    <mergeCell ref="ACY159:ACZ159"/>
    <mergeCell ref="ADC159:ADD159"/>
    <mergeCell ref="ADG159:ADH159"/>
    <mergeCell ref="ADK159:ADL159"/>
    <mergeCell ref="ADO159:ADP159"/>
    <mergeCell ref="ADS159:ADT159"/>
    <mergeCell ref="ADW159:ADX159"/>
    <mergeCell ref="AEA159:AEB159"/>
    <mergeCell ref="AEE159:AEF159"/>
    <mergeCell ref="AEI159:AEJ159"/>
    <mergeCell ref="AEM159:AEN159"/>
    <mergeCell ref="AEQ159:AER159"/>
    <mergeCell ref="AEU159:AEV159"/>
    <mergeCell ref="AEY159:AEZ159"/>
    <mergeCell ref="AFC159:AFD159"/>
    <mergeCell ref="AFG159:AFH159"/>
    <mergeCell ref="AFK159:AFL159"/>
    <mergeCell ref="AFO159:AFP159"/>
    <mergeCell ref="AFS159:AFT159"/>
    <mergeCell ref="AFW159:AFX159"/>
    <mergeCell ref="AGA159:AGB159"/>
    <mergeCell ref="AGE159:AGF159"/>
    <mergeCell ref="AGI159:AGJ159"/>
    <mergeCell ref="AGM159:AGN159"/>
    <mergeCell ref="AGQ159:AGR159"/>
    <mergeCell ref="AGU159:AGV159"/>
    <mergeCell ref="AGY159:AGZ159"/>
    <mergeCell ref="AHC159:AHD159"/>
    <mergeCell ref="AHG159:AHH159"/>
    <mergeCell ref="AHK159:AHL159"/>
    <mergeCell ref="AHO159:AHP159"/>
    <mergeCell ref="AHS159:AHT159"/>
    <mergeCell ref="AHW159:AHX159"/>
    <mergeCell ref="AIA159:AIB159"/>
    <mergeCell ref="AIE159:AIF159"/>
    <mergeCell ref="AII159:AIJ159"/>
    <mergeCell ref="AIM159:AIN159"/>
    <mergeCell ref="AIQ159:AIR159"/>
    <mergeCell ref="AIU159:AIV159"/>
    <mergeCell ref="AIY159:AIZ159"/>
    <mergeCell ref="AJC159:AJD159"/>
    <mergeCell ref="AJG159:AJH159"/>
    <mergeCell ref="AJK159:AJL159"/>
    <mergeCell ref="AJO159:AJP159"/>
    <mergeCell ref="AJS159:AJT159"/>
    <mergeCell ref="AJW159:AJX159"/>
    <mergeCell ref="AKA159:AKB159"/>
    <mergeCell ref="AKE159:AKF159"/>
    <mergeCell ref="AKI159:AKJ159"/>
    <mergeCell ref="AKM159:AKN159"/>
    <mergeCell ref="AKQ159:AKR159"/>
    <mergeCell ref="AKU159:AKV159"/>
    <mergeCell ref="AKY159:AKZ159"/>
    <mergeCell ref="ALC159:ALD159"/>
    <mergeCell ref="ALG159:ALH159"/>
    <mergeCell ref="ALK159:ALL159"/>
    <mergeCell ref="ALO159:ALP159"/>
    <mergeCell ref="ALS159:ALT159"/>
    <mergeCell ref="ALW159:ALX159"/>
    <mergeCell ref="AMA159:AMB159"/>
    <mergeCell ref="AME159:AMF159"/>
    <mergeCell ref="AMI159:AMJ159"/>
    <mergeCell ref="O160:P160"/>
    <mergeCell ref="S160:T160"/>
    <mergeCell ref="W160:X160"/>
    <mergeCell ref="AA160:AB160"/>
    <mergeCell ref="AE160:AF160"/>
    <mergeCell ref="AI160:AJ160"/>
    <mergeCell ref="AM160:AN160"/>
    <mergeCell ref="AQ160:AR160"/>
    <mergeCell ref="AU160:AV160"/>
    <mergeCell ref="AY160:AZ160"/>
    <mergeCell ref="BC160:BD160"/>
    <mergeCell ref="BG160:BH160"/>
    <mergeCell ref="BK160:BL160"/>
    <mergeCell ref="BO160:BP160"/>
    <mergeCell ref="BS160:BT160"/>
    <mergeCell ref="BW160:BX160"/>
    <mergeCell ref="CA160:CB160"/>
    <mergeCell ref="CE160:CF160"/>
    <mergeCell ref="CI160:CJ160"/>
    <mergeCell ref="CM160:CN160"/>
    <mergeCell ref="CQ160:CR160"/>
    <mergeCell ref="CU160:CV160"/>
    <mergeCell ref="CY160:CZ160"/>
    <mergeCell ref="DC160:DD160"/>
    <mergeCell ref="DG160:DH160"/>
    <mergeCell ref="DK160:DL160"/>
    <mergeCell ref="DO160:DP160"/>
    <mergeCell ref="DS160:DT160"/>
    <mergeCell ref="DW160:DX160"/>
    <mergeCell ref="EA160:EB160"/>
    <mergeCell ref="EE160:EF160"/>
    <mergeCell ref="EI160:EJ160"/>
    <mergeCell ref="EM160:EN160"/>
    <mergeCell ref="EQ160:ER160"/>
    <mergeCell ref="EU160:EV160"/>
    <mergeCell ref="EY160:EZ160"/>
    <mergeCell ref="FC160:FD160"/>
    <mergeCell ref="FG160:FH160"/>
    <mergeCell ref="FK160:FL160"/>
    <mergeCell ref="FO160:FP160"/>
    <mergeCell ref="FS160:FT160"/>
    <mergeCell ref="FW160:FX160"/>
    <mergeCell ref="GA160:GB160"/>
    <mergeCell ref="GE160:GF160"/>
    <mergeCell ref="GI160:GJ160"/>
    <mergeCell ref="GM160:GN160"/>
    <mergeCell ref="GQ160:GR160"/>
    <mergeCell ref="GU160:GV160"/>
    <mergeCell ref="GY160:GZ160"/>
    <mergeCell ref="HC160:HD160"/>
    <mergeCell ref="HG160:HH160"/>
    <mergeCell ref="HK160:HL160"/>
    <mergeCell ref="HO160:HP160"/>
    <mergeCell ref="HS160:HT160"/>
    <mergeCell ref="HW160:HX160"/>
    <mergeCell ref="IA160:IB160"/>
    <mergeCell ref="IE160:IF160"/>
    <mergeCell ref="II160:IJ160"/>
    <mergeCell ref="IM160:IN160"/>
    <mergeCell ref="IQ160:IR160"/>
    <mergeCell ref="IU160:IV160"/>
    <mergeCell ref="IY160:IZ160"/>
    <mergeCell ref="JC160:JD160"/>
    <mergeCell ref="JG160:JH160"/>
    <mergeCell ref="JK160:JL160"/>
    <mergeCell ref="JO160:JP160"/>
    <mergeCell ref="JS160:JT160"/>
    <mergeCell ref="JW160:JX160"/>
    <mergeCell ref="KA160:KB160"/>
    <mergeCell ref="KE160:KF160"/>
    <mergeCell ref="KI160:KJ160"/>
    <mergeCell ref="KM160:KN160"/>
    <mergeCell ref="KQ160:KR160"/>
    <mergeCell ref="KU160:KV160"/>
    <mergeCell ref="KY160:KZ160"/>
    <mergeCell ref="LC160:LD160"/>
    <mergeCell ref="LG160:LH160"/>
    <mergeCell ref="LK160:LL160"/>
    <mergeCell ref="LO160:LP160"/>
    <mergeCell ref="LS160:LT160"/>
    <mergeCell ref="LW160:LX160"/>
    <mergeCell ref="MA160:MB160"/>
    <mergeCell ref="ME160:MF160"/>
    <mergeCell ref="MI160:MJ160"/>
    <mergeCell ref="MM160:MN160"/>
    <mergeCell ref="MQ160:MR160"/>
    <mergeCell ref="MU160:MV160"/>
    <mergeCell ref="MY160:MZ160"/>
    <mergeCell ref="NC160:ND160"/>
    <mergeCell ref="NG160:NH160"/>
    <mergeCell ref="NK160:NL160"/>
    <mergeCell ref="NO160:NP160"/>
    <mergeCell ref="NS160:NT160"/>
    <mergeCell ref="NW160:NX160"/>
    <mergeCell ref="OA160:OB160"/>
    <mergeCell ref="OE160:OF160"/>
    <mergeCell ref="OI160:OJ160"/>
    <mergeCell ref="OM160:ON160"/>
    <mergeCell ref="OQ160:OR160"/>
    <mergeCell ref="OU160:OV160"/>
    <mergeCell ref="OY160:OZ160"/>
    <mergeCell ref="PC160:PD160"/>
    <mergeCell ref="PG160:PH160"/>
    <mergeCell ref="PK160:PL160"/>
    <mergeCell ref="PO160:PP160"/>
    <mergeCell ref="PS160:PT160"/>
    <mergeCell ref="PW160:PX160"/>
    <mergeCell ref="QA160:QB160"/>
    <mergeCell ref="QE160:QF160"/>
    <mergeCell ref="QI160:QJ160"/>
    <mergeCell ref="QM160:QN160"/>
    <mergeCell ref="QQ160:QR160"/>
    <mergeCell ref="QU160:QV160"/>
    <mergeCell ref="QY160:QZ160"/>
    <mergeCell ref="RC160:RD160"/>
    <mergeCell ref="RG160:RH160"/>
    <mergeCell ref="RK160:RL160"/>
    <mergeCell ref="RO160:RP160"/>
    <mergeCell ref="RS160:RT160"/>
    <mergeCell ref="RW160:RX160"/>
    <mergeCell ref="SA160:SB160"/>
    <mergeCell ref="SE160:SF160"/>
    <mergeCell ref="SI160:SJ160"/>
    <mergeCell ref="SM160:SN160"/>
    <mergeCell ref="SQ160:SR160"/>
    <mergeCell ref="SU160:SV160"/>
    <mergeCell ref="SY160:SZ160"/>
    <mergeCell ref="TC160:TD160"/>
    <mergeCell ref="TG160:TH160"/>
    <mergeCell ref="TK160:TL160"/>
    <mergeCell ref="TO160:TP160"/>
    <mergeCell ref="TS160:TT160"/>
    <mergeCell ref="TW160:TX160"/>
    <mergeCell ref="UA160:UB160"/>
    <mergeCell ref="UE160:UF160"/>
    <mergeCell ref="UI160:UJ160"/>
    <mergeCell ref="UM160:UN160"/>
    <mergeCell ref="UQ160:UR160"/>
    <mergeCell ref="UU160:UV160"/>
    <mergeCell ref="UY160:UZ160"/>
    <mergeCell ref="VC160:VD160"/>
    <mergeCell ref="VG160:VH160"/>
    <mergeCell ref="VK160:VL160"/>
    <mergeCell ref="VO160:VP160"/>
    <mergeCell ref="VS160:VT160"/>
    <mergeCell ref="VW160:VX160"/>
    <mergeCell ref="WA160:WB160"/>
    <mergeCell ref="WE160:WF160"/>
    <mergeCell ref="WI160:WJ160"/>
    <mergeCell ref="WM160:WN160"/>
    <mergeCell ref="WQ160:WR160"/>
    <mergeCell ref="WU160:WV160"/>
    <mergeCell ref="WY160:WZ160"/>
    <mergeCell ref="XC160:XD160"/>
    <mergeCell ref="XG160:XH160"/>
    <mergeCell ref="XK160:XL160"/>
    <mergeCell ref="XO160:XP160"/>
    <mergeCell ref="XS160:XT160"/>
    <mergeCell ref="XW160:XX160"/>
    <mergeCell ref="YA160:YB160"/>
    <mergeCell ref="YE160:YF160"/>
    <mergeCell ref="YI160:YJ160"/>
    <mergeCell ref="YM160:YN160"/>
    <mergeCell ref="YQ160:YR160"/>
    <mergeCell ref="YU160:YV160"/>
    <mergeCell ref="YY160:YZ160"/>
    <mergeCell ref="ZC160:ZD160"/>
    <mergeCell ref="ZG160:ZH160"/>
    <mergeCell ref="ZK160:ZL160"/>
    <mergeCell ref="ZO160:ZP160"/>
    <mergeCell ref="ZS160:ZT160"/>
    <mergeCell ref="ZW160:ZX160"/>
    <mergeCell ref="AAA160:AAB160"/>
    <mergeCell ref="AAE160:AAF160"/>
    <mergeCell ref="AAI160:AAJ160"/>
    <mergeCell ref="AAM160:AAN160"/>
    <mergeCell ref="AAQ160:AAR160"/>
    <mergeCell ref="AAU160:AAV160"/>
    <mergeCell ref="AAY160:AAZ160"/>
    <mergeCell ref="ABC160:ABD160"/>
    <mergeCell ref="ABG160:ABH160"/>
    <mergeCell ref="ABK160:ABL160"/>
    <mergeCell ref="ABO160:ABP160"/>
    <mergeCell ref="ABS160:ABT160"/>
    <mergeCell ref="ABW160:ABX160"/>
    <mergeCell ref="ACA160:ACB160"/>
    <mergeCell ref="ACE160:ACF160"/>
    <mergeCell ref="ACI160:ACJ160"/>
    <mergeCell ref="ACM160:ACN160"/>
    <mergeCell ref="ACQ160:ACR160"/>
    <mergeCell ref="ACU160:ACV160"/>
    <mergeCell ref="ACY160:ACZ160"/>
    <mergeCell ref="ADC160:ADD160"/>
    <mergeCell ref="ADG160:ADH160"/>
    <mergeCell ref="ADK160:ADL160"/>
    <mergeCell ref="ADO160:ADP160"/>
    <mergeCell ref="ADS160:ADT160"/>
    <mergeCell ref="ADW160:ADX160"/>
    <mergeCell ref="AEA160:AEB160"/>
    <mergeCell ref="AEE160:AEF160"/>
    <mergeCell ref="AEI160:AEJ160"/>
    <mergeCell ref="AEM160:AEN160"/>
    <mergeCell ref="AEQ160:AER160"/>
    <mergeCell ref="AEU160:AEV160"/>
    <mergeCell ref="AEY160:AEZ160"/>
    <mergeCell ref="AFC160:AFD160"/>
    <mergeCell ref="AFG160:AFH160"/>
    <mergeCell ref="AFK160:AFL160"/>
    <mergeCell ref="AFO160:AFP160"/>
    <mergeCell ref="AFS160:AFT160"/>
    <mergeCell ref="AFW160:AFX160"/>
    <mergeCell ref="AGA160:AGB160"/>
    <mergeCell ref="AGE160:AGF160"/>
    <mergeCell ref="AGI160:AGJ160"/>
    <mergeCell ref="AGM160:AGN160"/>
    <mergeCell ref="AGQ160:AGR160"/>
    <mergeCell ref="AGU160:AGV160"/>
    <mergeCell ref="AGY160:AGZ160"/>
    <mergeCell ref="AHC160:AHD160"/>
    <mergeCell ref="AHG160:AHH160"/>
    <mergeCell ref="AHK160:AHL160"/>
    <mergeCell ref="AHO160:AHP160"/>
    <mergeCell ref="AHS160:AHT160"/>
    <mergeCell ref="AHW160:AHX160"/>
    <mergeCell ref="AIA160:AIB160"/>
    <mergeCell ref="AIE160:AIF160"/>
    <mergeCell ref="AII160:AIJ160"/>
    <mergeCell ref="AIM160:AIN160"/>
    <mergeCell ref="AIQ160:AIR160"/>
    <mergeCell ref="AIU160:AIV160"/>
    <mergeCell ref="AIY160:AIZ160"/>
    <mergeCell ref="AJC160:AJD160"/>
    <mergeCell ref="AJG160:AJH160"/>
    <mergeCell ref="AJK160:AJL160"/>
    <mergeCell ref="AJO160:AJP160"/>
    <mergeCell ref="AJS160:AJT160"/>
    <mergeCell ref="AJW160:AJX160"/>
    <mergeCell ref="AKA160:AKB160"/>
    <mergeCell ref="AKE160:AKF160"/>
    <mergeCell ref="AKI160:AKJ160"/>
    <mergeCell ref="AKM160:AKN160"/>
    <mergeCell ref="AKQ160:AKR160"/>
    <mergeCell ref="AKU160:AKV160"/>
    <mergeCell ref="AKY160:AKZ160"/>
    <mergeCell ref="ALC160:ALD160"/>
    <mergeCell ref="ALG160:ALH160"/>
    <mergeCell ref="ALK160:ALL160"/>
    <mergeCell ref="ALO160:ALP160"/>
    <mergeCell ref="ALS160:ALT160"/>
    <mergeCell ref="ALW160:ALX160"/>
    <mergeCell ref="AMA160:AMB160"/>
    <mergeCell ref="AME160:AMF160"/>
    <mergeCell ref="AMI160:AMJ160"/>
    <mergeCell ref="O161:P161"/>
    <mergeCell ref="S161:T161"/>
    <mergeCell ref="W161:X161"/>
    <mergeCell ref="AA161:AB161"/>
    <mergeCell ref="AE161:AF161"/>
    <mergeCell ref="AI161:AJ161"/>
    <mergeCell ref="AM161:AN161"/>
    <mergeCell ref="AQ161:AR161"/>
    <mergeCell ref="AU161:AV161"/>
    <mergeCell ref="AY161:AZ161"/>
    <mergeCell ref="BC161:BD161"/>
    <mergeCell ref="BG161:BH161"/>
    <mergeCell ref="BK161:BL161"/>
    <mergeCell ref="BO161:BP161"/>
    <mergeCell ref="BS161:BT161"/>
    <mergeCell ref="BW161:BX161"/>
    <mergeCell ref="CA161:CB161"/>
    <mergeCell ref="CE161:CF161"/>
    <mergeCell ref="CI161:CJ161"/>
    <mergeCell ref="CM161:CN161"/>
    <mergeCell ref="CQ161:CR161"/>
    <mergeCell ref="CU161:CV161"/>
    <mergeCell ref="CY161:CZ161"/>
    <mergeCell ref="DC161:DD161"/>
    <mergeCell ref="DG161:DH161"/>
    <mergeCell ref="DK161:DL161"/>
    <mergeCell ref="DO161:DP161"/>
    <mergeCell ref="DS161:DT161"/>
    <mergeCell ref="DW161:DX161"/>
    <mergeCell ref="EA161:EB161"/>
    <mergeCell ref="EE161:EF161"/>
    <mergeCell ref="EI161:EJ161"/>
    <mergeCell ref="EM161:EN161"/>
    <mergeCell ref="EQ161:ER161"/>
    <mergeCell ref="EU161:EV161"/>
    <mergeCell ref="EY161:EZ161"/>
    <mergeCell ref="FC161:FD161"/>
    <mergeCell ref="FG161:FH161"/>
    <mergeCell ref="FK161:FL161"/>
    <mergeCell ref="FO161:FP161"/>
    <mergeCell ref="FS161:FT161"/>
    <mergeCell ref="FW161:FX161"/>
    <mergeCell ref="GA161:GB161"/>
    <mergeCell ref="GE161:GF161"/>
    <mergeCell ref="GI161:GJ161"/>
    <mergeCell ref="GM161:GN161"/>
    <mergeCell ref="GQ161:GR161"/>
    <mergeCell ref="GU161:GV161"/>
    <mergeCell ref="GY161:GZ161"/>
    <mergeCell ref="HC161:HD161"/>
    <mergeCell ref="HG161:HH161"/>
    <mergeCell ref="HK161:HL161"/>
    <mergeCell ref="HO161:HP161"/>
    <mergeCell ref="HS161:HT161"/>
    <mergeCell ref="HW161:HX161"/>
    <mergeCell ref="IA161:IB161"/>
    <mergeCell ref="IE161:IF161"/>
    <mergeCell ref="II161:IJ161"/>
    <mergeCell ref="IM161:IN161"/>
    <mergeCell ref="IQ161:IR161"/>
    <mergeCell ref="IU161:IV161"/>
    <mergeCell ref="IY161:IZ161"/>
    <mergeCell ref="JC161:JD161"/>
    <mergeCell ref="JG161:JH161"/>
    <mergeCell ref="JK161:JL161"/>
    <mergeCell ref="JO161:JP161"/>
    <mergeCell ref="JS161:JT161"/>
    <mergeCell ref="JW161:JX161"/>
    <mergeCell ref="KA161:KB161"/>
    <mergeCell ref="KE161:KF161"/>
    <mergeCell ref="KI161:KJ161"/>
    <mergeCell ref="KM161:KN161"/>
    <mergeCell ref="KQ161:KR161"/>
    <mergeCell ref="KU161:KV161"/>
    <mergeCell ref="KY161:KZ161"/>
    <mergeCell ref="LC161:LD161"/>
    <mergeCell ref="LG161:LH161"/>
    <mergeCell ref="LK161:LL161"/>
    <mergeCell ref="LO161:LP161"/>
    <mergeCell ref="LS161:LT161"/>
    <mergeCell ref="LW161:LX161"/>
    <mergeCell ref="MA161:MB161"/>
    <mergeCell ref="ME161:MF161"/>
    <mergeCell ref="MI161:MJ161"/>
    <mergeCell ref="MM161:MN161"/>
    <mergeCell ref="MQ161:MR161"/>
    <mergeCell ref="MU161:MV161"/>
    <mergeCell ref="MY161:MZ161"/>
    <mergeCell ref="NC161:ND161"/>
    <mergeCell ref="NG161:NH161"/>
    <mergeCell ref="NK161:NL161"/>
    <mergeCell ref="NO161:NP161"/>
    <mergeCell ref="NS161:NT161"/>
    <mergeCell ref="NW161:NX161"/>
    <mergeCell ref="OA161:OB161"/>
    <mergeCell ref="OE161:OF161"/>
    <mergeCell ref="OI161:OJ161"/>
    <mergeCell ref="OM161:ON161"/>
    <mergeCell ref="OQ161:OR161"/>
    <mergeCell ref="OU161:OV161"/>
    <mergeCell ref="OY161:OZ161"/>
    <mergeCell ref="PC161:PD161"/>
    <mergeCell ref="PG161:PH161"/>
    <mergeCell ref="PK161:PL161"/>
    <mergeCell ref="PO161:PP161"/>
    <mergeCell ref="PS161:PT161"/>
    <mergeCell ref="PW161:PX161"/>
    <mergeCell ref="QA161:QB161"/>
    <mergeCell ref="QE161:QF161"/>
    <mergeCell ref="QI161:QJ161"/>
    <mergeCell ref="QM161:QN161"/>
    <mergeCell ref="QQ161:QR161"/>
    <mergeCell ref="QU161:QV161"/>
    <mergeCell ref="QY161:QZ161"/>
    <mergeCell ref="RC161:RD161"/>
    <mergeCell ref="RG161:RH161"/>
    <mergeCell ref="RK161:RL161"/>
    <mergeCell ref="RO161:RP161"/>
    <mergeCell ref="RS161:RT161"/>
    <mergeCell ref="RW161:RX161"/>
    <mergeCell ref="SA161:SB161"/>
    <mergeCell ref="SE161:SF161"/>
    <mergeCell ref="SI161:SJ161"/>
    <mergeCell ref="SM161:SN161"/>
    <mergeCell ref="SQ161:SR161"/>
    <mergeCell ref="SU161:SV161"/>
    <mergeCell ref="SY161:SZ161"/>
    <mergeCell ref="TC161:TD161"/>
    <mergeCell ref="TG161:TH161"/>
    <mergeCell ref="TK161:TL161"/>
    <mergeCell ref="TO161:TP161"/>
    <mergeCell ref="TS161:TT161"/>
    <mergeCell ref="TW161:TX161"/>
    <mergeCell ref="UA161:UB161"/>
    <mergeCell ref="UE161:UF161"/>
    <mergeCell ref="UI161:UJ161"/>
    <mergeCell ref="UM161:UN161"/>
    <mergeCell ref="UQ161:UR161"/>
    <mergeCell ref="UU161:UV161"/>
    <mergeCell ref="UY161:UZ161"/>
    <mergeCell ref="VC161:VD161"/>
    <mergeCell ref="VG161:VH161"/>
    <mergeCell ref="VK161:VL161"/>
    <mergeCell ref="VO161:VP161"/>
    <mergeCell ref="VS161:VT161"/>
    <mergeCell ref="VW161:VX161"/>
    <mergeCell ref="WA161:WB161"/>
    <mergeCell ref="WE161:WF161"/>
    <mergeCell ref="WI161:WJ161"/>
    <mergeCell ref="WM161:WN161"/>
    <mergeCell ref="WQ161:WR161"/>
    <mergeCell ref="WU161:WV161"/>
    <mergeCell ref="WY161:WZ161"/>
    <mergeCell ref="XC161:XD161"/>
    <mergeCell ref="XG161:XH161"/>
    <mergeCell ref="XK161:XL161"/>
    <mergeCell ref="XO161:XP161"/>
    <mergeCell ref="XS161:XT161"/>
    <mergeCell ref="XW161:XX161"/>
    <mergeCell ref="YA161:YB161"/>
    <mergeCell ref="YE161:YF161"/>
    <mergeCell ref="YI161:YJ161"/>
    <mergeCell ref="YM161:YN161"/>
    <mergeCell ref="YQ161:YR161"/>
    <mergeCell ref="YU161:YV161"/>
    <mergeCell ref="YY161:YZ161"/>
    <mergeCell ref="ZC161:ZD161"/>
    <mergeCell ref="ZG161:ZH161"/>
    <mergeCell ref="ZK161:ZL161"/>
    <mergeCell ref="ZO161:ZP161"/>
    <mergeCell ref="ZS161:ZT161"/>
    <mergeCell ref="ZW161:ZX161"/>
    <mergeCell ref="AAA161:AAB161"/>
    <mergeCell ref="AAE161:AAF161"/>
    <mergeCell ref="AAI161:AAJ161"/>
    <mergeCell ref="AAM161:AAN161"/>
    <mergeCell ref="AAQ161:AAR161"/>
    <mergeCell ref="AAU161:AAV161"/>
    <mergeCell ref="AAY161:AAZ161"/>
    <mergeCell ref="ABC161:ABD161"/>
    <mergeCell ref="ABG161:ABH161"/>
    <mergeCell ref="ABK161:ABL161"/>
    <mergeCell ref="ABO161:ABP161"/>
    <mergeCell ref="ABS161:ABT161"/>
    <mergeCell ref="ABW161:ABX161"/>
    <mergeCell ref="ACA161:ACB161"/>
    <mergeCell ref="ACE161:ACF161"/>
    <mergeCell ref="ACI161:ACJ161"/>
    <mergeCell ref="ACM161:ACN161"/>
    <mergeCell ref="ACQ161:ACR161"/>
    <mergeCell ref="ACU161:ACV161"/>
    <mergeCell ref="ACY161:ACZ161"/>
    <mergeCell ref="ADC161:ADD161"/>
    <mergeCell ref="ADG161:ADH161"/>
    <mergeCell ref="ADK161:ADL161"/>
    <mergeCell ref="ADO161:ADP161"/>
    <mergeCell ref="ADS161:ADT161"/>
    <mergeCell ref="ADW161:ADX161"/>
    <mergeCell ref="AEA161:AEB161"/>
    <mergeCell ref="AEE161:AEF161"/>
    <mergeCell ref="AEI161:AEJ161"/>
    <mergeCell ref="AEM161:AEN161"/>
    <mergeCell ref="AEQ161:AER161"/>
    <mergeCell ref="AEU161:AEV161"/>
    <mergeCell ref="AEY161:AEZ161"/>
    <mergeCell ref="AFC161:AFD161"/>
    <mergeCell ref="AFG161:AFH161"/>
    <mergeCell ref="AFK161:AFL161"/>
    <mergeCell ref="AFO161:AFP161"/>
    <mergeCell ref="AFS161:AFT161"/>
    <mergeCell ref="AFW161:AFX161"/>
    <mergeCell ref="AGA161:AGB161"/>
    <mergeCell ref="AGE161:AGF161"/>
    <mergeCell ref="AGI161:AGJ161"/>
    <mergeCell ref="AGM161:AGN161"/>
    <mergeCell ref="AGQ161:AGR161"/>
    <mergeCell ref="AGU161:AGV161"/>
    <mergeCell ref="AGY161:AGZ161"/>
    <mergeCell ref="AHC161:AHD161"/>
    <mergeCell ref="AHG161:AHH161"/>
    <mergeCell ref="AHK161:AHL161"/>
    <mergeCell ref="AHO161:AHP161"/>
    <mergeCell ref="AHS161:AHT161"/>
    <mergeCell ref="AHW161:AHX161"/>
    <mergeCell ref="AIA161:AIB161"/>
    <mergeCell ref="AIE161:AIF161"/>
    <mergeCell ref="AII161:AIJ161"/>
    <mergeCell ref="AIM161:AIN161"/>
    <mergeCell ref="AIQ161:AIR161"/>
    <mergeCell ref="AIU161:AIV161"/>
    <mergeCell ref="AIY161:AIZ161"/>
    <mergeCell ref="AJC161:AJD161"/>
    <mergeCell ref="AJG161:AJH161"/>
    <mergeCell ref="AJK161:AJL161"/>
    <mergeCell ref="AJO161:AJP161"/>
    <mergeCell ref="AJS161:AJT161"/>
    <mergeCell ref="AJW161:AJX161"/>
    <mergeCell ref="AKA161:AKB161"/>
    <mergeCell ref="AKE161:AKF161"/>
    <mergeCell ref="AKI161:AKJ161"/>
    <mergeCell ref="AKM161:AKN161"/>
    <mergeCell ref="AKQ161:AKR161"/>
    <mergeCell ref="AKU161:AKV161"/>
    <mergeCell ref="AKY161:AKZ161"/>
    <mergeCell ref="ALC161:ALD161"/>
    <mergeCell ref="ALG161:ALH161"/>
    <mergeCell ref="ALK161:ALL161"/>
    <mergeCell ref="ALO161:ALP161"/>
    <mergeCell ref="ALS161:ALT161"/>
    <mergeCell ref="ALW161:ALX161"/>
    <mergeCell ref="AMA161:AMB161"/>
    <mergeCell ref="AME161:AMF161"/>
    <mergeCell ref="AMI161:AMJ161"/>
    <mergeCell ref="O162:P162"/>
    <mergeCell ref="S162:T162"/>
    <mergeCell ref="W162:X162"/>
    <mergeCell ref="AA162:AB162"/>
    <mergeCell ref="AE162:AF162"/>
    <mergeCell ref="AI162:AJ162"/>
    <mergeCell ref="AM162:AN162"/>
    <mergeCell ref="AQ162:AR162"/>
    <mergeCell ref="AU162:AV162"/>
    <mergeCell ref="AY162:AZ162"/>
    <mergeCell ref="BC162:BD162"/>
    <mergeCell ref="BG162:BH162"/>
    <mergeCell ref="BK162:BL162"/>
    <mergeCell ref="BO162:BP162"/>
    <mergeCell ref="BS162:BT162"/>
    <mergeCell ref="BW162:BX162"/>
    <mergeCell ref="CA162:CB162"/>
    <mergeCell ref="CE162:CF162"/>
    <mergeCell ref="CI162:CJ162"/>
    <mergeCell ref="CM162:CN162"/>
    <mergeCell ref="CQ162:CR162"/>
    <mergeCell ref="CU162:CV162"/>
    <mergeCell ref="CY162:CZ162"/>
    <mergeCell ref="DC162:DD162"/>
    <mergeCell ref="DG162:DH162"/>
    <mergeCell ref="DK162:DL162"/>
    <mergeCell ref="DO162:DP162"/>
    <mergeCell ref="DS162:DT162"/>
    <mergeCell ref="DW162:DX162"/>
    <mergeCell ref="EA162:EB162"/>
    <mergeCell ref="EE162:EF162"/>
    <mergeCell ref="EI162:EJ162"/>
    <mergeCell ref="EM162:EN162"/>
    <mergeCell ref="EQ162:ER162"/>
    <mergeCell ref="EU162:EV162"/>
    <mergeCell ref="EY162:EZ162"/>
    <mergeCell ref="FC162:FD162"/>
    <mergeCell ref="FG162:FH162"/>
    <mergeCell ref="FK162:FL162"/>
    <mergeCell ref="FO162:FP162"/>
    <mergeCell ref="FS162:FT162"/>
    <mergeCell ref="FW162:FX162"/>
    <mergeCell ref="GA162:GB162"/>
    <mergeCell ref="GE162:GF162"/>
    <mergeCell ref="GI162:GJ162"/>
    <mergeCell ref="GM162:GN162"/>
    <mergeCell ref="GQ162:GR162"/>
    <mergeCell ref="GU162:GV162"/>
    <mergeCell ref="GY162:GZ162"/>
    <mergeCell ref="HC162:HD162"/>
    <mergeCell ref="HG162:HH162"/>
    <mergeCell ref="HK162:HL162"/>
    <mergeCell ref="HO162:HP162"/>
    <mergeCell ref="HS162:HT162"/>
    <mergeCell ref="HW162:HX162"/>
    <mergeCell ref="IA162:IB162"/>
    <mergeCell ref="IE162:IF162"/>
    <mergeCell ref="II162:IJ162"/>
    <mergeCell ref="IM162:IN162"/>
    <mergeCell ref="IQ162:IR162"/>
    <mergeCell ref="IU162:IV162"/>
    <mergeCell ref="IY162:IZ162"/>
    <mergeCell ref="JC162:JD162"/>
    <mergeCell ref="JG162:JH162"/>
    <mergeCell ref="JK162:JL162"/>
    <mergeCell ref="JO162:JP162"/>
    <mergeCell ref="JS162:JT162"/>
    <mergeCell ref="JW162:JX162"/>
    <mergeCell ref="KA162:KB162"/>
    <mergeCell ref="KE162:KF162"/>
    <mergeCell ref="KI162:KJ162"/>
    <mergeCell ref="KM162:KN162"/>
    <mergeCell ref="KQ162:KR162"/>
    <mergeCell ref="KU162:KV162"/>
    <mergeCell ref="KY162:KZ162"/>
    <mergeCell ref="LC162:LD162"/>
    <mergeCell ref="LG162:LH162"/>
    <mergeCell ref="LK162:LL162"/>
    <mergeCell ref="LO162:LP162"/>
    <mergeCell ref="LS162:LT162"/>
    <mergeCell ref="LW162:LX162"/>
    <mergeCell ref="MA162:MB162"/>
    <mergeCell ref="ME162:MF162"/>
    <mergeCell ref="MI162:MJ162"/>
    <mergeCell ref="MM162:MN162"/>
    <mergeCell ref="MQ162:MR162"/>
    <mergeCell ref="MU162:MV162"/>
    <mergeCell ref="MY162:MZ162"/>
    <mergeCell ref="NC162:ND162"/>
    <mergeCell ref="NG162:NH162"/>
    <mergeCell ref="NK162:NL162"/>
    <mergeCell ref="NO162:NP162"/>
    <mergeCell ref="NS162:NT162"/>
    <mergeCell ref="NW162:NX162"/>
    <mergeCell ref="OA162:OB162"/>
    <mergeCell ref="OE162:OF162"/>
    <mergeCell ref="OI162:OJ162"/>
    <mergeCell ref="OM162:ON162"/>
    <mergeCell ref="OQ162:OR162"/>
    <mergeCell ref="OU162:OV162"/>
    <mergeCell ref="OY162:OZ162"/>
    <mergeCell ref="PC162:PD162"/>
    <mergeCell ref="PG162:PH162"/>
    <mergeCell ref="PK162:PL162"/>
    <mergeCell ref="PO162:PP162"/>
    <mergeCell ref="PS162:PT162"/>
    <mergeCell ref="PW162:PX162"/>
    <mergeCell ref="QA162:QB162"/>
    <mergeCell ref="QE162:QF162"/>
    <mergeCell ref="QI162:QJ162"/>
    <mergeCell ref="QM162:QN162"/>
    <mergeCell ref="QQ162:QR162"/>
    <mergeCell ref="QU162:QV162"/>
    <mergeCell ref="QY162:QZ162"/>
    <mergeCell ref="RC162:RD162"/>
    <mergeCell ref="RG162:RH162"/>
    <mergeCell ref="RK162:RL162"/>
    <mergeCell ref="RO162:RP162"/>
    <mergeCell ref="RS162:RT162"/>
    <mergeCell ref="RW162:RX162"/>
    <mergeCell ref="SA162:SB162"/>
    <mergeCell ref="SE162:SF162"/>
    <mergeCell ref="SI162:SJ162"/>
    <mergeCell ref="SM162:SN162"/>
    <mergeCell ref="SQ162:SR162"/>
    <mergeCell ref="SU162:SV162"/>
    <mergeCell ref="SY162:SZ162"/>
    <mergeCell ref="TC162:TD162"/>
    <mergeCell ref="TG162:TH162"/>
    <mergeCell ref="TK162:TL162"/>
    <mergeCell ref="TO162:TP162"/>
    <mergeCell ref="TS162:TT162"/>
    <mergeCell ref="TW162:TX162"/>
    <mergeCell ref="UA162:UB162"/>
    <mergeCell ref="UE162:UF162"/>
    <mergeCell ref="UI162:UJ162"/>
    <mergeCell ref="UM162:UN162"/>
    <mergeCell ref="UQ162:UR162"/>
    <mergeCell ref="UU162:UV162"/>
    <mergeCell ref="UY162:UZ162"/>
    <mergeCell ref="VC162:VD162"/>
    <mergeCell ref="VG162:VH162"/>
    <mergeCell ref="VK162:VL162"/>
    <mergeCell ref="VO162:VP162"/>
    <mergeCell ref="VS162:VT162"/>
    <mergeCell ref="VW162:VX162"/>
    <mergeCell ref="WA162:WB162"/>
    <mergeCell ref="WE162:WF162"/>
    <mergeCell ref="WI162:WJ162"/>
    <mergeCell ref="WM162:WN162"/>
    <mergeCell ref="WQ162:WR162"/>
    <mergeCell ref="WU162:WV162"/>
    <mergeCell ref="WY162:WZ162"/>
    <mergeCell ref="XC162:XD162"/>
    <mergeCell ref="XG162:XH162"/>
    <mergeCell ref="XK162:XL162"/>
    <mergeCell ref="XO162:XP162"/>
    <mergeCell ref="XS162:XT162"/>
    <mergeCell ref="XW162:XX162"/>
    <mergeCell ref="YA162:YB162"/>
    <mergeCell ref="YE162:YF162"/>
    <mergeCell ref="YI162:YJ162"/>
    <mergeCell ref="YM162:YN162"/>
    <mergeCell ref="YQ162:YR162"/>
    <mergeCell ref="YU162:YV162"/>
    <mergeCell ref="YY162:YZ162"/>
    <mergeCell ref="ZC162:ZD162"/>
    <mergeCell ref="ZG162:ZH162"/>
    <mergeCell ref="ZK162:ZL162"/>
    <mergeCell ref="ZO162:ZP162"/>
    <mergeCell ref="ZS162:ZT162"/>
    <mergeCell ref="ZW162:ZX162"/>
    <mergeCell ref="AAA162:AAB162"/>
    <mergeCell ref="AAE162:AAF162"/>
    <mergeCell ref="AAI162:AAJ162"/>
    <mergeCell ref="AAM162:AAN162"/>
    <mergeCell ref="AAQ162:AAR162"/>
    <mergeCell ref="AAU162:AAV162"/>
    <mergeCell ref="AAY162:AAZ162"/>
    <mergeCell ref="ABC162:ABD162"/>
    <mergeCell ref="ABG162:ABH162"/>
    <mergeCell ref="ABK162:ABL162"/>
    <mergeCell ref="ABO162:ABP162"/>
    <mergeCell ref="ABS162:ABT162"/>
    <mergeCell ref="ABW162:ABX162"/>
    <mergeCell ref="ACA162:ACB162"/>
    <mergeCell ref="ACE162:ACF162"/>
    <mergeCell ref="ACI162:ACJ162"/>
    <mergeCell ref="ACM162:ACN162"/>
    <mergeCell ref="ACQ162:ACR162"/>
    <mergeCell ref="ACU162:ACV162"/>
    <mergeCell ref="ACY162:ACZ162"/>
    <mergeCell ref="ADC162:ADD162"/>
    <mergeCell ref="ADG162:ADH162"/>
    <mergeCell ref="ADK162:ADL162"/>
    <mergeCell ref="ADO162:ADP162"/>
    <mergeCell ref="ADS162:ADT162"/>
    <mergeCell ref="ADW162:ADX162"/>
    <mergeCell ref="AEA162:AEB162"/>
    <mergeCell ref="AEE162:AEF162"/>
    <mergeCell ref="AEI162:AEJ162"/>
    <mergeCell ref="AEM162:AEN162"/>
    <mergeCell ref="AEQ162:AER162"/>
    <mergeCell ref="AEU162:AEV162"/>
    <mergeCell ref="AEY162:AEZ162"/>
    <mergeCell ref="AFC162:AFD162"/>
    <mergeCell ref="AFG162:AFH162"/>
    <mergeCell ref="AFK162:AFL162"/>
    <mergeCell ref="AFO162:AFP162"/>
    <mergeCell ref="AFS162:AFT162"/>
    <mergeCell ref="AFW162:AFX162"/>
    <mergeCell ref="AGA162:AGB162"/>
    <mergeCell ref="AGE162:AGF162"/>
    <mergeCell ref="AGI162:AGJ162"/>
    <mergeCell ref="AGM162:AGN162"/>
    <mergeCell ref="AGQ162:AGR162"/>
    <mergeCell ref="AGU162:AGV162"/>
    <mergeCell ref="AGY162:AGZ162"/>
    <mergeCell ref="AHC162:AHD162"/>
    <mergeCell ref="AHG162:AHH162"/>
    <mergeCell ref="AHK162:AHL162"/>
    <mergeCell ref="AHO162:AHP162"/>
    <mergeCell ref="AHS162:AHT162"/>
    <mergeCell ref="AHW162:AHX162"/>
    <mergeCell ref="AIA162:AIB162"/>
    <mergeCell ref="AIE162:AIF162"/>
    <mergeCell ref="AII162:AIJ162"/>
    <mergeCell ref="AIM162:AIN162"/>
    <mergeCell ref="AIQ162:AIR162"/>
    <mergeCell ref="AIU162:AIV162"/>
    <mergeCell ref="AIY162:AIZ162"/>
    <mergeCell ref="AJC162:AJD162"/>
    <mergeCell ref="AJG162:AJH162"/>
    <mergeCell ref="AJK162:AJL162"/>
    <mergeCell ref="AJO162:AJP162"/>
    <mergeCell ref="AJS162:AJT162"/>
    <mergeCell ref="AJW162:AJX162"/>
    <mergeCell ref="AKA162:AKB162"/>
    <mergeCell ref="AKE162:AKF162"/>
    <mergeCell ref="AKI162:AKJ162"/>
    <mergeCell ref="AKM162:AKN162"/>
    <mergeCell ref="AKQ162:AKR162"/>
    <mergeCell ref="AKU162:AKV162"/>
    <mergeCell ref="AKY162:AKZ162"/>
    <mergeCell ref="ALC162:ALD162"/>
    <mergeCell ref="ALG162:ALH162"/>
    <mergeCell ref="ALK162:ALL162"/>
    <mergeCell ref="ALO162:ALP162"/>
    <mergeCell ref="ALS162:ALT162"/>
    <mergeCell ref="ALW162:ALX162"/>
    <mergeCell ref="AMA162:AMB162"/>
    <mergeCell ref="AME162:AMF162"/>
    <mergeCell ref="AMI162:AMJ162"/>
    <mergeCell ref="O163:P163"/>
    <mergeCell ref="S163:T163"/>
    <mergeCell ref="W163:X163"/>
    <mergeCell ref="AA163:AB163"/>
    <mergeCell ref="AE163:AF163"/>
    <mergeCell ref="AI163:AJ163"/>
    <mergeCell ref="AM163:AN163"/>
    <mergeCell ref="AQ163:AR163"/>
    <mergeCell ref="AU163:AV163"/>
    <mergeCell ref="AY163:AZ163"/>
    <mergeCell ref="BC163:BD163"/>
    <mergeCell ref="BG163:BH163"/>
    <mergeCell ref="BK163:BL163"/>
    <mergeCell ref="BO163:BP163"/>
    <mergeCell ref="BS163:BT163"/>
    <mergeCell ref="BW163:BX163"/>
    <mergeCell ref="CA163:CB163"/>
    <mergeCell ref="CE163:CF163"/>
    <mergeCell ref="CI163:CJ163"/>
    <mergeCell ref="CM163:CN163"/>
    <mergeCell ref="CQ163:CR163"/>
    <mergeCell ref="CU163:CV163"/>
    <mergeCell ref="CY163:CZ163"/>
    <mergeCell ref="DC163:DD163"/>
    <mergeCell ref="DG163:DH163"/>
    <mergeCell ref="DK163:DL163"/>
    <mergeCell ref="DO163:DP163"/>
    <mergeCell ref="DS163:DT163"/>
    <mergeCell ref="DW163:DX163"/>
    <mergeCell ref="EA163:EB163"/>
    <mergeCell ref="EE163:EF163"/>
    <mergeCell ref="EI163:EJ163"/>
    <mergeCell ref="EM163:EN163"/>
    <mergeCell ref="EQ163:ER163"/>
    <mergeCell ref="EU163:EV163"/>
    <mergeCell ref="EY163:EZ163"/>
    <mergeCell ref="FC163:FD163"/>
    <mergeCell ref="FG163:FH163"/>
    <mergeCell ref="FK163:FL163"/>
    <mergeCell ref="FO163:FP163"/>
    <mergeCell ref="FS163:FT163"/>
    <mergeCell ref="FW163:FX163"/>
    <mergeCell ref="GA163:GB163"/>
    <mergeCell ref="GE163:GF163"/>
    <mergeCell ref="GI163:GJ163"/>
    <mergeCell ref="GM163:GN163"/>
    <mergeCell ref="GQ163:GR163"/>
    <mergeCell ref="GU163:GV163"/>
    <mergeCell ref="GY163:GZ163"/>
    <mergeCell ref="HC163:HD163"/>
    <mergeCell ref="HG163:HH163"/>
    <mergeCell ref="HK163:HL163"/>
    <mergeCell ref="HO163:HP163"/>
    <mergeCell ref="HS163:HT163"/>
    <mergeCell ref="HW163:HX163"/>
    <mergeCell ref="IA163:IB163"/>
    <mergeCell ref="IE163:IF163"/>
    <mergeCell ref="II163:IJ163"/>
    <mergeCell ref="IM163:IN163"/>
    <mergeCell ref="IQ163:IR163"/>
    <mergeCell ref="IU163:IV163"/>
    <mergeCell ref="IY163:IZ163"/>
    <mergeCell ref="JC163:JD163"/>
    <mergeCell ref="JG163:JH163"/>
    <mergeCell ref="JK163:JL163"/>
    <mergeCell ref="JO163:JP163"/>
    <mergeCell ref="JS163:JT163"/>
    <mergeCell ref="JW163:JX163"/>
    <mergeCell ref="KA163:KB163"/>
    <mergeCell ref="KE163:KF163"/>
    <mergeCell ref="KI163:KJ163"/>
    <mergeCell ref="KM163:KN163"/>
    <mergeCell ref="KQ163:KR163"/>
    <mergeCell ref="KU163:KV163"/>
    <mergeCell ref="KY163:KZ163"/>
    <mergeCell ref="LC163:LD163"/>
    <mergeCell ref="LG163:LH163"/>
    <mergeCell ref="LK163:LL163"/>
    <mergeCell ref="LO163:LP163"/>
    <mergeCell ref="LS163:LT163"/>
    <mergeCell ref="LW163:LX163"/>
    <mergeCell ref="MA163:MB163"/>
    <mergeCell ref="ME163:MF163"/>
    <mergeCell ref="MI163:MJ163"/>
    <mergeCell ref="MM163:MN163"/>
    <mergeCell ref="MQ163:MR163"/>
    <mergeCell ref="MU163:MV163"/>
    <mergeCell ref="MY163:MZ163"/>
    <mergeCell ref="NC163:ND163"/>
    <mergeCell ref="NG163:NH163"/>
    <mergeCell ref="NK163:NL163"/>
    <mergeCell ref="NO163:NP163"/>
    <mergeCell ref="NS163:NT163"/>
    <mergeCell ref="NW163:NX163"/>
    <mergeCell ref="OA163:OB163"/>
    <mergeCell ref="OE163:OF163"/>
    <mergeCell ref="OI163:OJ163"/>
    <mergeCell ref="OM163:ON163"/>
    <mergeCell ref="OQ163:OR163"/>
    <mergeCell ref="OU163:OV163"/>
    <mergeCell ref="OY163:OZ163"/>
    <mergeCell ref="PC163:PD163"/>
    <mergeCell ref="PG163:PH163"/>
    <mergeCell ref="PK163:PL163"/>
    <mergeCell ref="PO163:PP163"/>
    <mergeCell ref="PS163:PT163"/>
    <mergeCell ref="PW163:PX163"/>
    <mergeCell ref="QA163:QB163"/>
    <mergeCell ref="QE163:QF163"/>
    <mergeCell ref="QI163:QJ163"/>
    <mergeCell ref="QM163:QN163"/>
    <mergeCell ref="QQ163:QR163"/>
    <mergeCell ref="QU163:QV163"/>
    <mergeCell ref="QY163:QZ163"/>
    <mergeCell ref="RC163:RD163"/>
    <mergeCell ref="RG163:RH163"/>
    <mergeCell ref="RK163:RL163"/>
    <mergeCell ref="RO163:RP163"/>
    <mergeCell ref="RS163:RT163"/>
    <mergeCell ref="RW163:RX163"/>
    <mergeCell ref="SA163:SB163"/>
    <mergeCell ref="SE163:SF163"/>
    <mergeCell ref="SI163:SJ163"/>
    <mergeCell ref="SM163:SN163"/>
    <mergeCell ref="SQ163:SR163"/>
    <mergeCell ref="SU163:SV163"/>
    <mergeCell ref="SY163:SZ163"/>
    <mergeCell ref="TC163:TD163"/>
    <mergeCell ref="TG163:TH163"/>
    <mergeCell ref="TK163:TL163"/>
    <mergeCell ref="TO163:TP163"/>
    <mergeCell ref="TS163:TT163"/>
    <mergeCell ref="TW163:TX163"/>
    <mergeCell ref="UA163:UB163"/>
    <mergeCell ref="UE163:UF163"/>
    <mergeCell ref="UI163:UJ163"/>
    <mergeCell ref="UM163:UN163"/>
    <mergeCell ref="UQ163:UR163"/>
    <mergeCell ref="UU163:UV163"/>
    <mergeCell ref="UY163:UZ163"/>
    <mergeCell ref="VC163:VD163"/>
    <mergeCell ref="VG163:VH163"/>
    <mergeCell ref="VK163:VL163"/>
    <mergeCell ref="VO163:VP163"/>
    <mergeCell ref="VS163:VT163"/>
    <mergeCell ref="VW163:VX163"/>
    <mergeCell ref="WA163:WB163"/>
    <mergeCell ref="WE163:WF163"/>
    <mergeCell ref="WI163:WJ163"/>
    <mergeCell ref="WM163:WN163"/>
    <mergeCell ref="WQ163:WR163"/>
    <mergeCell ref="WU163:WV163"/>
    <mergeCell ref="WY163:WZ163"/>
    <mergeCell ref="XC163:XD163"/>
    <mergeCell ref="XG163:XH163"/>
    <mergeCell ref="XK163:XL163"/>
    <mergeCell ref="XO163:XP163"/>
    <mergeCell ref="XS163:XT163"/>
    <mergeCell ref="XW163:XX163"/>
    <mergeCell ref="YA163:YB163"/>
    <mergeCell ref="YE163:YF163"/>
    <mergeCell ref="YI163:YJ163"/>
    <mergeCell ref="YM163:YN163"/>
    <mergeCell ref="YQ163:YR163"/>
    <mergeCell ref="YU163:YV163"/>
    <mergeCell ref="YY163:YZ163"/>
    <mergeCell ref="ZC163:ZD163"/>
    <mergeCell ref="ZG163:ZH163"/>
    <mergeCell ref="ZK163:ZL163"/>
    <mergeCell ref="ZO163:ZP163"/>
    <mergeCell ref="ZS163:ZT163"/>
    <mergeCell ref="ZW163:ZX163"/>
    <mergeCell ref="AAA163:AAB163"/>
    <mergeCell ref="AAE163:AAF163"/>
    <mergeCell ref="AAI163:AAJ163"/>
    <mergeCell ref="AAM163:AAN163"/>
    <mergeCell ref="AAQ163:AAR163"/>
    <mergeCell ref="AAU163:AAV163"/>
    <mergeCell ref="AAY163:AAZ163"/>
    <mergeCell ref="ABC163:ABD163"/>
    <mergeCell ref="ABG163:ABH163"/>
    <mergeCell ref="ABK163:ABL163"/>
    <mergeCell ref="ABO163:ABP163"/>
    <mergeCell ref="ABS163:ABT163"/>
    <mergeCell ref="ABW163:ABX163"/>
    <mergeCell ref="ACA163:ACB163"/>
    <mergeCell ref="ACE163:ACF163"/>
    <mergeCell ref="ACI163:ACJ163"/>
    <mergeCell ref="ACM163:ACN163"/>
    <mergeCell ref="ACQ163:ACR163"/>
    <mergeCell ref="ACU163:ACV163"/>
    <mergeCell ref="ACY163:ACZ163"/>
    <mergeCell ref="ADC163:ADD163"/>
    <mergeCell ref="ADG163:ADH163"/>
    <mergeCell ref="ADK163:ADL163"/>
    <mergeCell ref="ADO163:ADP163"/>
    <mergeCell ref="ADS163:ADT163"/>
    <mergeCell ref="ADW163:ADX163"/>
    <mergeCell ref="AEA163:AEB163"/>
    <mergeCell ref="AEE163:AEF163"/>
    <mergeCell ref="AEI163:AEJ163"/>
    <mergeCell ref="AEM163:AEN163"/>
    <mergeCell ref="AEQ163:AER163"/>
    <mergeCell ref="AEU163:AEV163"/>
    <mergeCell ref="AEY163:AEZ163"/>
    <mergeCell ref="AFC163:AFD163"/>
    <mergeCell ref="AFG163:AFH163"/>
    <mergeCell ref="AFK163:AFL163"/>
    <mergeCell ref="AFO163:AFP163"/>
    <mergeCell ref="AFS163:AFT163"/>
    <mergeCell ref="AFW163:AFX163"/>
    <mergeCell ref="AGA163:AGB163"/>
    <mergeCell ref="AGE163:AGF163"/>
    <mergeCell ref="AGI163:AGJ163"/>
    <mergeCell ref="AGM163:AGN163"/>
    <mergeCell ref="AGQ163:AGR163"/>
    <mergeCell ref="AGU163:AGV163"/>
    <mergeCell ref="AGY163:AGZ163"/>
    <mergeCell ref="AHC163:AHD163"/>
    <mergeCell ref="AHG163:AHH163"/>
    <mergeCell ref="AHK163:AHL163"/>
    <mergeCell ref="AHO163:AHP163"/>
    <mergeCell ref="AHS163:AHT163"/>
    <mergeCell ref="AHW163:AHX163"/>
    <mergeCell ref="AIA163:AIB163"/>
    <mergeCell ref="AIE163:AIF163"/>
    <mergeCell ref="AII163:AIJ163"/>
    <mergeCell ref="AIM163:AIN163"/>
    <mergeCell ref="AIQ163:AIR163"/>
    <mergeCell ref="AIU163:AIV163"/>
    <mergeCell ref="AIY163:AIZ163"/>
    <mergeCell ref="AJC163:AJD163"/>
    <mergeCell ref="AJG163:AJH163"/>
    <mergeCell ref="AJK163:AJL163"/>
    <mergeCell ref="AJO163:AJP163"/>
    <mergeCell ref="AJS163:AJT163"/>
    <mergeCell ref="AJW163:AJX163"/>
    <mergeCell ref="AKA163:AKB163"/>
    <mergeCell ref="AKE163:AKF163"/>
    <mergeCell ref="AKI163:AKJ163"/>
    <mergeCell ref="AKM163:AKN163"/>
    <mergeCell ref="AKQ163:AKR163"/>
    <mergeCell ref="AKU163:AKV163"/>
    <mergeCell ref="AKY163:AKZ163"/>
    <mergeCell ref="ALC163:ALD163"/>
    <mergeCell ref="ALG163:ALH163"/>
    <mergeCell ref="ALK163:ALL163"/>
    <mergeCell ref="ALO163:ALP163"/>
    <mergeCell ref="ALS163:ALT163"/>
    <mergeCell ref="ALW163:ALX163"/>
    <mergeCell ref="AMA163:AMB163"/>
    <mergeCell ref="AME163:AMF163"/>
    <mergeCell ref="AMI163:AMJ163"/>
    <mergeCell ref="O164:P164"/>
    <mergeCell ref="S164:T164"/>
    <mergeCell ref="W164:X164"/>
    <mergeCell ref="AA164:AB164"/>
    <mergeCell ref="AE164:AF164"/>
    <mergeCell ref="AI164:AJ164"/>
    <mergeCell ref="AM164:AN164"/>
    <mergeCell ref="AQ164:AR164"/>
    <mergeCell ref="AU164:AV164"/>
    <mergeCell ref="AY164:AZ164"/>
    <mergeCell ref="BC164:BD164"/>
    <mergeCell ref="BG164:BH164"/>
    <mergeCell ref="BK164:BL164"/>
    <mergeCell ref="BO164:BP164"/>
    <mergeCell ref="BS164:BT164"/>
    <mergeCell ref="BW164:BX164"/>
    <mergeCell ref="CA164:CB164"/>
    <mergeCell ref="CE164:CF164"/>
    <mergeCell ref="CI164:CJ164"/>
    <mergeCell ref="CM164:CN164"/>
    <mergeCell ref="CQ164:CR164"/>
    <mergeCell ref="CU164:CV164"/>
    <mergeCell ref="CY164:CZ164"/>
    <mergeCell ref="DC164:DD164"/>
    <mergeCell ref="DG164:DH164"/>
    <mergeCell ref="DK164:DL164"/>
    <mergeCell ref="DO164:DP164"/>
    <mergeCell ref="DS164:DT164"/>
    <mergeCell ref="DW164:DX164"/>
    <mergeCell ref="EA164:EB164"/>
    <mergeCell ref="EE164:EF164"/>
    <mergeCell ref="EI164:EJ164"/>
    <mergeCell ref="EM164:EN164"/>
    <mergeCell ref="EQ164:ER164"/>
    <mergeCell ref="EU164:EV164"/>
    <mergeCell ref="EY164:EZ164"/>
    <mergeCell ref="FC164:FD164"/>
    <mergeCell ref="FG164:FH164"/>
    <mergeCell ref="FK164:FL164"/>
    <mergeCell ref="FO164:FP164"/>
    <mergeCell ref="FS164:FT164"/>
    <mergeCell ref="FW164:FX164"/>
    <mergeCell ref="GA164:GB164"/>
    <mergeCell ref="GE164:GF164"/>
    <mergeCell ref="GI164:GJ164"/>
    <mergeCell ref="GM164:GN164"/>
    <mergeCell ref="GQ164:GR164"/>
    <mergeCell ref="GU164:GV164"/>
    <mergeCell ref="GY164:GZ164"/>
    <mergeCell ref="HC164:HD164"/>
    <mergeCell ref="HG164:HH164"/>
    <mergeCell ref="HK164:HL164"/>
    <mergeCell ref="HO164:HP164"/>
    <mergeCell ref="HS164:HT164"/>
    <mergeCell ref="HW164:HX164"/>
    <mergeCell ref="IA164:IB164"/>
    <mergeCell ref="IE164:IF164"/>
    <mergeCell ref="II164:IJ164"/>
    <mergeCell ref="IM164:IN164"/>
    <mergeCell ref="IQ164:IR164"/>
    <mergeCell ref="IU164:IV164"/>
    <mergeCell ref="IY164:IZ164"/>
    <mergeCell ref="JC164:JD164"/>
    <mergeCell ref="JG164:JH164"/>
    <mergeCell ref="JK164:JL164"/>
    <mergeCell ref="JO164:JP164"/>
    <mergeCell ref="JS164:JT164"/>
    <mergeCell ref="JW164:JX164"/>
    <mergeCell ref="KA164:KB164"/>
    <mergeCell ref="KE164:KF164"/>
    <mergeCell ref="KI164:KJ164"/>
    <mergeCell ref="KM164:KN164"/>
    <mergeCell ref="KQ164:KR164"/>
    <mergeCell ref="KU164:KV164"/>
    <mergeCell ref="KY164:KZ164"/>
    <mergeCell ref="LC164:LD164"/>
    <mergeCell ref="LG164:LH164"/>
    <mergeCell ref="LK164:LL164"/>
    <mergeCell ref="LO164:LP164"/>
    <mergeCell ref="LS164:LT164"/>
    <mergeCell ref="LW164:LX164"/>
    <mergeCell ref="MA164:MB164"/>
    <mergeCell ref="ME164:MF164"/>
    <mergeCell ref="MI164:MJ164"/>
    <mergeCell ref="MM164:MN164"/>
    <mergeCell ref="MQ164:MR164"/>
    <mergeCell ref="MU164:MV164"/>
    <mergeCell ref="MY164:MZ164"/>
    <mergeCell ref="NC164:ND164"/>
    <mergeCell ref="NG164:NH164"/>
    <mergeCell ref="NK164:NL164"/>
    <mergeCell ref="NO164:NP164"/>
    <mergeCell ref="NS164:NT164"/>
    <mergeCell ref="NW164:NX164"/>
    <mergeCell ref="OA164:OB164"/>
    <mergeCell ref="OE164:OF164"/>
    <mergeCell ref="OI164:OJ164"/>
    <mergeCell ref="OM164:ON164"/>
    <mergeCell ref="OQ164:OR164"/>
    <mergeCell ref="OU164:OV164"/>
    <mergeCell ref="OY164:OZ164"/>
    <mergeCell ref="PC164:PD164"/>
    <mergeCell ref="PG164:PH164"/>
    <mergeCell ref="PK164:PL164"/>
    <mergeCell ref="PO164:PP164"/>
    <mergeCell ref="PS164:PT164"/>
    <mergeCell ref="PW164:PX164"/>
    <mergeCell ref="QA164:QB164"/>
    <mergeCell ref="QE164:QF164"/>
    <mergeCell ref="QI164:QJ164"/>
    <mergeCell ref="QM164:QN164"/>
    <mergeCell ref="QQ164:QR164"/>
    <mergeCell ref="QU164:QV164"/>
    <mergeCell ref="QY164:QZ164"/>
    <mergeCell ref="RC164:RD164"/>
    <mergeCell ref="RG164:RH164"/>
    <mergeCell ref="RK164:RL164"/>
    <mergeCell ref="RO164:RP164"/>
    <mergeCell ref="RS164:RT164"/>
    <mergeCell ref="RW164:RX164"/>
    <mergeCell ref="SA164:SB164"/>
    <mergeCell ref="SE164:SF164"/>
    <mergeCell ref="SI164:SJ164"/>
    <mergeCell ref="SM164:SN164"/>
    <mergeCell ref="SQ164:SR164"/>
    <mergeCell ref="SU164:SV164"/>
    <mergeCell ref="SY164:SZ164"/>
    <mergeCell ref="TC164:TD164"/>
    <mergeCell ref="TG164:TH164"/>
    <mergeCell ref="TK164:TL164"/>
    <mergeCell ref="TO164:TP164"/>
    <mergeCell ref="TS164:TT164"/>
    <mergeCell ref="TW164:TX164"/>
    <mergeCell ref="UA164:UB164"/>
    <mergeCell ref="UE164:UF164"/>
    <mergeCell ref="UI164:UJ164"/>
    <mergeCell ref="UM164:UN164"/>
    <mergeCell ref="UQ164:UR164"/>
    <mergeCell ref="UU164:UV164"/>
    <mergeCell ref="UY164:UZ164"/>
    <mergeCell ref="VC164:VD164"/>
    <mergeCell ref="VG164:VH164"/>
    <mergeCell ref="VK164:VL164"/>
    <mergeCell ref="VO164:VP164"/>
    <mergeCell ref="VS164:VT164"/>
    <mergeCell ref="VW164:VX164"/>
    <mergeCell ref="WA164:WB164"/>
    <mergeCell ref="WE164:WF164"/>
    <mergeCell ref="WI164:WJ164"/>
    <mergeCell ref="WM164:WN164"/>
    <mergeCell ref="WQ164:WR164"/>
    <mergeCell ref="WU164:WV164"/>
    <mergeCell ref="WY164:WZ164"/>
    <mergeCell ref="XC164:XD164"/>
    <mergeCell ref="XG164:XH164"/>
    <mergeCell ref="XK164:XL164"/>
    <mergeCell ref="XO164:XP164"/>
    <mergeCell ref="XS164:XT164"/>
    <mergeCell ref="XW164:XX164"/>
    <mergeCell ref="YA164:YB164"/>
    <mergeCell ref="YE164:YF164"/>
    <mergeCell ref="YI164:YJ164"/>
    <mergeCell ref="YM164:YN164"/>
    <mergeCell ref="YQ164:YR164"/>
    <mergeCell ref="YU164:YV164"/>
    <mergeCell ref="YY164:YZ164"/>
    <mergeCell ref="ZC164:ZD164"/>
    <mergeCell ref="ZG164:ZH164"/>
    <mergeCell ref="ZK164:ZL164"/>
    <mergeCell ref="ZO164:ZP164"/>
    <mergeCell ref="ZS164:ZT164"/>
    <mergeCell ref="ZW164:ZX164"/>
    <mergeCell ref="AAA164:AAB164"/>
    <mergeCell ref="AAE164:AAF164"/>
    <mergeCell ref="AAI164:AAJ164"/>
    <mergeCell ref="AAM164:AAN164"/>
    <mergeCell ref="AAQ164:AAR164"/>
    <mergeCell ref="AAU164:AAV164"/>
    <mergeCell ref="AAY164:AAZ164"/>
    <mergeCell ref="ABC164:ABD164"/>
    <mergeCell ref="ABG164:ABH164"/>
    <mergeCell ref="ABK164:ABL164"/>
    <mergeCell ref="ABO164:ABP164"/>
    <mergeCell ref="ABS164:ABT164"/>
    <mergeCell ref="ABW164:ABX164"/>
    <mergeCell ref="ACA164:ACB164"/>
    <mergeCell ref="ACE164:ACF164"/>
    <mergeCell ref="ACI164:ACJ164"/>
    <mergeCell ref="ACM164:ACN164"/>
    <mergeCell ref="ACQ164:ACR164"/>
    <mergeCell ref="ACU164:ACV164"/>
    <mergeCell ref="ACY164:ACZ164"/>
    <mergeCell ref="ADC164:ADD164"/>
    <mergeCell ref="ADG164:ADH164"/>
    <mergeCell ref="ADK164:ADL164"/>
    <mergeCell ref="ADO164:ADP164"/>
    <mergeCell ref="ADS164:ADT164"/>
    <mergeCell ref="ADW164:ADX164"/>
    <mergeCell ref="AEA164:AEB164"/>
    <mergeCell ref="AEE164:AEF164"/>
    <mergeCell ref="AEI164:AEJ164"/>
    <mergeCell ref="AEM164:AEN164"/>
    <mergeCell ref="AEQ164:AER164"/>
    <mergeCell ref="AEU164:AEV164"/>
    <mergeCell ref="AEY164:AEZ164"/>
    <mergeCell ref="AFC164:AFD164"/>
    <mergeCell ref="AFG164:AFH164"/>
    <mergeCell ref="AFK164:AFL164"/>
    <mergeCell ref="AFO164:AFP164"/>
    <mergeCell ref="AFS164:AFT164"/>
    <mergeCell ref="AFW164:AFX164"/>
    <mergeCell ref="AGA164:AGB164"/>
    <mergeCell ref="AGE164:AGF164"/>
    <mergeCell ref="AGI164:AGJ164"/>
    <mergeCell ref="AGM164:AGN164"/>
    <mergeCell ref="AGQ164:AGR164"/>
    <mergeCell ref="AGU164:AGV164"/>
    <mergeCell ref="AGY164:AGZ164"/>
    <mergeCell ref="AHC164:AHD164"/>
    <mergeCell ref="AHG164:AHH164"/>
    <mergeCell ref="AHK164:AHL164"/>
    <mergeCell ref="AHO164:AHP164"/>
    <mergeCell ref="AHS164:AHT164"/>
    <mergeCell ref="AHW164:AHX164"/>
    <mergeCell ref="AIA164:AIB164"/>
    <mergeCell ref="AIE164:AIF164"/>
    <mergeCell ref="AII164:AIJ164"/>
    <mergeCell ref="AIM164:AIN164"/>
    <mergeCell ref="AIQ164:AIR164"/>
    <mergeCell ref="AIU164:AIV164"/>
    <mergeCell ref="AIY164:AIZ164"/>
    <mergeCell ref="AJC164:AJD164"/>
    <mergeCell ref="AJG164:AJH164"/>
    <mergeCell ref="AJK164:AJL164"/>
    <mergeCell ref="AJO164:AJP164"/>
    <mergeCell ref="AJS164:AJT164"/>
    <mergeCell ref="AJW164:AJX164"/>
    <mergeCell ref="AKA164:AKB164"/>
    <mergeCell ref="AKE164:AKF164"/>
    <mergeCell ref="AKI164:AKJ164"/>
    <mergeCell ref="AKM164:AKN164"/>
    <mergeCell ref="AKQ164:AKR164"/>
    <mergeCell ref="AKU164:AKV164"/>
    <mergeCell ref="AKY164:AKZ164"/>
    <mergeCell ref="ALC164:ALD164"/>
    <mergeCell ref="ALG164:ALH164"/>
    <mergeCell ref="ALK164:ALL164"/>
    <mergeCell ref="ALO164:ALP164"/>
    <mergeCell ref="ALS164:ALT164"/>
    <mergeCell ref="ALW164:ALX164"/>
    <mergeCell ref="AMA164:AMB164"/>
    <mergeCell ref="AME164:AMF164"/>
    <mergeCell ref="AMI164:AMJ164"/>
    <mergeCell ref="O165:P165"/>
    <mergeCell ref="S165:T165"/>
    <mergeCell ref="W165:X165"/>
    <mergeCell ref="AA165:AB165"/>
    <mergeCell ref="AE165:AF165"/>
    <mergeCell ref="AI165:AJ165"/>
    <mergeCell ref="AM165:AN165"/>
    <mergeCell ref="AQ165:AR165"/>
    <mergeCell ref="AU165:AV165"/>
    <mergeCell ref="AY165:AZ165"/>
    <mergeCell ref="BC165:BD165"/>
    <mergeCell ref="BG165:BH165"/>
    <mergeCell ref="BK165:BL165"/>
    <mergeCell ref="BO165:BP165"/>
    <mergeCell ref="BS165:BT165"/>
    <mergeCell ref="BW165:BX165"/>
    <mergeCell ref="CA165:CB165"/>
    <mergeCell ref="CE165:CF165"/>
    <mergeCell ref="CI165:CJ165"/>
    <mergeCell ref="CM165:CN165"/>
    <mergeCell ref="CQ165:CR165"/>
    <mergeCell ref="CU165:CV165"/>
    <mergeCell ref="CY165:CZ165"/>
    <mergeCell ref="DC165:DD165"/>
    <mergeCell ref="DG165:DH165"/>
    <mergeCell ref="DK165:DL165"/>
    <mergeCell ref="DO165:DP165"/>
    <mergeCell ref="DS165:DT165"/>
    <mergeCell ref="DW165:DX165"/>
    <mergeCell ref="EA165:EB165"/>
    <mergeCell ref="EE165:EF165"/>
    <mergeCell ref="EI165:EJ165"/>
    <mergeCell ref="EM165:EN165"/>
    <mergeCell ref="EQ165:ER165"/>
    <mergeCell ref="EU165:EV165"/>
    <mergeCell ref="EY165:EZ165"/>
    <mergeCell ref="FC165:FD165"/>
    <mergeCell ref="FG165:FH165"/>
    <mergeCell ref="FK165:FL165"/>
    <mergeCell ref="FO165:FP165"/>
    <mergeCell ref="FS165:FT165"/>
    <mergeCell ref="FW165:FX165"/>
    <mergeCell ref="GA165:GB165"/>
    <mergeCell ref="GE165:GF165"/>
    <mergeCell ref="GI165:GJ165"/>
    <mergeCell ref="GM165:GN165"/>
    <mergeCell ref="GQ165:GR165"/>
    <mergeCell ref="GU165:GV165"/>
    <mergeCell ref="GY165:GZ165"/>
    <mergeCell ref="HC165:HD165"/>
    <mergeCell ref="HG165:HH165"/>
    <mergeCell ref="HK165:HL165"/>
    <mergeCell ref="HO165:HP165"/>
    <mergeCell ref="HS165:HT165"/>
    <mergeCell ref="HW165:HX165"/>
    <mergeCell ref="IA165:IB165"/>
    <mergeCell ref="IE165:IF165"/>
    <mergeCell ref="II165:IJ165"/>
    <mergeCell ref="IM165:IN165"/>
    <mergeCell ref="IQ165:IR165"/>
    <mergeCell ref="IU165:IV165"/>
    <mergeCell ref="IY165:IZ165"/>
    <mergeCell ref="JC165:JD165"/>
    <mergeCell ref="JG165:JH165"/>
    <mergeCell ref="JK165:JL165"/>
    <mergeCell ref="JO165:JP165"/>
    <mergeCell ref="JS165:JT165"/>
    <mergeCell ref="JW165:JX165"/>
    <mergeCell ref="KA165:KB165"/>
    <mergeCell ref="KE165:KF165"/>
    <mergeCell ref="KI165:KJ165"/>
    <mergeCell ref="KM165:KN165"/>
    <mergeCell ref="KQ165:KR165"/>
    <mergeCell ref="KU165:KV165"/>
    <mergeCell ref="KY165:KZ165"/>
    <mergeCell ref="LC165:LD165"/>
    <mergeCell ref="LG165:LH165"/>
    <mergeCell ref="LK165:LL165"/>
    <mergeCell ref="LO165:LP165"/>
    <mergeCell ref="LS165:LT165"/>
    <mergeCell ref="LW165:LX165"/>
    <mergeCell ref="MA165:MB165"/>
    <mergeCell ref="ME165:MF165"/>
    <mergeCell ref="MI165:MJ165"/>
    <mergeCell ref="MM165:MN165"/>
    <mergeCell ref="MQ165:MR165"/>
    <mergeCell ref="MU165:MV165"/>
    <mergeCell ref="MY165:MZ165"/>
    <mergeCell ref="NC165:ND165"/>
    <mergeCell ref="NG165:NH165"/>
    <mergeCell ref="NK165:NL165"/>
    <mergeCell ref="NO165:NP165"/>
    <mergeCell ref="NS165:NT165"/>
    <mergeCell ref="NW165:NX165"/>
    <mergeCell ref="OA165:OB165"/>
    <mergeCell ref="OE165:OF165"/>
    <mergeCell ref="OI165:OJ165"/>
    <mergeCell ref="OM165:ON165"/>
    <mergeCell ref="OQ165:OR165"/>
    <mergeCell ref="OU165:OV165"/>
    <mergeCell ref="OY165:OZ165"/>
    <mergeCell ref="PC165:PD165"/>
    <mergeCell ref="PG165:PH165"/>
    <mergeCell ref="PK165:PL165"/>
    <mergeCell ref="PO165:PP165"/>
    <mergeCell ref="PS165:PT165"/>
    <mergeCell ref="PW165:PX165"/>
    <mergeCell ref="QA165:QB165"/>
    <mergeCell ref="QE165:QF165"/>
    <mergeCell ref="QI165:QJ165"/>
    <mergeCell ref="QM165:QN165"/>
    <mergeCell ref="QQ165:QR165"/>
    <mergeCell ref="QU165:QV165"/>
    <mergeCell ref="QY165:QZ165"/>
    <mergeCell ref="RC165:RD165"/>
    <mergeCell ref="RG165:RH165"/>
    <mergeCell ref="RK165:RL165"/>
    <mergeCell ref="RO165:RP165"/>
    <mergeCell ref="RS165:RT165"/>
    <mergeCell ref="RW165:RX165"/>
    <mergeCell ref="SA165:SB165"/>
    <mergeCell ref="SE165:SF165"/>
    <mergeCell ref="SI165:SJ165"/>
    <mergeCell ref="SM165:SN165"/>
    <mergeCell ref="SQ165:SR165"/>
    <mergeCell ref="SU165:SV165"/>
    <mergeCell ref="SY165:SZ165"/>
    <mergeCell ref="TC165:TD165"/>
    <mergeCell ref="TG165:TH165"/>
    <mergeCell ref="TK165:TL165"/>
    <mergeCell ref="TO165:TP165"/>
    <mergeCell ref="TS165:TT165"/>
    <mergeCell ref="TW165:TX165"/>
    <mergeCell ref="UA165:UB165"/>
    <mergeCell ref="UE165:UF165"/>
    <mergeCell ref="UI165:UJ165"/>
    <mergeCell ref="UM165:UN165"/>
    <mergeCell ref="UQ165:UR165"/>
    <mergeCell ref="UU165:UV165"/>
    <mergeCell ref="UY165:UZ165"/>
    <mergeCell ref="VC165:VD165"/>
    <mergeCell ref="VG165:VH165"/>
    <mergeCell ref="VK165:VL165"/>
    <mergeCell ref="VO165:VP165"/>
    <mergeCell ref="VS165:VT165"/>
    <mergeCell ref="VW165:VX165"/>
    <mergeCell ref="WA165:WB165"/>
    <mergeCell ref="WE165:WF165"/>
    <mergeCell ref="WI165:WJ165"/>
    <mergeCell ref="WM165:WN165"/>
    <mergeCell ref="WQ165:WR165"/>
    <mergeCell ref="WU165:WV165"/>
    <mergeCell ref="WY165:WZ165"/>
    <mergeCell ref="XC165:XD165"/>
    <mergeCell ref="XG165:XH165"/>
    <mergeCell ref="XK165:XL165"/>
    <mergeCell ref="XO165:XP165"/>
    <mergeCell ref="XS165:XT165"/>
    <mergeCell ref="XW165:XX165"/>
    <mergeCell ref="YA165:YB165"/>
    <mergeCell ref="YE165:YF165"/>
    <mergeCell ref="YI165:YJ165"/>
    <mergeCell ref="YM165:YN165"/>
    <mergeCell ref="YQ165:YR165"/>
    <mergeCell ref="YU165:YV165"/>
    <mergeCell ref="YY165:YZ165"/>
    <mergeCell ref="ZC165:ZD165"/>
    <mergeCell ref="ZG165:ZH165"/>
    <mergeCell ref="ZK165:ZL165"/>
    <mergeCell ref="ZO165:ZP165"/>
    <mergeCell ref="ZS165:ZT165"/>
    <mergeCell ref="ZW165:ZX165"/>
    <mergeCell ref="AAA165:AAB165"/>
    <mergeCell ref="AAE165:AAF165"/>
    <mergeCell ref="AAI165:AAJ165"/>
    <mergeCell ref="AAM165:AAN165"/>
    <mergeCell ref="AAQ165:AAR165"/>
    <mergeCell ref="AAU165:AAV165"/>
    <mergeCell ref="AAY165:AAZ165"/>
    <mergeCell ref="ABC165:ABD165"/>
    <mergeCell ref="ABG165:ABH165"/>
    <mergeCell ref="ABK165:ABL165"/>
    <mergeCell ref="ABO165:ABP165"/>
    <mergeCell ref="ABS165:ABT165"/>
    <mergeCell ref="ABW165:ABX165"/>
    <mergeCell ref="ACA165:ACB165"/>
    <mergeCell ref="ACE165:ACF165"/>
    <mergeCell ref="ACI165:ACJ165"/>
    <mergeCell ref="ACM165:ACN165"/>
    <mergeCell ref="ACQ165:ACR165"/>
    <mergeCell ref="ACU165:ACV165"/>
    <mergeCell ref="ACY165:ACZ165"/>
    <mergeCell ref="ADC165:ADD165"/>
    <mergeCell ref="ADG165:ADH165"/>
    <mergeCell ref="ADK165:ADL165"/>
    <mergeCell ref="ADO165:ADP165"/>
    <mergeCell ref="ADS165:ADT165"/>
    <mergeCell ref="ADW165:ADX165"/>
    <mergeCell ref="AEA165:AEB165"/>
    <mergeCell ref="AEE165:AEF165"/>
    <mergeCell ref="AEI165:AEJ165"/>
    <mergeCell ref="AEM165:AEN165"/>
    <mergeCell ref="AEQ165:AER165"/>
    <mergeCell ref="AEU165:AEV165"/>
    <mergeCell ref="AEY165:AEZ165"/>
    <mergeCell ref="AFC165:AFD165"/>
    <mergeCell ref="AFG165:AFH165"/>
    <mergeCell ref="AFK165:AFL165"/>
    <mergeCell ref="AFO165:AFP165"/>
    <mergeCell ref="AFS165:AFT165"/>
    <mergeCell ref="AFW165:AFX165"/>
    <mergeCell ref="AGA165:AGB165"/>
    <mergeCell ref="AGE165:AGF165"/>
    <mergeCell ref="AGI165:AGJ165"/>
    <mergeCell ref="AGM165:AGN165"/>
    <mergeCell ref="AGQ165:AGR165"/>
    <mergeCell ref="AGU165:AGV165"/>
    <mergeCell ref="AGY165:AGZ165"/>
    <mergeCell ref="AHC165:AHD165"/>
    <mergeCell ref="AHG165:AHH165"/>
    <mergeCell ref="AHK165:AHL165"/>
    <mergeCell ref="AHO165:AHP165"/>
    <mergeCell ref="AHS165:AHT165"/>
    <mergeCell ref="AHW165:AHX165"/>
    <mergeCell ref="AIA165:AIB165"/>
    <mergeCell ref="AIE165:AIF165"/>
    <mergeCell ref="AII165:AIJ165"/>
    <mergeCell ref="AIM165:AIN165"/>
    <mergeCell ref="AIQ165:AIR165"/>
    <mergeCell ref="AIU165:AIV165"/>
    <mergeCell ref="AIY165:AIZ165"/>
    <mergeCell ref="AJC165:AJD165"/>
    <mergeCell ref="AJG165:AJH165"/>
    <mergeCell ref="AJK165:AJL165"/>
    <mergeCell ref="AJO165:AJP165"/>
    <mergeCell ref="AJS165:AJT165"/>
    <mergeCell ref="AJW165:AJX165"/>
    <mergeCell ref="AKA165:AKB165"/>
    <mergeCell ref="AKE165:AKF165"/>
    <mergeCell ref="AKI165:AKJ165"/>
    <mergeCell ref="AKM165:AKN165"/>
    <mergeCell ref="AKQ165:AKR165"/>
    <mergeCell ref="AKU165:AKV165"/>
    <mergeCell ref="AKY165:AKZ165"/>
    <mergeCell ref="ALC165:ALD165"/>
    <mergeCell ref="ALG165:ALH165"/>
    <mergeCell ref="ALK165:ALL165"/>
    <mergeCell ref="ALO165:ALP165"/>
    <mergeCell ref="ALS165:ALT165"/>
    <mergeCell ref="ALW165:ALX165"/>
    <mergeCell ref="AMA165:AMB165"/>
    <mergeCell ref="AME165:AMF165"/>
    <mergeCell ref="AMI165:AMJ165"/>
    <mergeCell ref="O166:P166"/>
    <mergeCell ref="S166:T166"/>
    <mergeCell ref="W166:X166"/>
    <mergeCell ref="AA166:AB166"/>
    <mergeCell ref="AE166:AF166"/>
    <mergeCell ref="AI166:AJ166"/>
    <mergeCell ref="AM166:AN166"/>
    <mergeCell ref="AQ166:AR166"/>
    <mergeCell ref="AU166:AV166"/>
    <mergeCell ref="AY166:AZ166"/>
    <mergeCell ref="BC166:BD166"/>
    <mergeCell ref="BG166:BH166"/>
    <mergeCell ref="BK166:BL166"/>
    <mergeCell ref="BO166:BP166"/>
    <mergeCell ref="BS166:BT166"/>
    <mergeCell ref="BW166:BX166"/>
    <mergeCell ref="CA166:CB166"/>
    <mergeCell ref="CE166:CF166"/>
    <mergeCell ref="CI166:CJ166"/>
    <mergeCell ref="CM166:CN166"/>
    <mergeCell ref="CQ166:CR166"/>
    <mergeCell ref="CU166:CV166"/>
    <mergeCell ref="CY166:CZ166"/>
    <mergeCell ref="DC166:DD166"/>
    <mergeCell ref="DG166:DH166"/>
    <mergeCell ref="DK166:DL166"/>
    <mergeCell ref="DO166:DP166"/>
    <mergeCell ref="DS166:DT166"/>
    <mergeCell ref="DW166:DX166"/>
    <mergeCell ref="EA166:EB166"/>
    <mergeCell ref="EE166:EF166"/>
    <mergeCell ref="EI166:EJ166"/>
    <mergeCell ref="EM166:EN166"/>
    <mergeCell ref="EQ166:ER166"/>
    <mergeCell ref="EU166:EV166"/>
    <mergeCell ref="EY166:EZ166"/>
    <mergeCell ref="FC166:FD166"/>
    <mergeCell ref="FG166:FH166"/>
    <mergeCell ref="FK166:FL166"/>
    <mergeCell ref="FO166:FP166"/>
    <mergeCell ref="FS166:FT166"/>
    <mergeCell ref="FW166:FX166"/>
    <mergeCell ref="GA166:GB166"/>
    <mergeCell ref="GE166:GF166"/>
    <mergeCell ref="GI166:GJ166"/>
    <mergeCell ref="GM166:GN166"/>
    <mergeCell ref="GQ166:GR166"/>
    <mergeCell ref="GU166:GV166"/>
    <mergeCell ref="GY166:GZ166"/>
    <mergeCell ref="HC166:HD166"/>
    <mergeCell ref="HG166:HH166"/>
    <mergeCell ref="HK166:HL166"/>
    <mergeCell ref="HO166:HP166"/>
    <mergeCell ref="HS166:HT166"/>
    <mergeCell ref="HW166:HX166"/>
    <mergeCell ref="IA166:IB166"/>
    <mergeCell ref="IE166:IF166"/>
    <mergeCell ref="II166:IJ166"/>
    <mergeCell ref="IM166:IN166"/>
    <mergeCell ref="IQ166:IR166"/>
    <mergeCell ref="IU166:IV166"/>
    <mergeCell ref="IY166:IZ166"/>
    <mergeCell ref="JC166:JD166"/>
    <mergeCell ref="JG166:JH166"/>
    <mergeCell ref="JK166:JL166"/>
    <mergeCell ref="JO166:JP166"/>
    <mergeCell ref="JS166:JT166"/>
    <mergeCell ref="JW166:JX166"/>
    <mergeCell ref="KA166:KB166"/>
    <mergeCell ref="KE166:KF166"/>
    <mergeCell ref="KI166:KJ166"/>
    <mergeCell ref="KM166:KN166"/>
    <mergeCell ref="KQ166:KR166"/>
    <mergeCell ref="KU166:KV166"/>
    <mergeCell ref="KY166:KZ166"/>
    <mergeCell ref="LC166:LD166"/>
    <mergeCell ref="LG166:LH166"/>
    <mergeCell ref="LK166:LL166"/>
    <mergeCell ref="LO166:LP166"/>
    <mergeCell ref="LS166:LT166"/>
    <mergeCell ref="LW166:LX166"/>
    <mergeCell ref="MA166:MB166"/>
    <mergeCell ref="ME166:MF166"/>
    <mergeCell ref="MI166:MJ166"/>
    <mergeCell ref="MM166:MN166"/>
    <mergeCell ref="MQ166:MR166"/>
    <mergeCell ref="MU166:MV166"/>
    <mergeCell ref="MY166:MZ166"/>
    <mergeCell ref="NC166:ND166"/>
    <mergeCell ref="NG166:NH166"/>
    <mergeCell ref="NK166:NL166"/>
    <mergeCell ref="NO166:NP166"/>
    <mergeCell ref="NS166:NT166"/>
    <mergeCell ref="NW166:NX166"/>
    <mergeCell ref="OA166:OB166"/>
    <mergeCell ref="OE166:OF166"/>
    <mergeCell ref="OI166:OJ166"/>
    <mergeCell ref="OM166:ON166"/>
    <mergeCell ref="OQ166:OR166"/>
    <mergeCell ref="OU166:OV166"/>
    <mergeCell ref="OY166:OZ166"/>
    <mergeCell ref="PC166:PD166"/>
    <mergeCell ref="PG166:PH166"/>
    <mergeCell ref="PK166:PL166"/>
    <mergeCell ref="PO166:PP166"/>
    <mergeCell ref="PS166:PT166"/>
    <mergeCell ref="PW166:PX166"/>
    <mergeCell ref="QA166:QB166"/>
    <mergeCell ref="QE166:QF166"/>
    <mergeCell ref="QI166:QJ166"/>
    <mergeCell ref="QM166:QN166"/>
    <mergeCell ref="QQ166:QR166"/>
    <mergeCell ref="QU166:QV166"/>
    <mergeCell ref="QY166:QZ166"/>
    <mergeCell ref="RC166:RD166"/>
    <mergeCell ref="RG166:RH166"/>
    <mergeCell ref="RK166:RL166"/>
    <mergeCell ref="RO166:RP166"/>
    <mergeCell ref="RS166:RT166"/>
    <mergeCell ref="RW166:RX166"/>
    <mergeCell ref="SA166:SB166"/>
    <mergeCell ref="SE166:SF166"/>
    <mergeCell ref="SI166:SJ166"/>
    <mergeCell ref="SM166:SN166"/>
    <mergeCell ref="SQ166:SR166"/>
    <mergeCell ref="SU166:SV166"/>
    <mergeCell ref="SY166:SZ166"/>
    <mergeCell ref="TC166:TD166"/>
    <mergeCell ref="TG166:TH166"/>
    <mergeCell ref="TK166:TL166"/>
    <mergeCell ref="TO166:TP166"/>
    <mergeCell ref="TS166:TT166"/>
    <mergeCell ref="TW166:TX166"/>
    <mergeCell ref="UA166:UB166"/>
    <mergeCell ref="UE166:UF166"/>
    <mergeCell ref="UI166:UJ166"/>
    <mergeCell ref="UM166:UN166"/>
    <mergeCell ref="UQ166:UR166"/>
    <mergeCell ref="UU166:UV166"/>
    <mergeCell ref="UY166:UZ166"/>
    <mergeCell ref="VC166:VD166"/>
    <mergeCell ref="VG166:VH166"/>
    <mergeCell ref="VK166:VL166"/>
    <mergeCell ref="VO166:VP166"/>
    <mergeCell ref="VS166:VT166"/>
    <mergeCell ref="VW166:VX166"/>
    <mergeCell ref="WA166:WB166"/>
    <mergeCell ref="WE166:WF166"/>
    <mergeCell ref="WI166:WJ166"/>
    <mergeCell ref="WM166:WN166"/>
    <mergeCell ref="WQ166:WR166"/>
    <mergeCell ref="WU166:WV166"/>
    <mergeCell ref="WY166:WZ166"/>
    <mergeCell ref="XC166:XD166"/>
    <mergeCell ref="XG166:XH166"/>
    <mergeCell ref="XK166:XL166"/>
    <mergeCell ref="XO166:XP166"/>
    <mergeCell ref="XS166:XT166"/>
    <mergeCell ref="XW166:XX166"/>
    <mergeCell ref="YA166:YB166"/>
    <mergeCell ref="YE166:YF166"/>
    <mergeCell ref="YI166:YJ166"/>
    <mergeCell ref="YM166:YN166"/>
    <mergeCell ref="YQ166:YR166"/>
    <mergeCell ref="YU166:YV166"/>
    <mergeCell ref="YY166:YZ166"/>
    <mergeCell ref="ZC166:ZD166"/>
    <mergeCell ref="ZG166:ZH166"/>
    <mergeCell ref="ZK166:ZL166"/>
    <mergeCell ref="ZO166:ZP166"/>
    <mergeCell ref="ZS166:ZT166"/>
    <mergeCell ref="ZW166:ZX166"/>
    <mergeCell ref="AAA166:AAB166"/>
    <mergeCell ref="AAE166:AAF166"/>
    <mergeCell ref="AAI166:AAJ166"/>
    <mergeCell ref="AAM166:AAN166"/>
    <mergeCell ref="AAQ166:AAR166"/>
    <mergeCell ref="AAU166:AAV166"/>
    <mergeCell ref="AAY166:AAZ166"/>
    <mergeCell ref="ABC166:ABD166"/>
    <mergeCell ref="ABG166:ABH166"/>
    <mergeCell ref="ABK166:ABL166"/>
    <mergeCell ref="ABO166:ABP166"/>
    <mergeCell ref="ABS166:ABT166"/>
    <mergeCell ref="ABW166:ABX166"/>
    <mergeCell ref="ACA166:ACB166"/>
    <mergeCell ref="ACE166:ACF166"/>
    <mergeCell ref="ACI166:ACJ166"/>
    <mergeCell ref="ACM166:ACN166"/>
    <mergeCell ref="ACQ166:ACR166"/>
    <mergeCell ref="ACU166:ACV166"/>
    <mergeCell ref="ACY166:ACZ166"/>
    <mergeCell ref="ADC166:ADD166"/>
    <mergeCell ref="ADG166:ADH166"/>
    <mergeCell ref="ADK166:ADL166"/>
    <mergeCell ref="ADO166:ADP166"/>
    <mergeCell ref="ADS166:ADT166"/>
    <mergeCell ref="ADW166:ADX166"/>
    <mergeCell ref="AEA166:AEB166"/>
    <mergeCell ref="AEE166:AEF166"/>
    <mergeCell ref="AEI166:AEJ166"/>
    <mergeCell ref="AEM166:AEN166"/>
    <mergeCell ref="AEQ166:AER166"/>
    <mergeCell ref="AEU166:AEV166"/>
    <mergeCell ref="AEY166:AEZ166"/>
    <mergeCell ref="AFC166:AFD166"/>
    <mergeCell ref="AFG166:AFH166"/>
    <mergeCell ref="AFK166:AFL166"/>
    <mergeCell ref="AFO166:AFP166"/>
    <mergeCell ref="AFS166:AFT166"/>
    <mergeCell ref="AFW166:AFX166"/>
    <mergeCell ref="AGA166:AGB166"/>
    <mergeCell ref="AGE166:AGF166"/>
    <mergeCell ref="AGI166:AGJ166"/>
    <mergeCell ref="AGM166:AGN166"/>
    <mergeCell ref="AGQ166:AGR166"/>
    <mergeCell ref="AGU166:AGV166"/>
    <mergeCell ref="AGY166:AGZ166"/>
    <mergeCell ref="AHC166:AHD166"/>
    <mergeCell ref="AHG166:AHH166"/>
    <mergeCell ref="AHK166:AHL166"/>
    <mergeCell ref="AHO166:AHP166"/>
    <mergeCell ref="AHS166:AHT166"/>
    <mergeCell ref="AHW166:AHX166"/>
    <mergeCell ref="AIA166:AIB166"/>
    <mergeCell ref="AIE166:AIF166"/>
    <mergeCell ref="AII166:AIJ166"/>
    <mergeCell ref="AIM166:AIN166"/>
    <mergeCell ref="AIQ166:AIR166"/>
    <mergeCell ref="AIU166:AIV166"/>
    <mergeCell ref="AIY166:AIZ166"/>
    <mergeCell ref="AJC166:AJD166"/>
    <mergeCell ref="AJG166:AJH166"/>
    <mergeCell ref="AJK166:AJL166"/>
    <mergeCell ref="AJO166:AJP166"/>
    <mergeCell ref="AJS166:AJT166"/>
    <mergeCell ref="AJW166:AJX166"/>
    <mergeCell ref="AKA166:AKB166"/>
    <mergeCell ref="AKE166:AKF166"/>
    <mergeCell ref="AKI166:AKJ166"/>
    <mergeCell ref="AKM166:AKN166"/>
    <mergeCell ref="AKQ166:AKR166"/>
    <mergeCell ref="AKU166:AKV166"/>
    <mergeCell ref="AKY166:AKZ166"/>
    <mergeCell ref="ALC166:ALD166"/>
    <mergeCell ref="ALG166:ALH166"/>
    <mergeCell ref="ALK166:ALL166"/>
    <mergeCell ref="ALO166:ALP166"/>
    <mergeCell ref="ALS166:ALT166"/>
    <mergeCell ref="ALW166:ALX166"/>
    <mergeCell ref="AMA166:AMB166"/>
    <mergeCell ref="AME166:AMF166"/>
    <mergeCell ref="AMI166:AMJ166"/>
    <mergeCell ref="O167:P167"/>
    <mergeCell ref="S167:T167"/>
    <mergeCell ref="W167:X167"/>
    <mergeCell ref="AA167:AB167"/>
    <mergeCell ref="AE167:AF167"/>
    <mergeCell ref="AI167:AJ167"/>
    <mergeCell ref="AM167:AN167"/>
    <mergeCell ref="AQ167:AR167"/>
    <mergeCell ref="AU167:AV167"/>
    <mergeCell ref="AY167:AZ167"/>
    <mergeCell ref="BC167:BD167"/>
    <mergeCell ref="BG167:BH167"/>
    <mergeCell ref="BK167:BL167"/>
    <mergeCell ref="BO167:BP167"/>
    <mergeCell ref="BS167:BT167"/>
    <mergeCell ref="BW167:BX167"/>
    <mergeCell ref="CA167:CB167"/>
    <mergeCell ref="CE167:CF167"/>
    <mergeCell ref="CI167:CJ167"/>
    <mergeCell ref="CM167:CN167"/>
    <mergeCell ref="CQ167:CR167"/>
    <mergeCell ref="CU167:CV167"/>
    <mergeCell ref="CY167:CZ167"/>
    <mergeCell ref="DC167:DD167"/>
    <mergeCell ref="DG167:DH167"/>
    <mergeCell ref="DK167:DL167"/>
    <mergeCell ref="DO167:DP167"/>
    <mergeCell ref="DS167:DT167"/>
    <mergeCell ref="DW167:DX167"/>
    <mergeCell ref="EA167:EB167"/>
    <mergeCell ref="EE167:EF167"/>
    <mergeCell ref="EI167:EJ167"/>
    <mergeCell ref="EM167:EN167"/>
    <mergeCell ref="EQ167:ER167"/>
    <mergeCell ref="EU167:EV167"/>
    <mergeCell ref="EY167:EZ167"/>
    <mergeCell ref="FC167:FD167"/>
    <mergeCell ref="FG167:FH167"/>
    <mergeCell ref="FK167:FL167"/>
    <mergeCell ref="FO167:FP167"/>
    <mergeCell ref="FS167:FT167"/>
    <mergeCell ref="FW167:FX167"/>
    <mergeCell ref="GA167:GB167"/>
    <mergeCell ref="GE167:GF167"/>
    <mergeCell ref="GI167:GJ167"/>
    <mergeCell ref="GM167:GN167"/>
    <mergeCell ref="GQ167:GR167"/>
    <mergeCell ref="GU167:GV167"/>
    <mergeCell ref="GY167:GZ167"/>
    <mergeCell ref="HC167:HD167"/>
    <mergeCell ref="HG167:HH167"/>
    <mergeCell ref="HK167:HL167"/>
    <mergeCell ref="HO167:HP167"/>
    <mergeCell ref="HS167:HT167"/>
    <mergeCell ref="HW167:HX167"/>
    <mergeCell ref="IA167:IB167"/>
    <mergeCell ref="IE167:IF167"/>
    <mergeCell ref="II167:IJ167"/>
    <mergeCell ref="IM167:IN167"/>
    <mergeCell ref="IQ167:IR167"/>
    <mergeCell ref="IU167:IV167"/>
    <mergeCell ref="IY167:IZ167"/>
    <mergeCell ref="JC167:JD167"/>
    <mergeCell ref="JG167:JH167"/>
    <mergeCell ref="JK167:JL167"/>
    <mergeCell ref="JO167:JP167"/>
    <mergeCell ref="JS167:JT167"/>
    <mergeCell ref="JW167:JX167"/>
    <mergeCell ref="KA167:KB167"/>
    <mergeCell ref="KE167:KF167"/>
    <mergeCell ref="KI167:KJ167"/>
    <mergeCell ref="KM167:KN167"/>
    <mergeCell ref="KQ167:KR167"/>
    <mergeCell ref="KU167:KV167"/>
    <mergeCell ref="KY167:KZ167"/>
    <mergeCell ref="LC167:LD167"/>
    <mergeCell ref="LG167:LH167"/>
    <mergeCell ref="LK167:LL167"/>
    <mergeCell ref="LO167:LP167"/>
    <mergeCell ref="LS167:LT167"/>
    <mergeCell ref="LW167:LX167"/>
    <mergeCell ref="MA167:MB167"/>
    <mergeCell ref="ME167:MF167"/>
    <mergeCell ref="MI167:MJ167"/>
    <mergeCell ref="MM167:MN167"/>
    <mergeCell ref="MQ167:MR167"/>
    <mergeCell ref="MU167:MV167"/>
    <mergeCell ref="MY167:MZ167"/>
    <mergeCell ref="NC167:ND167"/>
    <mergeCell ref="NG167:NH167"/>
    <mergeCell ref="NK167:NL167"/>
    <mergeCell ref="NO167:NP167"/>
    <mergeCell ref="NS167:NT167"/>
    <mergeCell ref="NW167:NX167"/>
    <mergeCell ref="OA167:OB167"/>
    <mergeCell ref="OE167:OF167"/>
    <mergeCell ref="OI167:OJ167"/>
    <mergeCell ref="OM167:ON167"/>
    <mergeCell ref="OQ167:OR167"/>
    <mergeCell ref="OU167:OV167"/>
    <mergeCell ref="OY167:OZ167"/>
    <mergeCell ref="PC167:PD167"/>
    <mergeCell ref="PG167:PH167"/>
    <mergeCell ref="PK167:PL167"/>
    <mergeCell ref="PO167:PP167"/>
    <mergeCell ref="PS167:PT167"/>
    <mergeCell ref="PW167:PX167"/>
    <mergeCell ref="QA167:QB167"/>
    <mergeCell ref="QE167:QF167"/>
    <mergeCell ref="QI167:QJ167"/>
    <mergeCell ref="QM167:QN167"/>
    <mergeCell ref="QQ167:QR167"/>
    <mergeCell ref="QU167:QV167"/>
    <mergeCell ref="QY167:QZ167"/>
    <mergeCell ref="RC167:RD167"/>
    <mergeCell ref="RG167:RH167"/>
    <mergeCell ref="RK167:RL167"/>
    <mergeCell ref="RO167:RP167"/>
    <mergeCell ref="RS167:RT167"/>
    <mergeCell ref="RW167:RX167"/>
    <mergeCell ref="SA167:SB167"/>
    <mergeCell ref="SE167:SF167"/>
    <mergeCell ref="SI167:SJ167"/>
    <mergeCell ref="SM167:SN167"/>
    <mergeCell ref="SQ167:SR167"/>
    <mergeCell ref="SU167:SV167"/>
    <mergeCell ref="SY167:SZ167"/>
    <mergeCell ref="TC167:TD167"/>
    <mergeCell ref="TG167:TH167"/>
    <mergeCell ref="TK167:TL167"/>
    <mergeCell ref="TO167:TP167"/>
    <mergeCell ref="TS167:TT167"/>
    <mergeCell ref="TW167:TX167"/>
    <mergeCell ref="UA167:UB167"/>
    <mergeCell ref="UE167:UF167"/>
    <mergeCell ref="UI167:UJ167"/>
    <mergeCell ref="UM167:UN167"/>
    <mergeCell ref="UQ167:UR167"/>
    <mergeCell ref="UU167:UV167"/>
    <mergeCell ref="UY167:UZ167"/>
    <mergeCell ref="VC167:VD167"/>
    <mergeCell ref="VG167:VH167"/>
    <mergeCell ref="VK167:VL167"/>
    <mergeCell ref="VO167:VP167"/>
    <mergeCell ref="VS167:VT167"/>
    <mergeCell ref="VW167:VX167"/>
    <mergeCell ref="WA167:WB167"/>
    <mergeCell ref="WE167:WF167"/>
    <mergeCell ref="WI167:WJ167"/>
    <mergeCell ref="WM167:WN167"/>
    <mergeCell ref="WQ167:WR167"/>
    <mergeCell ref="WU167:WV167"/>
    <mergeCell ref="WY167:WZ167"/>
    <mergeCell ref="XC167:XD167"/>
    <mergeCell ref="XG167:XH167"/>
    <mergeCell ref="XK167:XL167"/>
    <mergeCell ref="XO167:XP167"/>
    <mergeCell ref="XS167:XT167"/>
    <mergeCell ref="XW167:XX167"/>
    <mergeCell ref="YA167:YB167"/>
    <mergeCell ref="YE167:YF167"/>
    <mergeCell ref="YI167:YJ167"/>
    <mergeCell ref="YM167:YN167"/>
    <mergeCell ref="YQ167:YR167"/>
    <mergeCell ref="YU167:YV167"/>
    <mergeCell ref="YY167:YZ167"/>
    <mergeCell ref="ZC167:ZD167"/>
    <mergeCell ref="ZG167:ZH167"/>
    <mergeCell ref="ZK167:ZL167"/>
    <mergeCell ref="ZO167:ZP167"/>
    <mergeCell ref="ZS167:ZT167"/>
    <mergeCell ref="ZW167:ZX167"/>
    <mergeCell ref="AAA167:AAB167"/>
    <mergeCell ref="AAE167:AAF167"/>
    <mergeCell ref="AAI167:AAJ167"/>
    <mergeCell ref="AAM167:AAN167"/>
    <mergeCell ref="AAQ167:AAR167"/>
    <mergeCell ref="AAU167:AAV167"/>
    <mergeCell ref="AAY167:AAZ167"/>
    <mergeCell ref="ABC167:ABD167"/>
    <mergeCell ref="ABG167:ABH167"/>
    <mergeCell ref="ABK167:ABL167"/>
    <mergeCell ref="ABO167:ABP167"/>
    <mergeCell ref="ABS167:ABT167"/>
    <mergeCell ref="ABW167:ABX167"/>
    <mergeCell ref="ACA167:ACB167"/>
    <mergeCell ref="ACE167:ACF167"/>
    <mergeCell ref="ACI167:ACJ167"/>
    <mergeCell ref="ACM167:ACN167"/>
    <mergeCell ref="ACQ167:ACR167"/>
    <mergeCell ref="ACU167:ACV167"/>
    <mergeCell ref="ACY167:ACZ167"/>
    <mergeCell ref="ADC167:ADD167"/>
    <mergeCell ref="ADG167:ADH167"/>
    <mergeCell ref="ADK167:ADL167"/>
    <mergeCell ref="ADO167:ADP167"/>
    <mergeCell ref="ADS167:ADT167"/>
    <mergeCell ref="ADW167:ADX167"/>
    <mergeCell ref="AEA167:AEB167"/>
    <mergeCell ref="AEE167:AEF167"/>
    <mergeCell ref="AEI167:AEJ167"/>
    <mergeCell ref="AEM167:AEN167"/>
    <mergeCell ref="AEQ167:AER167"/>
    <mergeCell ref="AEU167:AEV167"/>
    <mergeCell ref="AEY167:AEZ167"/>
    <mergeCell ref="AFC167:AFD167"/>
    <mergeCell ref="AFG167:AFH167"/>
    <mergeCell ref="AFK167:AFL167"/>
    <mergeCell ref="AFO167:AFP167"/>
    <mergeCell ref="AFS167:AFT167"/>
    <mergeCell ref="AFW167:AFX167"/>
    <mergeCell ref="AGA167:AGB167"/>
    <mergeCell ref="AGE167:AGF167"/>
    <mergeCell ref="AGI167:AGJ167"/>
    <mergeCell ref="AGM167:AGN167"/>
    <mergeCell ref="AGQ167:AGR167"/>
    <mergeCell ref="AGU167:AGV167"/>
    <mergeCell ref="AGY167:AGZ167"/>
    <mergeCell ref="AHC167:AHD167"/>
    <mergeCell ref="AHG167:AHH167"/>
    <mergeCell ref="AHK167:AHL167"/>
    <mergeCell ref="AHO167:AHP167"/>
    <mergeCell ref="AHS167:AHT167"/>
    <mergeCell ref="AHW167:AHX167"/>
    <mergeCell ref="AIA167:AIB167"/>
    <mergeCell ref="AIE167:AIF167"/>
    <mergeCell ref="AII167:AIJ167"/>
    <mergeCell ref="AIM167:AIN167"/>
    <mergeCell ref="AIQ167:AIR167"/>
    <mergeCell ref="AIU167:AIV167"/>
    <mergeCell ref="AIY167:AIZ167"/>
    <mergeCell ref="AJC167:AJD167"/>
    <mergeCell ref="AJG167:AJH167"/>
    <mergeCell ref="AJK167:AJL167"/>
    <mergeCell ref="AJO167:AJP167"/>
    <mergeCell ref="AJS167:AJT167"/>
    <mergeCell ref="AJW167:AJX167"/>
    <mergeCell ref="AKA167:AKB167"/>
    <mergeCell ref="AKE167:AKF167"/>
    <mergeCell ref="AKI167:AKJ167"/>
    <mergeCell ref="AKM167:AKN167"/>
    <mergeCell ref="AKQ167:AKR167"/>
    <mergeCell ref="AKU167:AKV167"/>
    <mergeCell ref="AKY167:AKZ167"/>
    <mergeCell ref="ALC167:ALD167"/>
    <mergeCell ref="ALG167:ALH167"/>
    <mergeCell ref="ALK167:ALL167"/>
    <mergeCell ref="ALO167:ALP167"/>
    <mergeCell ref="ALS167:ALT167"/>
    <mergeCell ref="ALW167:ALX167"/>
    <mergeCell ref="AMA167:AMB167"/>
    <mergeCell ref="AME167:AMF167"/>
    <mergeCell ref="AMI167:AMJ167"/>
    <mergeCell ref="O168:P168"/>
    <mergeCell ref="S168:T168"/>
    <mergeCell ref="W168:X168"/>
    <mergeCell ref="AA168:AB168"/>
    <mergeCell ref="AE168:AF168"/>
    <mergeCell ref="AI168:AJ168"/>
    <mergeCell ref="AM168:AN168"/>
    <mergeCell ref="AQ168:AR168"/>
    <mergeCell ref="AU168:AV168"/>
    <mergeCell ref="AY168:AZ168"/>
    <mergeCell ref="BC168:BD168"/>
    <mergeCell ref="BG168:BH168"/>
    <mergeCell ref="BK168:BL168"/>
    <mergeCell ref="BO168:BP168"/>
    <mergeCell ref="BS168:BT168"/>
    <mergeCell ref="BW168:BX168"/>
    <mergeCell ref="CA168:CB168"/>
    <mergeCell ref="CE168:CF168"/>
    <mergeCell ref="CI168:CJ168"/>
    <mergeCell ref="CM168:CN168"/>
    <mergeCell ref="CQ168:CR168"/>
    <mergeCell ref="CU168:CV168"/>
    <mergeCell ref="CY168:CZ168"/>
    <mergeCell ref="DC168:DD168"/>
    <mergeCell ref="DG168:DH168"/>
    <mergeCell ref="DK168:DL168"/>
    <mergeCell ref="DO168:DP168"/>
    <mergeCell ref="DS168:DT168"/>
    <mergeCell ref="DW168:DX168"/>
    <mergeCell ref="EA168:EB168"/>
    <mergeCell ref="EE168:EF168"/>
    <mergeCell ref="EI168:EJ168"/>
    <mergeCell ref="EM168:EN168"/>
    <mergeCell ref="EQ168:ER168"/>
    <mergeCell ref="EU168:EV168"/>
    <mergeCell ref="EY168:EZ168"/>
    <mergeCell ref="FC168:FD168"/>
    <mergeCell ref="FG168:FH168"/>
    <mergeCell ref="FK168:FL168"/>
    <mergeCell ref="FO168:FP168"/>
    <mergeCell ref="FS168:FT168"/>
    <mergeCell ref="FW168:FX168"/>
    <mergeCell ref="GA168:GB168"/>
    <mergeCell ref="GE168:GF168"/>
    <mergeCell ref="GI168:GJ168"/>
    <mergeCell ref="GM168:GN168"/>
    <mergeCell ref="GQ168:GR168"/>
    <mergeCell ref="GU168:GV168"/>
    <mergeCell ref="GY168:GZ168"/>
    <mergeCell ref="HC168:HD168"/>
    <mergeCell ref="HG168:HH168"/>
    <mergeCell ref="HK168:HL168"/>
    <mergeCell ref="HO168:HP168"/>
    <mergeCell ref="HS168:HT168"/>
    <mergeCell ref="HW168:HX168"/>
    <mergeCell ref="IA168:IB168"/>
    <mergeCell ref="IE168:IF168"/>
    <mergeCell ref="II168:IJ168"/>
    <mergeCell ref="IM168:IN168"/>
    <mergeCell ref="IQ168:IR168"/>
    <mergeCell ref="IU168:IV168"/>
    <mergeCell ref="IY168:IZ168"/>
    <mergeCell ref="JC168:JD168"/>
    <mergeCell ref="JG168:JH168"/>
    <mergeCell ref="JK168:JL168"/>
    <mergeCell ref="JO168:JP168"/>
    <mergeCell ref="JS168:JT168"/>
    <mergeCell ref="JW168:JX168"/>
    <mergeCell ref="KA168:KB168"/>
    <mergeCell ref="KE168:KF168"/>
    <mergeCell ref="KI168:KJ168"/>
    <mergeCell ref="KM168:KN168"/>
    <mergeCell ref="KQ168:KR168"/>
    <mergeCell ref="KU168:KV168"/>
    <mergeCell ref="KY168:KZ168"/>
    <mergeCell ref="LC168:LD168"/>
    <mergeCell ref="LG168:LH168"/>
    <mergeCell ref="LK168:LL168"/>
    <mergeCell ref="LO168:LP168"/>
    <mergeCell ref="LS168:LT168"/>
    <mergeCell ref="LW168:LX168"/>
    <mergeCell ref="MA168:MB168"/>
    <mergeCell ref="ME168:MF168"/>
    <mergeCell ref="MI168:MJ168"/>
    <mergeCell ref="MM168:MN168"/>
    <mergeCell ref="MQ168:MR168"/>
    <mergeCell ref="MU168:MV168"/>
    <mergeCell ref="MY168:MZ168"/>
    <mergeCell ref="NC168:ND168"/>
    <mergeCell ref="NG168:NH168"/>
    <mergeCell ref="NK168:NL168"/>
    <mergeCell ref="NO168:NP168"/>
    <mergeCell ref="NS168:NT168"/>
    <mergeCell ref="NW168:NX168"/>
    <mergeCell ref="OA168:OB168"/>
    <mergeCell ref="OE168:OF168"/>
    <mergeCell ref="OI168:OJ168"/>
    <mergeCell ref="OM168:ON168"/>
    <mergeCell ref="OQ168:OR168"/>
    <mergeCell ref="OU168:OV168"/>
    <mergeCell ref="OY168:OZ168"/>
    <mergeCell ref="PC168:PD168"/>
    <mergeCell ref="PG168:PH168"/>
    <mergeCell ref="PK168:PL168"/>
    <mergeCell ref="PO168:PP168"/>
    <mergeCell ref="PS168:PT168"/>
    <mergeCell ref="PW168:PX168"/>
    <mergeCell ref="QA168:QB168"/>
    <mergeCell ref="QE168:QF168"/>
    <mergeCell ref="QI168:QJ168"/>
    <mergeCell ref="QM168:QN168"/>
    <mergeCell ref="QQ168:QR168"/>
    <mergeCell ref="QU168:QV168"/>
    <mergeCell ref="QY168:QZ168"/>
    <mergeCell ref="RC168:RD168"/>
    <mergeCell ref="RG168:RH168"/>
    <mergeCell ref="RK168:RL168"/>
    <mergeCell ref="RO168:RP168"/>
    <mergeCell ref="RS168:RT168"/>
    <mergeCell ref="RW168:RX168"/>
    <mergeCell ref="SA168:SB168"/>
    <mergeCell ref="SE168:SF168"/>
    <mergeCell ref="SI168:SJ168"/>
    <mergeCell ref="SM168:SN168"/>
    <mergeCell ref="SQ168:SR168"/>
    <mergeCell ref="SU168:SV168"/>
    <mergeCell ref="SY168:SZ168"/>
    <mergeCell ref="TC168:TD168"/>
    <mergeCell ref="TG168:TH168"/>
    <mergeCell ref="TK168:TL168"/>
    <mergeCell ref="TO168:TP168"/>
    <mergeCell ref="TS168:TT168"/>
    <mergeCell ref="TW168:TX168"/>
    <mergeCell ref="UA168:UB168"/>
    <mergeCell ref="UE168:UF168"/>
    <mergeCell ref="UI168:UJ168"/>
    <mergeCell ref="UM168:UN168"/>
    <mergeCell ref="UQ168:UR168"/>
    <mergeCell ref="UU168:UV168"/>
    <mergeCell ref="UY168:UZ168"/>
    <mergeCell ref="VC168:VD168"/>
    <mergeCell ref="VG168:VH168"/>
    <mergeCell ref="VK168:VL168"/>
    <mergeCell ref="VO168:VP168"/>
    <mergeCell ref="VS168:VT168"/>
    <mergeCell ref="VW168:VX168"/>
    <mergeCell ref="WA168:WB168"/>
    <mergeCell ref="WE168:WF168"/>
    <mergeCell ref="WI168:WJ168"/>
    <mergeCell ref="WM168:WN168"/>
    <mergeCell ref="WQ168:WR168"/>
    <mergeCell ref="WU168:WV168"/>
    <mergeCell ref="WY168:WZ168"/>
    <mergeCell ref="XC168:XD168"/>
    <mergeCell ref="XG168:XH168"/>
    <mergeCell ref="XK168:XL168"/>
    <mergeCell ref="XO168:XP168"/>
    <mergeCell ref="XS168:XT168"/>
    <mergeCell ref="XW168:XX168"/>
    <mergeCell ref="YA168:YB168"/>
    <mergeCell ref="YE168:YF168"/>
    <mergeCell ref="YI168:YJ168"/>
    <mergeCell ref="YM168:YN168"/>
    <mergeCell ref="YQ168:YR168"/>
    <mergeCell ref="YU168:YV168"/>
    <mergeCell ref="YY168:YZ168"/>
    <mergeCell ref="ZC168:ZD168"/>
    <mergeCell ref="ZG168:ZH168"/>
    <mergeCell ref="ZK168:ZL168"/>
    <mergeCell ref="ZO168:ZP168"/>
    <mergeCell ref="ZS168:ZT168"/>
    <mergeCell ref="ZW168:ZX168"/>
    <mergeCell ref="AAA168:AAB168"/>
    <mergeCell ref="AAE168:AAF168"/>
    <mergeCell ref="AAI168:AAJ168"/>
    <mergeCell ref="AAM168:AAN168"/>
    <mergeCell ref="AAQ168:AAR168"/>
    <mergeCell ref="AAU168:AAV168"/>
    <mergeCell ref="AAY168:AAZ168"/>
    <mergeCell ref="ABC168:ABD168"/>
    <mergeCell ref="ABG168:ABH168"/>
    <mergeCell ref="ABK168:ABL168"/>
    <mergeCell ref="ABO168:ABP168"/>
    <mergeCell ref="ABS168:ABT168"/>
    <mergeCell ref="ABW168:ABX168"/>
    <mergeCell ref="ACA168:ACB168"/>
    <mergeCell ref="ACE168:ACF168"/>
    <mergeCell ref="ACI168:ACJ168"/>
    <mergeCell ref="ACM168:ACN168"/>
    <mergeCell ref="ACQ168:ACR168"/>
    <mergeCell ref="ACU168:ACV168"/>
    <mergeCell ref="ACY168:ACZ168"/>
    <mergeCell ref="ADC168:ADD168"/>
    <mergeCell ref="ADG168:ADH168"/>
    <mergeCell ref="ADK168:ADL168"/>
    <mergeCell ref="ADO168:ADP168"/>
    <mergeCell ref="ADS168:ADT168"/>
    <mergeCell ref="ADW168:ADX168"/>
    <mergeCell ref="AEA168:AEB168"/>
    <mergeCell ref="AEE168:AEF168"/>
    <mergeCell ref="AEI168:AEJ168"/>
    <mergeCell ref="AEM168:AEN168"/>
    <mergeCell ref="AEQ168:AER168"/>
    <mergeCell ref="AEU168:AEV168"/>
    <mergeCell ref="AEY168:AEZ168"/>
    <mergeCell ref="AFC168:AFD168"/>
    <mergeCell ref="AFG168:AFH168"/>
    <mergeCell ref="AFK168:AFL168"/>
    <mergeCell ref="AFO168:AFP168"/>
    <mergeCell ref="AFS168:AFT168"/>
    <mergeCell ref="AFW168:AFX168"/>
    <mergeCell ref="AGA168:AGB168"/>
    <mergeCell ref="AGE168:AGF168"/>
    <mergeCell ref="AGI168:AGJ168"/>
    <mergeCell ref="AGM168:AGN168"/>
    <mergeCell ref="AGQ168:AGR168"/>
    <mergeCell ref="AGU168:AGV168"/>
    <mergeCell ref="AGY168:AGZ168"/>
    <mergeCell ref="AHC168:AHD168"/>
    <mergeCell ref="AHG168:AHH168"/>
    <mergeCell ref="AHK168:AHL168"/>
    <mergeCell ref="AHO168:AHP168"/>
    <mergeCell ref="AHS168:AHT168"/>
    <mergeCell ref="AHW168:AHX168"/>
    <mergeCell ref="AIA168:AIB168"/>
    <mergeCell ref="AIE168:AIF168"/>
    <mergeCell ref="AII168:AIJ168"/>
    <mergeCell ref="AIM168:AIN168"/>
    <mergeCell ref="AIQ168:AIR168"/>
    <mergeCell ref="AIU168:AIV168"/>
    <mergeCell ref="AIY168:AIZ168"/>
    <mergeCell ref="AJC168:AJD168"/>
    <mergeCell ref="AJG168:AJH168"/>
    <mergeCell ref="AJK168:AJL168"/>
    <mergeCell ref="AJO168:AJP168"/>
    <mergeCell ref="AJS168:AJT168"/>
    <mergeCell ref="AJW168:AJX168"/>
    <mergeCell ref="AKA168:AKB168"/>
    <mergeCell ref="AKE168:AKF168"/>
    <mergeCell ref="AKI168:AKJ168"/>
    <mergeCell ref="AKM168:AKN168"/>
    <mergeCell ref="AKQ168:AKR168"/>
    <mergeCell ref="AKU168:AKV168"/>
    <mergeCell ref="AKY168:AKZ168"/>
    <mergeCell ref="ALC168:ALD168"/>
    <mergeCell ref="ALG168:ALH168"/>
    <mergeCell ref="ALK168:ALL168"/>
    <mergeCell ref="ALO168:ALP168"/>
    <mergeCell ref="ALS168:ALT168"/>
    <mergeCell ref="ALW168:ALX168"/>
    <mergeCell ref="AMA168:AMB168"/>
    <mergeCell ref="AME168:AMF168"/>
    <mergeCell ref="AMI168:AMJ168"/>
    <mergeCell ref="O169:P169"/>
    <mergeCell ref="S169:T169"/>
    <mergeCell ref="W169:X169"/>
    <mergeCell ref="AA169:AB169"/>
    <mergeCell ref="AE169:AF169"/>
    <mergeCell ref="AI169:AJ169"/>
    <mergeCell ref="AM169:AN169"/>
    <mergeCell ref="AQ169:AR169"/>
    <mergeCell ref="AU169:AV169"/>
    <mergeCell ref="AY169:AZ169"/>
    <mergeCell ref="BC169:BD169"/>
    <mergeCell ref="BG169:BH169"/>
    <mergeCell ref="BK169:BL169"/>
    <mergeCell ref="BO169:BP169"/>
    <mergeCell ref="BS169:BT169"/>
    <mergeCell ref="BW169:BX169"/>
    <mergeCell ref="CA169:CB169"/>
    <mergeCell ref="CE169:CF169"/>
    <mergeCell ref="CI169:CJ169"/>
    <mergeCell ref="CM169:CN169"/>
    <mergeCell ref="CQ169:CR169"/>
    <mergeCell ref="CU169:CV169"/>
    <mergeCell ref="CY169:CZ169"/>
    <mergeCell ref="DC169:DD169"/>
    <mergeCell ref="DG169:DH169"/>
    <mergeCell ref="DK169:DL169"/>
    <mergeCell ref="DO169:DP169"/>
    <mergeCell ref="DS169:DT169"/>
    <mergeCell ref="DW169:DX169"/>
    <mergeCell ref="EA169:EB169"/>
    <mergeCell ref="EE169:EF169"/>
    <mergeCell ref="EI169:EJ169"/>
    <mergeCell ref="EM169:EN169"/>
    <mergeCell ref="EQ169:ER169"/>
    <mergeCell ref="EU169:EV169"/>
    <mergeCell ref="EY169:EZ169"/>
    <mergeCell ref="FC169:FD169"/>
    <mergeCell ref="FG169:FH169"/>
    <mergeCell ref="FK169:FL169"/>
    <mergeCell ref="FO169:FP169"/>
    <mergeCell ref="FS169:FT169"/>
    <mergeCell ref="FW169:FX169"/>
    <mergeCell ref="GA169:GB169"/>
    <mergeCell ref="GE169:GF169"/>
    <mergeCell ref="GI169:GJ169"/>
    <mergeCell ref="GM169:GN169"/>
    <mergeCell ref="GQ169:GR169"/>
    <mergeCell ref="GU169:GV169"/>
    <mergeCell ref="GY169:GZ169"/>
    <mergeCell ref="HC169:HD169"/>
    <mergeCell ref="HG169:HH169"/>
    <mergeCell ref="HK169:HL169"/>
    <mergeCell ref="HO169:HP169"/>
    <mergeCell ref="HS169:HT169"/>
    <mergeCell ref="HW169:HX169"/>
    <mergeCell ref="IA169:IB169"/>
    <mergeCell ref="IE169:IF169"/>
    <mergeCell ref="II169:IJ169"/>
    <mergeCell ref="IM169:IN169"/>
    <mergeCell ref="IQ169:IR169"/>
    <mergeCell ref="IU169:IV169"/>
    <mergeCell ref="IY169:IZ169"/>
    <mergeCell ref="JC169:JD169"/>
    <mergeCell ref="JG169:JH169"/>
    <mergeCell ref="JK169:JL169"/>
    <mergeCell ref="JO169:JP169"/>
    <mergeCell ref="JS169:JT169"/>
    <mergeCell ref="JW169:JX169"/>
    <mergeCell ref="KA169:KB169"/>
    <mergeCell ref="KE169:KF169"/>
    <mergeCell ref="KI169:KJ169"/>
    <mergeCell ref="KM169:KN169"/>
    <mergeCell ref="KQ169:KR169"/>
    <mergeCell ref="KU169:KV169"/>
    <mergeCell ref="KY169:KZ169"/>
    <mergeCell ref="LC169:LD169"/>
    <mergeCell ref="LG169:LH169"/>
    <mergeCell ref="LK169:LL169"/>
    <mergeCell ref="LO169:LP169"/>
    <mergeCell ref="LS169:LT169"/>
    <mergeCell ref="LW169:LX169"/>
    <mergeCell ref="MA169:MB169"/>
    <mergeCell ref="ME169:MF169"/>
    <mergeCell ref="MI169:MJ169"/>
    <mergeCell ref="MM169:MN169"/>
    <mergeCell ref="MQ169:MR169"/>
    <mergeCell ref="MU169:MV169"/>
    <mergeCell ref="MY169:MZ169"/>
    <mergeCell ref="NC169:ND169"/>
    <mergeCell ref="NG169:NH169"/>
    <mergeCell ref="NK169:NL169"/>
    <mergeCell ref="NO169:NP169"/>
    <mergeCell ref="NS169:NT169"/>
    <mergeCell ref="NW169:NX169"/>
    <mergeCell ref="OA169:OB169"/>
    <mergeCell ref="OE169:OF169"/>
    <mergeCell ref="OI169:OJ169"/>
    <mergeCell ref="OM169:ON169"/>
    <mergeCell ref="OQ169:OR169"/>
    <mergeCell ref="OU169:OV169"/>
    <mergeCell ref="OY169:OZ169"/>
    <mergeCell ref="PC169:PD169"/>
    <mergeCell ref="PG169:PH169"/>
    <mergeCell ref="PK169:PL169"/>
    <mergeCell ref="PO169:PP169"/>
    <mergeCell ref="PS169:PT169"/>
    <mergeCell ref="PW169:PX169"/>
    <mergeCell ref="QA169:QB169"/>
    <mergeCell ref="QE169:QF169"/>
    <mergeCell ref="QI169:QJ169"/>
    <mergeCell ref="QM169:QN169"/>
    <mergeCell ref="QQ169:QR169"/>
    <mergeCell ref="QU169:QV169"/>
    <mergeCell ref="QY169:QZ169"/>
    <mergeCell ref="RC169:RD169"/>
    <mergeCell ref="RG169:RH169"/>
    <mergeCell ref="RK169:RL169"/>
    <mergeCell ref="RO169:RP169"/>
    <mergeCell ref="RS169:RT169"/>
    <mergeCell ref="RW169:RX169"/>
    <mergeCell ref="SA169:SB169"/>
    <mergeCell ref="SE169:SF169"/>
    <mergeCell ref="SI169:SJ169"/>
    <mergeCell ref="SM169:SN169"/>
    <mergeCell ref="SQ169:SR169"/>
    <mergeCell ref="SU169:SV169"/>
    <mergeCell ref="SY169:SZ169"/>
    <mergeCell ref="TC169:TD169"/>
    <mergeCell ref="TG169:TH169"/>
    <mergeCell ref="TK169:TL169"/>
    <mergeCell ref="TO169:TP169"/>
    <mergeCell ref="TS169:TT169"/>
    <mergeCell ref="TW169:TX169"/>
    <mergeCell ref="UA169:UB169"/>
    <mergeCell ref="UE169:UF169"/>
    <mergeCell ref="UI169:UJ169"/>
    <mergeCell ref="UM169:UN169"/>
    <mergeCell ref="UQ169:UR169"/>
    <mergeCell ref="UU169:UV169"/>
    <mergeCell ref="UY169:UZ169"/>
    <mergeCell ref="VC169:VD169"/>
    <mergeCell ref="VG169:VH169"/>
    <mergeCell ref="VK169:VL169"/>
    <mergeCell ref="VO169:VP169"/>
    <mergeCell ref="VS169:VT169"/>
    <mergeCell ref="VW169:VX169"/>
    <mergeCell ref="WA169:WB169"/>
    <mergeCell ref="WE169:WF169"/>
    <mergeCell ref="WI169:WJ169"/>
    <mergeCell ref="WM169:WN169"/>
    <mergeCell ref="WQ169:WR169"/>
    <mergeCell ref="WU169:WV169"/>
    <mergeCell ref="WY169:WZ169"/>
    <mergeCell ref="XC169:XD169"/>
    <mergeCell ref="XG169:XH169"/>
    <mergeCell ref="XK169:XL169"/>
    <mergeCell ref="XO169:XP169"/>
    <mergeCell ref="XS169:XT169"/>
    <mergeCell ref="XW169:XX169"/>
    <mergeCell ref="YA169:YB169"/>
    <mergeCell ref="YE169:YF169"/>
    <mergeCell ref="YI169:YJ169"/>
    <mergeCell ref="YM169:YN169"/>
    <mergeCell ref="YQ169:YR169"/>
    <mergeCell ref="YU169:YV169"/>
    <mergeCell ref="YY169:YZ169"/>
    <mergeCell ref="ZC169:ZD169"/>
    <mergeCell ref="ZG169:ZH169"/>
    <mergeCell ref="ZK169:ZL169"/>
    <mergeCell ref="ZO169:ZP169"/>
    <mergeCell ref="ZS169:ZT169"/>
    <mergeCell ref="ZW169:ZX169"/>
    <mergeCell ref="AAA169:AAB169"/>
    <mergeCell ref="AAE169:AAF169"/>
    <mergeCell ref="AAI169:AAJ169"/>
    <mergeCell ref="AAM169:AAN169"/>
    <mergeCell ref="AAQ169:AAR169"/>
    <mergeCell ref="AAU169:AAV169"/>
    <mergeCell ref="AAY169:AAZ169"/>
    <mergeCell ref="ABC169:ABD169"/>
    <mergeCell ref="ABG169:ABH169"/>
    <mergeCell ref="ABK169:ABL169"/>
    <mergeCell ref="ABO169:ABP169"/>
    <mergeCell ref="ABS169:ABT169"/>
    <mergeCell ref="ABW169:ABX169"/>
    <mergeCell ref="ACA169:ACB169"/>
    <mergeCell ref="ACE169:ACF169"/>
    <mergeCell ref="ACI169:ACJ169"/>
    <mergeCell ref="ACM169:ACN169"/>
    <mergeCell ref="ACQ169:ACR169"/>
    <mergeCell ref="ACU169:ACV169"/>
    <mergeCell ref="ACY169:ACZ169"/>
    <mergeCell ref="ADC169:ADD169"/>
    <mergeCell ref="ADG169:ADH169"/>
    <mergeCell ref="ADK169:ADL169"/>
    <mergeCell ref="ADO169:ADP169"/>
    <mergeCell ref="ADS169:ADT169"/>
    <mergeCell ref="ADW169:ADX169"/>
    <mergeCell ref="AEA169:AEB169"/>
    <mergeCell ref="AEE169:AEF169"/>
    <mergeCell ref="AEI169:AEJ169"/>
    <mergeCell ref="AEM169:AEN169"/>
    <mergeCell ref="AEQ169:AER169"/>
    <mergeCell ref="AEU169:AEV169"/>
    <mergeCell ref="AEY169:AEZ169"/>
    <mergeCell ref="AFC169:AFD169"/>
    <mergeCell ref="AFG169:AFH169"/>
    <mergeCell ref="AFK169:AFL169"/>
    <mergeCell ref="AFO169:AFP169"/>
    <mergeCell ref="AFS169:AFT169"/>
    <mergeCell ref="AFW169:AFX169"/>
    <mergeCell ref="AGA169:AGB169"/>
    <mergeCell ref="AGE169:AGF169"/>
    <mergeCell ref="AGI169:AGJ169"/>
    <mergeCell ref="AGM169:AGN169"/>
    <mergeCell ref="AGQ169:AGR169"/>
    <mergeCell ref="AGU169:AGV169"/>
    <mergeCell ref="AGY169:AGZ169"/>
    <mergeCell ref="AHC169:AHD169"/>
    <mergeCell ref="AHG169:AHH169"/>
    <mergeCell ref="AHK169:AHL169"/>
    <mergeCell ref="AHO169:AHP169"/>
    <mergeCell ref="AHS169:AHT169"/>
    <mergeCell ref="AHW169:AHX169"/>
    <mergeCell ref="AIA169:AIB169"/>
    <mergeCell ref="AIE169:AIF169"/>
    <mergeCell ref="AII169:AIJ169"/>
    <mergeCell ref="AIM169:AIN169"/>
    <mergeCell ref="AIQ169:AIR169"/>
    <mergeCell ref="AIU169:AIV169"/>
    <mergeCell ref="AIY169:AIZ169"/>
    <mergeCell ref="AJC169:AJD169"/>
    <mergeCell ref="AJG169:AJH169"/>
    <mergeCell ref="AJK169:AJL169"/>
    <mergeCell ref="AJO169:AJP169"/>
    <mergeCell ref="AJS169:AJT169"/>
    <mergeCell ref="AJW169:AJX169"/>
    <mergeCell ref="AKA169:AKB169"/>
    <mergeCell ref="AKE169:AKF169"/>
    <mergeCell ref="AKI169:AKJ169"/>
    <mergeCell ref="AKM169:AKN169"/>
    <mergeCell ref="AKQ169:AKR169"/>
    <mergeCell ref="AKU169:AKV169"/>
    <mergeCell ref="AKY169:AKZ169"/>
    <mergeCell ref="ALC169:ALD169"/>
    <mergeCell ref="ALG169:ALH169"/>
    <mergeCell ref="ALK169:ALL169"/>
    <mergeCell ref="ALO169:ALP169"/>
    <mergeCell ref="ALS169:ALT169"/>
    <mergeCell ref="ALW169:ALX169"/>
    <mergeCell ref="AMA169:AMB169"/>
    <mergeCell ref="AME169:AMF169"/>
    <mergeCell ref="AMI169:AMJ169"/>
    <mergeCell ref="O170:P170"/>
    <mergeCell ref="S170:T170"/>
    <mergeCell ref="W170:X170"/>
    <mergeCell ref="AA170:AB170"/>
    <mergeCell ref="AE170:AF170"/>
    <mergeCell ref="AI170:AJ170"/>
    <mergeCell ref="AM170:AN170"/>
    <mergeCell ref="AQ170:AR170"/>
    <mergeCell ref="AU170:AV170"/>
    <mergeCell ref="AY170:AZ170"/>
    <mergeCell ref="BC170:BD170"/>
    <mergeCell ref="BG170:BH170"/>
    <mergeCell ref="BK170:BL170"/>
    <mergeCell ref="BO170:BP170"/>
    <mergeCell ref="BS170:BT170"/>
    <mergeCell ref="BW170:BX170"/>
    <mergeCell ref="CA170:CB170"/>
    <mergeCell ref="CE170:CF170"/>
    <mergeCell ref="CI170:CJ170"/>
    <mergeCell ref="CM170:CN170"/>
    <mergeCell ref="CQ170:CR170"/>
    <mergeCell ref="CU170:CV170"/>
    <mergeCell ref="CY170:CZ170"/>
    <mergeCell ref="DC170:DD170"/>
    <mergeCell ref="DG170:DH170"/>
    <mergeCell ref="DK170:DL170"/>
    <mergeCell ref="DO170:DP170"/>
    <mergeCell ref="DS170:DT170"/>
    <mergeCell ref="DW170:DX170"/>
    <mergeCell ref="EA170:EB170"/>
    <mergeCell ref="EE170:EF170"/>
    <mergeCell ref="EI170:EJ170"/>
    <mergeCell ref="EM170:EN170"/>
    <mergeCell ref="EQ170:ER170"/>
    <mergeCell ref="EU170:EV170"/>
    <mergeCell ref="EY170:EZ170"/>
    <mergeCell ref="FC170:FD170"/>
    <mergeCell ref="FG170:FH170"/>
    <mergeCell ref="FK170:FL170"/>
    <mergeCell ref="FO170:FP170"/>
    <mergeCell ref="FS170:FT170"/>
    <mergeCell ref="FW170:FX170"/>
    <mergeCell ref="GA170:GB170"/>
    <mergeCell ref="GE170:GF170"/>
    <mergeCell ref="GI170:GJ170"/>
    <mergeCell ref="GM170:GN170"/>
    <mergeCell ref="GQ170:GR170"/>
    <mergeCell ref="GU170:GV170"/>
    <mergeCell ref="GY170:GZ170"/>
    <mergeCell ref="HC170:HD170"/>
    <mergeCell ref="HG170:HH170"/>
    <mergeCell ref="HK170:HL170"/>
    <mergeCell ref="HO170:HP170"/>
    <mergeCell ref="HS170:HT170"/>
    <mergeCell ref="HW170:HX170"/>
    <mergeCell ref="IA170:IB170"/>
    <mergeCell ref="IE170:IF170"/>
    <mergeCell ref="II170:IJ170"/>
    <mergeCell ref="IM170:IN170"/>
    <mergeCell ref="IQ170:IR170"/>
    <mergeCell ref="IU170:IV170"/>
    <mergeCell ref="IY170:IZ170"/>
    <mergeCell ref="JC170:JD170"/>
    <mergeCell ref="JG170:JH170"/>
    <mergeCell ref="JK170:JL170"/>
    <mergeCell ref="JO170:JP170"/>
    <mergeCell ref="JS170:JT170"/>
    <mergeCell ref="JW170:JX170"/>
    <mergeCell ref="KA170:KB170"/>
    <mergeCell ref="KE170:KF170"/>
    <mergeCell ref="KI170:KJ170"/>
    <mergeCell ref="KM170:KN170"/>
    <mergeCell ref="KQ170:KR170"/>
    <mergeCell ref="KU170:KV170"/>
    <mergeCell ref="KY170:KZ170"/>
    <mergeCell ref="LC170:LD170"/>
    <mergeCell ref="LG170:LH170"/>
    <mergeCell ref="LK170:LL170"/>
    <mergeCell ref="LO170:LP170"/>
    <mergeCell ref="LS170:LT170"/>
    <mergeCell ref="LW170:LX170"/>
    <mergeCell ref="MA170:MB170"/>
    <mergeCell ref="ME170:MF170"/>
    <mergeCell ref="MI170:MJ170"/>
    <mergeCell ref="MM170:MN170"/>
    <mergeCell ref="MQ170:MR170"/>
    <mergeCell ref="MU170:MV170"/>
    <mergeCell ref="MY170:MZ170"/>
    <mergeCell ref="NC170:ND170"/>
    <mergeCell ref="NG170:NH170"/>
    <mergeCell ref="NK170:NL170"/>
    <mergeCell ref="NO170:NP170"/>
    <mergeCell ref="NS170:NT170"/>
    <mergeCell ref="NW170:NX170"/>
    <mergeCell ref="OA170:OB170"/>
    <mergeCell ref="OE170:OF170"/>
    <mergeCell ref="OI170:OJ170"/>
    <mergeCell ref="OM170:ON170"/>
    <mergeCell ref="OQ170:OR170"/>
    <mergeCell ref="OU170:OV170"/>
    <mergeCell ref="OY170:OZ170"/>
    <mergeCell ref="PC170:PD170"/>
    <mergeCell ref="PG170:PH170"/>
    <mergeCell ref="PK170:PL170"/>
    <mergeCell ref="PO170:PP170"/>
    <mergeCell ref="PS170:PT170"/>
    <mergeCell ref="PW170:PX170"/>
    <mergeCell ref="QA170:QB170"/>
    <mergeCell ref="QE170:QF170"/>
    <mergeCell ref="QI170:QJ170"/>
    <mergeCell ref="QM170:QN170"/>
    <mergeCell ref="QQ170:QR170"/>
    <mergeCell ref="QU170:QV170"/>
    <mergeCell ref="QY170:QZ170"/>
    <mergeCell ref="RC170:RD170"/>
    <mergeCell ref="RG170:RH170"/>
    <mergeCell ref="RK170:RL170"/>
    <mergeCell ref="RO170:RP170"/>
    <mergeCell ref="RS170:RT170"/>
    <mergeCell ref="RW170:RX170"/>
    <mergeCell ref="SA170:SB170"/>
    <mergeCell ref="SE170:SF170"/>
    <mergeCell ref="SI170:SJ170"/>
    <mergeCell ref="SM170:SN170"/>
    <mergeCell ref="SQ170:SR170"/>
    <mergeCell ref="SU170:SV170"/>
    <mergeCell ref="SY170:SZ170"/>
    <mergeCell ref="TC170:TD170"/>
    <mergeCell ref="TG170:TH170"/>
    <mergeCell ref="TK170:TL170"/>
    <mergeCell ref="TO170:TP170"/>
    <mergeCell ref="TS170:TT170"/>
    <mergeCell ref="TW170:TX170"/>
    <mergeCell ref="UA170:UB170"/>
    <mergeCell ref="UE170:UF170"/>
    <mergeCell ref="UI170:UJ170"/>
    <mergeCell ref="UM170:UN170"/>
    <mergeCell ref="UQ170:UR170"/>
    <mergeCell ref="UU170:UV170"/>
    <mergeCell ref="UY170:UZ170"/>
    <mergeCell ref="VC170:VD170"/>
    <mergeCell ref="VG170:VH170"/>
    <mergeCell ref="VK170:VL170"/>
    <mergeCell ref="VO170:VP170"/>
    <mergeCell ref="VS170:VT170"/>
    <mergeCell ref="VW170:VX170"/>
    <mergeCell ref="WA170:WB170"/>
    <mergeCell ref="WE170:WF170"/>
    <mergeCell ref="WI170:WJ170"/>
    <mergeCell ref="WM170:WN170"/>
    <mergeCell ref="WQ170:WR170"/>
    <mergeCell ref="WU170:WV170"/>
    <mergeCell ref="WY170:WZ170"/>
    <mergeCell ref="XC170:XD170"/>
    <mergeCell ref="XG170:XH170"/>
    <mergeCell ref="XK170:XL170"/>
    <mergeCell ref="XO170:XP170"/>
    <mergeCell ref="XS170:XT170"/>
    <mergeCell ref="XW170:XX170"/>
    <mergeCell ref="YA170:YB170"/>
    <mergeCell ref="YE170:YF170"/>
    <mergeCell ref="YI170:YJ170"/>
    <mergeCell ref="YM170:YN170"/>
    <mergeCell ref="YQ170:YR170"/>
    <mergeCell ref="YU170:YV170"/>
    <mergeCell ref="YY170:YZ170"/>
    <mergeCell ref="ZC170:ZD170"/>
    <mergeCell ref="ZG170:ZH170"/>
    <mergeCell ref="ZK170:ZL170"/>
    <mergeCell ref="ZO170:ZP170"/>
    <mergeCell ref="ZS170:ZT170"/>
    <mergeCell ref="ZW170:ZX170"/>
    <mergeCell ref="AAA170:AAB170"/>
    <mergeCell ref="AAE170:AAF170"/>
    <mergeCell ref="AAI170:AAJ170"/>
    <mergeCell ref="AAM170:AAN170"/>
    <mergeCell ref="AAQ170:AAR170"/>
    <mergeCell ref="AAU170:AAV170"/>
    <mergeCell ref="AAY170:AAZ170"/>
    <mergeCell ref="ABC170:ABD170"/>
    <mergeCell ref="ABG170:ABH170"/>
    <mergeCell ref="ABK170:ABL170"/>
    <mergeCell ref="ABO170:ABP170"/>
    <mergeCell ref="ABS170:ABT170"/>
    <mergeCell ref="ABW170:ABX170"/>
    <mergeCell ref="ACA170:ACB170"/>
    <mergeCell ref="ACE170:ACF170"/>
    <mergeCell ref="ACI170:ACJ170"/>
    <mergeCell ref="ACM170:ACN170"/>
    <mergeCell ref="ACQ170:ACR170"/>
    <mergeCell ref="ACU170:ACV170"/>
    <mergeCell ref="ACY170:ACZ170"/>
    <mergeCell ref="ADC170:ADD170"/>
    <mergeCell ref="ADG170:ADH170"/>
    <mergeCell ref="ADK170:ADL170"/>
    <mergeCell ref="ADO170:ADP170"/>
    <mergeCell ref="ADS170:ADT170"/>
    <mergeCell ref="ADW170:ADX170"/>
    <mergeCell ref="AEA170:AEB170"/>
    <mergeCell ref="AEE170:AEF170"/>
    <mergeCell ref="AEI170:AEJ170"/>
    <mergeCell ref="AEM170:AEN170"/>
    <mergeCell ref="AEQ170:AER170"/>
    <mergeCell ref="AEU170:AEV170"/>
    <mergeCell ref="AEY170:AEZ170"/>
    <mergeCell ref="AFC170:AFD170"/>
    <mergeCell ref="AFG170:AFH170"/>
    <mergeCell ref="AFK170:AFL170"/>
    <mergeCell ref="AFO170:AFP170"/>
    <mergeCell ref="AFS170:AFT170"/>
    <mergeCell ref="AFW170:AFX170"/>
    <mergeCell ref="AGA170:AGB170"/>
    <mergeCell ref="AGE170:AGF170"/>
    <mergeCell ref="AGI170:AGJ170"/>
    <mergeCell ref="AGM170:AGN170"/>
    <mergeCell ref="AGQ170:AGR170"/>
    <mergeCell ref="AGU170:AGV170"/>
    <mergeCell ref="AGY170:AGZ170"/>
    <mergeCell ref="AHC170:AHD170"/>
    <mergeCell ref="AHG170:AHH170"/>
    <mergeCell ref="AHK170:AHL170"/>
    <mergeCell ref="AHO170:AHP170"/>
    <mergeCell ref="AHS170:AHT170"/>
    <mergeCell ref="AHW170:AHX170"/>
    <mergeCell ref="AIA170:AIB170"/>
    <mergeCell ref="AIE170:AIF170"/>
    <mergeCell ref="AII170:AIJ170"/>
    <mergeCell ref="AIM170:AIN170"/>
    <mergeCell ref="AIQ170:AIR170"/>
    <mergeCell ref="AIU170:AIV170"/>
    <mergeCell ref="AIY170:AIZ170"/>
    <mergeCell ref="AJC170:AJD170"/>
    <mergeCell ref="AJG170:AJH170"/>
    <mergeCell ref="AJK170:AJL170"/>
    <mergeCell ref="AJO170:AJP170"/>
    <mergeCell ref="AJS170:AJT170"/>
    <mergeCell ref="AJW170:AJX170"/>
    <mergeCell ref="AKA170:AKB170"/>
    <mergeCell ref="AKE170:AKF170"/>
    <mergeCell ref="AKI170:AKJ170"/>
    <mergeCell ref="AKM170:AKN170"/>
    <mergeCell ref="AKQ170:AKR170"/>
    <mergeCell ref="AKU170:AKV170"/>
    <mergeCell ref="AKY170:AKZ170"/>
    <mergeCell ref="ALC170:ALD170"/>
    <mergeCell ref="ALG170:ALH170"/>
    <mergeCell ref="ALK170:ALL170"/>
    <mergeCell ref="ALO170:ALP170"/>
    <mergeCell ref="ALS170:ALT170"/>
    <mergeCell ref="ALW170:ALX170"/>
    <mergeCell ref="AMA170:AMB170"/>
    <mergeCell ref="AME170:AMF170"/>
    <mergeCell ref="AMI170:AMJ170"/>
    <mergeCell ref="O171:P171"/>
    <mergeCell ref="S171:T171"/>
    <mergeCell ref="W171:X171"/>
    <mergeCell ref="AA171:AB171"/>
    <mergeCell ref="AE171:AF171"/>
    <mergeCell ref="AI171:AJ171"/>
    <mergeCell ref="AM171:AN171"/>
    <mergeCell ref="AQ171:AR171"/>
    <mergeCell ref="AU171:AV171"/>
    <mergeCell ref="AY171:AZ171"/>
    <mergeCell ref="BC171:BD171"/>
    <mergeCell ref="BG171:BH171"/>
    <mergeCell ref="BK171:BL171"/>
    <mergeCell ref="BO171:BP171"/>
    <mergeCell ref="BS171:BT171"/>
    <mergeCell ref="BW171:BX171"/>
    <mergeCell ref="CA171:CB171"/>
    <mergeCell ref="CE171:CF171"/>
    <mergeCell ref="CI171:CJ171"/>
    <mergeCell ref="CM171:CN171"/>
    <mergeCell ref="CQ171:CR171"/>
    <mergeCell ref="CU171:CV171"/>
    <mergeCell ref="CY171:CZ171"/>
    <mergeCell ref="DC171:DD171"/>
    <mergeCell ref="DG171:DH171"/>
    <mergeCell ref="DK171:DL171"/>
    <mergeCell ref="DO171:DP171"/>
    <mergeCell ref="DS171:DT171"/>
    <mergeCell ref="DW171:DX171"/>
    <mergeCell ref="EA171:EB171"/>
    <mergeCell ref="EE171:EF171"/>
    <mergeCell ref="EI171:EJ171"/>
    <mergeCell ref="EM171:EN171"/>
    <mergeCell ref="EQ171:ER171"/>
    <mergeCell ref="EU171:EV171"/>
    <mergeCell ref="EY171:EZ171"/>
    <mergeCell ref="FC171:FD171"/>
    <mergeCell ref="FG171:FH171"/>
    <mergeCell ref="FK171:FL171"/>
    <mergeCell ref="FO171:FP171"/>
    <mergeCell ref="FS171:FT171"/>
    <mergeCell ref="FW171:FX171"/>
    <mergeCell ref="GA171:GB171"/>
    <mergeCell ref="GE171:GF171"/>
    <mergeCell ref="GI171:GJ171"/>
    <mergeCell ref="GM171:GN171"/>
    <mergeCell ref="GQ171:GR171"/>
    <mergeCell ref="GU171:GV171"/>
    <mergeCell ref="GY171:GZ171"/>
    <mergeCell ref="HC171:HD171"/>
    <mergeCell ref="HG171:HH171"/>
    <mergeCell ref="HK171:HL171"/>
    <mergeCell ref="HO171:HP171"/>
    <mergeCell ref="HS171:HT171"/>
    <mergeCell ref="HW171:HX171"/>
    <mergeCell ref="IA171:IB171"/>
    <mergeCell ref="IE171:IF171"/>
    <mergeCell ref="II171:IJ171"/>
    <mergeCell ref="IM171:IN171"/>
    <mergeCell ref="IQ171:IR171"/>
    <mergeCell ref="IU171:IV171"/>
    <mergeCell ref="IY171:IZ171"/>
    <mergeCell ref="JC171:JD171"/>
    <mergeCell ref="JG171:JH171"/>
    <mergeCell ref="JK171:JL171"/>
    <mergeCell ref="JO171:JP171"/>
    <mergeCell ref="JS171:JT171"/>
    <mergeCell ref="JW171:JX171"/>
    <mergeCell ref="KA171:KB171"/>
    <mergeCell ref="KE171:KF171"/>
    <mergeCell ref="KI171:KJ171"/>
    <mergeCell ref="KM171:KN171"/>
    <mergeCell ref="KQ171:KR171"/>
    <mergeCell ref="KU171:KV171"/>
    <mergeCell ref="KY171:KZ171"/>
    <mergeCell ref="LC171:LD171"/>
    <mergeCell ref="LG171:LH171"/>
    <mergeCell ref="LK171:LL171"/>
    <mergeCell ref="LO171:LP171"/>
    <mergeCell ref="LS171:LT171"/>
    <mergeCell ref="LW171:LX171"/>
    <mergeCell ref="MA171:MB171"/>
    <mergeCell ref="ME171:MF171"/>
    <mergeCell ref="MI171:MJ171"/>
    <mergeCell ref="MM171:MN171"/>
    <mergeCell ref="MQ171:MR171"/>
    <mergeCell ref="MU171:MV171"/>
    <mergeCell ref="MY171:MZ171"/>
    <mergeCell ref="NC171:ND171"/>
    <mergeCell ref="NG171:NH171"/>
    <mergeCell ref="NK171:NL171"/>
    <mergeCell ref="NO171:NP171"/>
    <mergeCell ref="NS171:NT171"/>
    <mergeCell ref="NW171:NX171"/>
    <mergeCell ref="OA171:OB171"/>
    <mergeCell ref="OE171:OF171"/>
    <mergeCell ref="OI171:OJ171"/>
    <mergeCell ref="OM171:ON171"/>
    <mergeCell ref="OQ171:OR171"/>
    <mergeCell ref="OU171:OV171"/>
    <mergeCell ref="OY171:OZ171"/>
    <mergeCell ref="PC171:PD171"/>
    <mergeCell ref="PG171:PH171"/>
    <mergeCell ref="PK171:PL171"/>
    <mergeCell ref="PO171:PP171"/>
    <mergeCell ref="PS171:PT171"/>
    <mergeCell ref="PW171:PX171"/>
    <mergeCell ref="QA171:QB171"/>
    <mergeCell ref="QE171:QF171"/>
    <mergeCell ref="QI171:QJ171"/>
    <mergeCell ref="QM171:QN171"/>
    <mergeCell ref="QQ171:QR171"/>
    <mergeCell ref="QU171:QV171"/>
    <mergeCell ref="QY171:QZ171"/>
    <mergeCell ref="RC171:RD171"/>
    <mergeCell ref="RG171:RH171"/>
    <mergeCell ref="RK171:RL171"/>
    <mergeCell ref="RO171:RP171"/>
    <mergeCell ref="RS171:RT171"/>
    <mergeCell ref="RW171:RX171"/>
    <mergeCell ref="SA171:SB171"/>
    <mergeCell ref="SE171:SF171"/>
    <mergeCell ref="SI171:SJ171"/>
    <mergeCell ref="SM171:SN171"/>
    <mergeCell ref="SQ171:SR171"/>
    <mergeCell ref="SU171:SV171"/>
    <mergeCell ref="SY171:SZ171"/>
    <mergeCell ref="TC171:TD171"/>
    <mergeCell ref="TG171:TH171"/>
    <mergeCell ref="TK171:TL171"/>
    <mergeCell ref="TO171:TP171"/>
    <mergeCell ref="TS171:TT171"/>
    <mergeCell ref="TW171:TX171"/>
    <mergeCell ref="UA171:UB171"/>
    <mergeCell ref="UE171:UF171"/>
    <mergeCell ref="UI171:UJ171"/>
    <mergeCell ref="UM171:UN171"/>
    <mergeCell ref="UQ171:UR171"/>
    <mergeCell ref="UU171:UV171"/>
    <mergeCell ref="UY171:UZ171"/>
    <mergeCell ref="VC171:VD171"/>
    <mergeCell ref="VG171:VH171"/>
    <mergeCell ref="VK171:VL171"/>
    <mergeCell ref="VO171:VP171"/>
    <mergeCell ref="VS171:VT171"/>
    <mergeCell ref="VW171:VX171"/>
    <mergeCell ref="WA171:WB171"/>
    <mergeCell ref="WE171:WF171"/>
    <mergeCell ref="WI171:WJ171"/>
    <mergeCell ref="WM171:WN171"/>
    <mergeCell ref="WQ171:WR171"/>
    <mergeCell ref="WU171:WV171"/>
    <mergeCell ref="WY171:WZ171"/>
    <mergeCell ref="XC171:XD171"/>
    <mergeCell ref="XG171:XH171"/>
    <mergeCell ref="XK171:XL171"/>
    <mergeCell ref="XO171:XP171"/>
    <mergeCell ref="XS171:XT171"/>
    <mergeCell ref="XW171:XX171"/>
    <mergeCell ref="YA171:YB171"/>
    <mergeCell ref="YE171:YF171"/>
    <mergeCell ref="YI171:YJ171"/>
    <mergeCell ref="YM171:YN171"/>
    <mergeCell ref="YQ171:YR171"/>
    <mergeCell ref="YU171:YV171"/>
    <mergeCell ref="YY171:YZ171"/>
    <mergeCell ref="ZC171:ZD171"/>
    <mergeCell ref="ZG171:ZH171"/>
    <mergeCell ref="ZK171:ZL171"/>
    <mergeCell ref="ZO171:ZP171"/>
    <mergeCell ref="ZS171:ZT171"/>
    <mergeCell ref="ZW171:ZX171"/>
    <mergeCell ref="AAA171:AAB171"/>
    <mergeCell ref="AAE171:AAF171"/>
    <mergeCell ref="AAI171:AAJ171"/>
    <mergeCell ref="AAM171:AAN171"/>
    <mergeCell ref="AAQ171:AAR171"/>
    <mergeCell ref="AAU171:AAV171"/>
    <mergeCell ref="AAY171:AAZ171"/>
    <mergeCell ref="ABC171:ABD171"/>
    <mergeCell ref="ABG171:ABH171"/>
    <mergeCell ref="ABK171:ABL171"/>
    <mergeCell ref="ABO171:ABP171"/>
    <mergeCell ref="ABS171:ABT171"/>
    <mergeCell ref="ABW171:ABX171"/>
    <mergeCell ref="ACA171:ACB171"/>
    <mergeCell ref="ACE171:ACF171"/>
    <mergeCell ref="ACI171:ACJ171"/>
    <mergeCell ref="ACM171:ACN171"/>
    <mergeCell ref="ACQ171:ACR171"/>
    <mergeCell ref="ACU171:ACV171"/>
    <mergeCell ref="ACY171:ACZ171"/>
    <mergeCell ref="ADC171:ADD171"/>
    <mergeCell ref="ADG171:ADH171"/>
    <mergeCell ref="ADK171:ADL171"/>
    <mergeCell ref="ADO171:ADP171"/>
    <mergeCell ref="ADS171:ADT171"/>
    <mergeCell ref="ADW171:ADX171"/>
    <mergeCell ref="AEA171:AEB171"/>
    <mergeCell ref="AEE171:AEF171"/>
    <mergeCell ref="AEI171:AEJ171"/>
    <mergeCell ref="AEM171:AEN171"/>
    <mergeCell ref="AEQ171:AER171"/>
    <mergeCell ref="AEU171:AEV171"/>
    <mergeCell ref="AEY171:AEZ171"/>
    <mergeCell ref="AFC171:AFD171"/>
    <mergeCell ref="AFG171:AFH171"/>
    <mergeCell ref="AFK171:AFL171"/>
    <mergeCell ref="AFO171:AFP171"/>
    <mergeCell ref="AFS171:AFT171"/>
    <mergeCell ref="AFW171:AFX171"/>
    <mergeCell ref="AGA171:AGB171"/>
    <mergeCell ref="AGE171:AGF171"/>
    <mergeCell ref="AGI171:AGJ171"/>
    <mergeCell ref="AGM171:AGN171"/>
    <mergeCell ref="AGQ171:AGR171"/>
    <mergeCell ref="AGU171:AGV171"/>
    <mergeCell ref="AGY171:AGZ171"/>
    <mergeCell ref="AHC171:AHD171"/>
    <mergeCell ref="AHG171:AHH171"/>
    <mergeCell ref="AHK171:AHL171"/>
    <mergeCell ref="AHO171:AHP171"/>
    <mergeCell ref="AHS171:AHT171"/>
    <mergeCell ref="AHW171:AHX171"/>
    <mergeCell ref="AIA171:AIB171"/>
    <mergeCell ref="AIE171:AIF171"/>
    <mergeCell ref="AII171:AIJ171"/>
    <mergeCell ref="AIM171:AIN171"/>
    <mergeCell ref="AIQ171:AIR171"/>
    <mergeCell ref="AIU171:AIV171"/>
    <mergeCell ref="AIY171:AIZ171"/>
    <mergeCell ref="AJC171:AJD171"/>
    <mergeCell ref="AJG171:AJH171"/>
    <mergeCell ref="AJK171:AJL171"/>
    <mergeCell ref="AJO171:AJP171"/>
    <mergeCell ref="AJS171:AJT171"/>
    <mergeCell ref="AJW171:AJX171"/>
    <mergeCell ref="AKA171:AKB171"/>
    <mergeCell ref="AKE171:AKF171"/>
    <mergeCell ref="AKI171:AKJ171"/>
    <mergeCell ref="AKM171:AKN171"/>
    <mergeCell ref="AKQ171:AKR171"/>
    <mergeCell ref="AKU171:AKV171"/>
    <mergeCell ref="AKY171:AKZ171"/>
    <mergeCell ref="ALC171:ALD171"/>
    <mergeCell ref="ALG171:ALH171"/>
    <mergeCell ref="ALK171:ALL171"/>
    <mergeCell ref="ALO171:ALP171"/>
    <mergeCell ref="ALS171:ALT171"/>
    <mergeCell ref="ALW171:ALX171"/>
    <mergeCell ref="AMA171:AMB171"/>
    <mergeCell ref="AME171:AMF171"/>
    <mergeCell ref="AMI171:AMJ171"/>
    <mergeCell ref="O172:P172"/>
    <mergeCell ref="S172:T172"/>
    <mergeCell ref="W172:X172"/>
    <mergeCell ref="AA172:AB172"/>
    <mergeCell ref="AE172:AF172"/>
    <mergeCell ref="AI172:AJ172"/>
    <mergeCell ref="AM172:AN172"/>
    <mergeCell ref="AQ172:AR172"/>
    <mergeCell ref="AU172:AV172"/>
    <mergeCell ref="AY172:AZ172"/>
    <mergeCell ref="BC172:BD172"/>
    <mergeCell ref="BG172:BH172"/>
    <mergeCell ref="BK172:BL172"/>
    <mergeCell ref="BO172:BP172"/>
    <mergeCell ref="BS172:BT172"/>
    <mergeCell ref="BW172:BX172"/>
    <mergeCell ref="CA172:CB172"/>
    <mergeCell ref="CE172:CF172"/>
    <mergeCell ref="CI172:CJ172"/>
    <mergeCell ref="CM172:CN172"/>
    <mergeCell ref="CQ172:CR172"/>
    <mergeCell ref="CU172:CV172"/>
    <mergeCell ref="CY172:CZ172"/>
    <mergeCell ref="DC172:DD172"/>
    <mergeCell ref="DG172:DH172"/>
    <mergeCell ref="DK172:DL172"/>
    <mergeCell ref="DO172:DP172"/>
    <mergeCell ref="DS172:DT172"/>
    <mergeCell ref="DW172:DX172"/>
    <mergeCell ref="EA172:EB172"/>
    <mergeCell ref="EE172:EF172"/>
    <mergeCell ref="EI172:EJ172"/>
    <mergeCell ref="EM172:EN172"/>
    <mergeCell ref="EQ172:ER172"/>
    <mergeCell ref="EU172:EV172"/>
    <mergeCell ref="EY172:EZ172"/>
    <mergeCell ref="FC172:FD172"/>
    <mergeCell ref="FG172:FH172"/>
    <mergeCell ref="FK172:FL172"/>
    <mergeCell ref="FO172:FP172"/>
    <mergeCell ref="FS172:FT172"/>
    <mergeCell ref="FW172:FX172"/>
    <mergeCell ref="GA172:GB172"/>
    <mergeCell ref="GE172:GF172"/>
    <mergeCell ref="GI172:GJ172"/>
    <mergeCell ref="GM172:GN172"/>
    <mergeCell ref="GQ172:GR172"/>
    <mergeCell ref="GU172:GV172"/>
    <mergeCell ref="GY172:GZ172"/>
    <mergeCell ref="HC172:HD172"/>
    <mergeCell ref="HG172:HH172"/>
    <mergeCell ref="HK172:HL172"/>
    <mergeCell ref="HO172:HP172"/>
    <mergeCell ref="HS172:HT172"/>
    <mergeCell ref="HW172:HX172"/>
    <mergeCell ref="IA172:IB172"/>
    <mergeCell ref="IE172:IF172"/>
    <mergeCell ref="II172:IJ172"/>
    <mergeCell ref="IM172:IN172"/>
    <mergeCell ref="IQ172:IR172"/>
    <mergeCell ref="IU172:IV172"/>
    <mergeCell ref="IY172:IZ172"/>
    <mergeCell ref="JC172:JD172"/>
    <mergeCell ref="JG172:JH172"/>
    <mergeCell ref="JK172:JL172"/>
    <mergeCell ref="JO172:JP172"/>
    <mergeCell ref="JS172:JT172"/>
    <mergeCell ref="JW172:JX172"/>
    <mergeCell ref="KA172:KB172"/>
    <mergeCell ref="KE172:KF172"/>
    <mergeCell ref="KI172:KJ172"/>
    <mergeCell ref="KM172:KN172"/>
    <mergeCell ref="KQ172:KR172"/>
    <mergeCell ref="KU172:KV172"/>
    <mergeCell ref="KY172:KZ172"/>
    <mergeCell ref="LC172:LD172"/>
    <mergeCell ref="LG172:LH172"/>
    <mergeCell ref="LK172:LL172"/>
    <mergeCell ref="LO172:LP172"/>
    <mergeCell ref="LS172:LT172"/>
    <mergeCell ref="LW172:LX172"/>
    <mergeCell ref="MA172:MB172"/>
    <mergeCell ref="ME172:MF172"/>
    <mergeCell ref="MI172:MJ172"/>
    <mergeCell ref="MM172:MN172"/>
    <mergeCell ref="MQ172:MR172"/>
    <mergeCell ref="MU172:MV172"/>
    <mergeCell ref="MY172:MZ172"/>
    <mergeCell ref="NC172:ND172"/>
    <mergeCell ref="NG172:NH172"/>
    <mergeCell ref="NK172:NL172"/>
    <mergeCell ref="NO172:NP172"/>
    <mergeCell ref="NS172:NT172"/>
    <mergeCell ref="NW172:NX172"/>
    <mergeCell ref="OA172:OB172"/>
    <mergeCell ref="OE172:OF172"/>
    <mergeCell ref="OI172:OJ172"/>
    <mergeCell ref="OM172:ON172"/>
    <mergeCell ref="OQ172:OR172"/>
    <mergeCell ref="OU172:OV172"/>
    <mergeCell ref="OY172:OZ172"/>
    <mergeCell ref="PC172:PD172"/>
    <mergeCell ref="PG172:PH172"/>
    <mergeCell ref="PK172:PL172"/>
    <mergeCell ref="PO172:PP172"/>
    <mergeCell ref="PS172:PT172"/>
    <mergeCell ref="PW172:PX172"/>
    <mergeCell ref="QA172:QB172"/>
    <mergeCell ref="QE172:QF172"/>
    <mergeCell ref="QI172:QJ172"/>
    <mergeCell ref="QM172:QN172"/>
    <mergeCell ref="QQ172:QR172"/>
    <mergeCell ref="QU172:QV172"/>
    <mergeCell ref="QY172:QZ172"/>
    <mergeCell ref="RC172:RD172"/>
    <mergeCell ref="RG172:RH172"/>
    <mergeCell ref="RK172:RL172"/>
    <mergeCell ref="RO172:RP172"/>
    <mergeCell ref="RS172:RT172"/>
    <mergeCell ref="RW172:RX172"/>
    <mergeCell ref="SA172:SB172"/>
    <mergeCell ref="SE172:SF172"/>
    <mergeCell ref="SI172:SJ172"/>
    <mergeCell ref="SM172:SN172"/>
    <mergeCell ref="SQ172:SR172"/>
    <mergeCell ref="SU172:SV172"/>
    <mergeCell ref="SY172:SZ172"/>
    <mergeCell ref="TC172:TD172"/>
    <mergeCell ref="TG172:TH172"/>
    <mergeCell ref="TK172:TL172"/>
    <mergeCell ref="TO172:TP172"/>
    <mergeCell ref="TS172:TT172"/>
    <mergeCell ref="TW172:TX172"/>
    <mergeCell ref="UA172:UB172"/>
    <mergeCell ref="UE172:UF172"/>
    <mergeCell ref="UI172:UJ172"/>
    <mergeCell ref="UM172:UN172"/>
    <mergeCell ref="UQ172:UR172"/>
    <mergeCell ref="UU172:UV172"/>
    <mergeCell ref="UY172:UZ172"/>
    <mergeCell ref="VC172:VD172"/>
    <mergeCell ref="VG172:VH172"/>
    <mergeCell ref="VK172:VL172"/>
    <mergeCell ref="VO172:VP172"/>
    <mergeCell ref="VS172:VT172"/>
    <mergeCell ref="VW172:VX172"/>
    <mergeCell ref="WA172:WB172"/>
    <mergeCell ref="WE172:WF172"/>
    <mergeCell ref="WI172:WJ172"/>
    <mergeCell ref="WM172:WN172"/>
    <mergeCell ref="WQ172:WR172"/>
    <mergeCell ref="WU172:WV172"/>
    <mergeCell ref="WY172:WZ172"/>
    <mergeCell ref="XC172:XD172"/>
    <mergeCell ref="XG172:XH172"/>
    <mergeCell ref="XK172:XL172"/>
    <mergeCell ref="XO172:XP172"/>
    <mergeCell ref="XS172:XT172"/>
    <mergeCell ref="XW172:XX172"/>
    <mergeCell ref="YA172:YB172"/>
    <mergeCell ref="YE172:YF172"/>
    <mergeCell ref="YI172:YJ172"/>
    <mergeCell ref="YM172:YN172"/>
    <mergeCell ref="YQ172:YR172"/>
    <mergeCell ref="YU172:YV172"/>
    <mergeCell ref="YY172:YZ172"/>
    <mergeCell ref="ZC172:ZD172"/>
    <mergeCell ref="ZG172:ZH172"/>
    <mergeCell ref="ZK172:ZL172"/>
    <mergeCell ref="ZO172:ZP172"/>
    <mergeCell ref="ZS172:ZT172"/>
    <mergeCell ref="ZW172:ZX172"/>
    <mergeCell ref="AAA172:AAB172"/>
    <mergeCell ref="AAE172:AAF172"/>
    <mergeCell ref="AAI172:AAJ172"/>
    <mergeCell ref="AAM172:AAN172"/>
    <mergeCell ref="AAQ172:AAR172"/>
    <mergeCell ref="AAU172:AAV172"/>
    <mergeCell ref="AAY172:AAZ172"/>
    <mergeCell ref="ABC172:ABD172"/>
    <mergeCell ref="ABG172:ABH172"/>
    <mergeCell ref="ABK172:ABL172"/>
    <mergeCell ref="ABO172:ABP172"/>
    <mergeCell ref="ABS172:ABT172"/>
    <mergeCell ref="ABW172:ABX172"/>
    <mergeCell ref="ACA172:ACB172"/>
    <mergeCell ref="ACE172:ACF172"/>
    <mergeCell ref="ACI172:ACJ172"/>
    <mergeCell ref="ACM172:ACN172"/>
    <mergeCell ref="ACQ172:ACR172"/>
    <mergeCell ref="ACU172:ACV172"/>
    <mergeCell ref="ACY172:ACZ172"/>
    <mergeCell ref="ADC172:ADD172"/>
    <mergeCell ref="ADG172:ADH172"/>
    <mergeCell ref="ADK172:ADL172"/>
    <mergeCell ref="ADO172:ADP172"/>
    <mergeCell ref="ADS172:ADT172"/>
    <mergeCell ref="ADW172:ADX172"/>
    <mergeCell ref="AEA172:AEB172"/>
    <mergeCell ref="AEE172:AEF172"/>
    <mergeCell ref="AEI172:AEJ172"/>
    <mergeCell ref="AEM172:AEN172"/>
    <mergeCell ref="AEQ172:AER172"/>
    <mergeCell ref="AEU172:AEV172"/>
    <mergeCell ref="AEY172:AEZ172"/>
    <mergeCell ref="AFC172:AFD172"/>
    <mergeCell ref="AFG172:AFH172"/>
    <mergeCell ref="AFK172:AFL172"/>
    <mergeCell ref="AFO172:AFP172"/>
    <mergeCell ref="AFS172:AFT172"/>
    <mergeCell ref="AFW172:AFX172"/>
    <mergeCell ref="AGA172:AGB172"/>
    <mergeCell ref="AGE172:AGF172"/>
    <mergeCell ref="AGI172:AGJ172"/>
    <mergeCell ref="AGM172:AGN172"/>
    <mergeCell ref="AGQ172:AGR172"/>
    <mergeCell ref="AGU172:AGV172"/>
    <mergeCell ref="AGY172:AGZ172"/>
    <mergeCell ref="AHC172:AHD172"/>
    <mergeCell ref="AHG172:AHH172"/>
    <mergeCell ref="AHK172:AHL172"/>
    <mergeCell ref="AHO172:AHP172"/>
    <mergeCell ref="AHS172:AHT172"/>
    <mergeCell ref="AHW172:AHX172"/>
    <mergeCell ref="AIA172:AIB172"/>
    <mergeCell ref="AIE172:AIF172"/>
    <mergeCell ref="AII172:AIJ172"/>
    <mergeCell ref="AIM172:AIN172"/>
    <mergeCell ref="AIQ172:AIR172"/>
    <mergeCell ref="AIU172:AIV172"/>
    <mergeCell ref="AIY172:AIZ172"/>
    <mergeCell ref="AJC172:AJD172"/>
    <mergeCell ref="AJG172:AJH172"/>
    <mergeCell ref="AJK172:AJL172"/>
    <mergeCell ref="AJO172:AJP172"/>
    <mergeCell ref="AJS172:AJT172"/>
    <mergeCell ref="AJW172:AJX172"/>
    <mergeCell ref="AKA172:AKB172"/>
    <mergeCell ref="AKE172:AKF172"/>
    <mergeCell ref="AKI172:AKJ172"/>
    <mergeCell ref="AKM172:AKN172"/>
    <mergeCell ref="AKQ172:AKR172"/>
    <mergeCell ref="AKU172:AKV172"/>
    <mergeCell ref="AKY172:AKZ172"/>
    <mergeCell ref="ALC172:ALD172"/>
    <mergeCell ref="ALG172:ALH172"/>
    <mergeCell ref="ALK172:ALL172"/>
    <mergeCell ref="ALO172:ALP172"/>
    <mergeCell ref="ALS172:ALT172"/>
    <mergeCell ref="ALW172:ALX172"/>
    <mergeCell ref="AMA172:AMB172"/>
    <mergeCell ref="AME172:AMF172"/>
    <mergeCell ref="AMI172:AMJ172"/>
    <mergeCell ref="O173:P173"/>
    <mergeCell ref="S173:T173"/>
    <mergeCell ref="W173:X173"/>
    <mergeCell ref="AA173:AB173"/>
    <mergeCell ref="AE173:AF173"/>
    <mergeCell ref="AI173:AJ173"/>
    <mergeCell ref="AM173:AN173"/>
    <mergeCell ref="AQ173:AR173"/>
    <mergeCell ref="AU173:AV173"/>
    <mergeCell ref="AY173:AZ173"/>
    <mergeCell ref="BC173:BD173"/>
    <mergeCell ref="BG173:BH173"/>
    <mergeCell ref="BK173:BL173"/>
    <mergeCell ref="BO173:BP173"/>
    <mergeCell ref="BS173:BT173"/>
    <mergeCell ref="BW173:BX173"/>
    <mergeCell ref="CA173:CB173"/>
    <mergeCell ref="CE173:CF173"/>
    <mergeCell ref="CI173:CJ173"/>
    <mergeCell ref="CM173:CN173"/>
    <mergeCell ref="CQ173:CR173"/>
    <mergeCell ref="CU173:CV173"/>
    <mergeCell ref="CY173:CZ173"/>
    <mergeCell ref="DC173:DD173"/>
    <mergeCell ref="DG173:DH173"/>
    <mergeCell ref="DK173:DL173"/>
    <mergeCell ref="DO173:DP173"/>
    <mergeCell ref="DS173:DT173"/>
    <mergeCell ref="DW173:DX173"/>
    <mergeCell ref="EA173:EB173"/>
    <mergeCell ref="EE173:EF173"/>
    <mergeCell ref="EI173:EJ173"/>
    <mergeCell ref="EM173:EN173"/>
    <mergeCell ref="EQ173:ER173"/>
    <mergeCell ref="EU173:EV173"/>
    <mergeCell ref="EY173:EZ173"/>
    <mergeCell ref="FC173:FD173"/>
    <mergeCell ref="FG173:FH173"/>
    <mergeCell ref="FK173:FL173"/>
    <mergeCell ref="FO173:FP173"/>
    <mergeCell ref="FS173:FT173"/>
    <mergeCell ref="FW173:FX173"/>
    <mergeCell ref="GA173:GB173"/>
    <mergeCell ref="GE173:GF173"/>
    <mergeCell ref="GI173:GJ173"/>
    <mergeCell ref="GM173:GN173"/>
    <mergeCell ref="GQ173:GR173"/>
    <mergeCell ref="GU173:GV173"/>
    <mergeCell ref="GY173:GZ173"/>
    <mergeCell ref="HC173:HD173"/>
    <mergeCell ref="HG173:HH173"/>
    <mergeCell ref="HK173:HL173"/>
    <mergeCell ref="HO173:HP173"/>
    <mergeCell ref="HS173:HT173"/>
    <mergeCell ref="HW173:HX173"/>
    <mergeCell ref="IA173:IB173"/>
    <mergeCell ref="IE173:IF173"/>
    <mergeCell ref="II173:IJ173"/>
    <mergeCell ref="IM173:IN173"/>
    <mergeCell ref="IQ173:IR173"/>
    <mergeCell ref="IU173:IV173"/>
    <mergeCell ref="IY173:IZ173"/>
    <mergeCell ref="JC173:JD173"/>
    <mergeCell ref="JG173:JH173"/>
    <mergeCell ref="JK173:JL173"/>
    <mergeCell ref="JO173:JP173"/>
    <mergeCell ref="JS173:JT173"/>
    <mergeCell ref="JW173:JX173"/>
    <mergeCell ref="KA173:KB173"/>
    <mergeCell ref="KE173:KF173"/>
    <mergeCell ref="KI173:KJ173"/>
    <mergeCell ref="KM173:KN173"/>
    <mergeCell ref="KQ173:KR173"/>
    <mergeCell ref="KU173:KV173"/>
    <mergeCell ref="KY173:KZ173"/>
    <mergeCell ref="LC173:LD173"/>
    <mergeCell ref="LG173:LH173"/>
    <mergeCell ref="LK173:LL173"/>
    <mergeCell ref="LO173:LP173"/>
    <mergeCell ref="LS173:LT173"/>
    <mergeCell ref="LW173:LX173"/>
    <mergeCell ref="MA173:MB173"/>
    <mergeCell ref="ME173:MF173"/>
    <mergeCell ref="MI173:MJ173"/>
    <mergeCell ref="MM173:MN173"/>
    <mergeCell ref="MQ173:MR173"/>
    <mergeCell ref="MU173:MV173"/>
    <mergeCell ref="MY173:MZ173"/>
    <mergeCell ref="NC173:ND173"/>
    <mergeCell ref="NG173:NH173"/>
    <mergeCell ref="NK173:NL173"/>
    <mergeCell ref="NO173:NP173"/>
    <mergeCell ref="NS173:NT173"/>
    <mergeCell ref="NW173:NX173"/>
    <mergeCell ref="OA173:OB173"/>
    <mergeCell ref="OE173:OF173"/>
    <mergeCell ref="OI173:OJ173"/>
    <mergeCell ref="OM173:ON173"/>
    <mergeCell ref="OQ173:OR173"/>
    <mergeCell ref="OU173:OV173"/>
    <mergeCell ref="OY173:OZ173"/>
    <mergeCell ref="PC173:PD173"/>
    <mergeCell ref="PG173:PH173"/>
    <mergeCell ref="PK173:PL173"/>
    <mergeCell ref="PO173:PP173"/>
    <mergeCell ref="PS173:PT173"/>
    <mergeCell ref="PW173:PX173"/>
    <mergeCell ref="QA173:QB173"/>
    <mergeCell ref="QE173:QF173"/>
    <mergeCell ref="QI173:QJ173"/>
    <mergeCell ref="QM173:QN173"/>
    <mergeCell ref="QQ173:QR173"/>
    <mergeCell ref="QU173:QV173"/>
    <mergeCell ref="QY173:QZ173"/>
    <mergeCell ref="RC173:RD173"/>
    <mergeCell ref="RG173:RH173"/>
    <mergeCell ref="RK173:RL173"/>
    <mergeCell ref="RO173:RP173"/>
    <mergeCell ref="RS173:RT173"/>
    <mergeCell ref="RW173:RX173"/>
    <mergeCell ref="SA173:SB173"/>
    <mergeCell ref="SE173:SF173"/>
    <mergeCell ref="SI173:SJ173"/>
    <mergeCell ref="SM173:SN173"/>
    <mergeCell ref="SQ173:SR173"/>
    <mergeCell ref="SU173:SV173"/>
    <mergeCell ref="SY173:SZ173"/>
    <mergeCell ref="TC173:TD173"/>
    <mergeCell ref="TG173:TH173"/>
    <mergeCell ref="TK173:TL173"/>
    <mergeCell ref="TO173:TP173"/>
    <mergeCell ref="TS173:TT173"/>
    <mergeCell ref="TW173:TX173"/>
    <mergeCell ref="UA173:UB173"/>
    <mergeCell ref="UE173:UF173"/>
    <mergeCell ref="UI173:UJ173"/>
    <mergeCell ref="UM173:UN173"/>
    <mergeCell ref="UQ173:UR173"/>
    <mergeCell ref="UU173:UV173"/>
    <mergeCell ref="UY173:UZ173"/>
    <mergeCell ref="VC173:VD173"/>
    <mergeCell ref="VG173:VH173"/>
    <mergeCell ref="VK173:VL173"/>
    <mergeCell ref="VO173:VP173"/>
    <mergeCell ref="VS173:VT173"/>
    <mergeCell ref="VW173:VX173"/>
    <mergeCell ref="WA173:WB173"/>
    <mergeCell ref="WE173:WF173"/>
    <mergeCell ref="WI173:WJ173"/>
    <mergeCell ref="WM173:WN173"/>
    <mergeCell ref="WQ173:WR173"/>
    <mergeCell ref="WU173:WV173"/>
    <mergeCell ref="WY173:WZ173"/>
    <mergeCell ref="XC173:XD173"/>
    <mergeCell ref="XG173:XH173"/>
    <mergeCell ref="XK173:XL173"/>
    <mergeCell ref="XO173:XP173"/>
    <mergeCell ref="XS173:XT173"/>
    <mergeCell ref="XW173:XX173"/>
    <mergeCell ref="YA173:YB173"/>
    <mergeCell ref="YE173:YF173"/>
    <mergeCell ref="YI173:YJ173"/>
    <mergeCell ref="YM173:YN173"/>
    <mergeCell ref="YQ173:YR173"/>
    <mergeCell ref="YU173:YV173"/>
    <mergeCell ref="YY173:YZ173"/>
    <mergeCell ref="ZC173:ZD173"/>
    <mergeCell ref="ZG173:ZH173"/>
    <mergeCell ref="ZK173:ZL173"/>
    <mergeCell ref="ZO173:ZP173"/>
    <mergeCell ref="ZS173:ZT173"/>
    <mergeCell ref="ZW173:ZX173"/>
    <mergeCell ref="AAA173:AAB173"/>
    <mergeCell ref="AAE173:AAF173"/>
    <mergeCell ref="AAI173:AAJ173"/>
    <mergeCell ref="AAM173:AAN173"/>
    <mergeCell ref="AAQ173:AAR173"/>
    <mergeCell ref="AAU173:AAV173"/>
    <mergeCell ref="AAY173:AAZ173"/>
    <mergeCell ref="ABC173:ABD173"/>
    <mergeCell ref="ABG173:ABH173"/>
    <mergeCell ref="ABK173:ABL173"/>
    <mergeCell ref="ABO173:ABP173"/>
    <mergeCell ref="ABS173:ABT173"/>
    <mergeCell ref="ABW173:ABX173"/>
    <mergeCell ref="ACA173:ACB173"/>
    <mergeCell ref="ACE173:ACF173"/>
    <mergeCell ref="ACI173:ACJ173"/>
    <mergeCell ref="ACM173:ACN173"/>
    <mergeCell ref="ACQ173:ACR173"/>
    <mergeCell ref="ACU173:ACV173"/>
    <mergeCell ref="ACY173:ACZ173"/>
    <mergeCell ref="ADC173:ADD173"/>
    <mergeCell ref="ADG173:ADH173"/>
    <mergeCell ref="ADK173:ADL173"/>
    <mergeCell ref="ADO173:ADP173"/>
    <mergeCell ref="ADS173:ADT173"/>
    <mergeCell ref="ADW173:ADX173"/>
    <mergeCell ref="AEA173:AEB173"/>
    <mergeCell ref="AEE173:AEF173"/>
    <mergeCell ref="AEI173:AEJ173"/>
    <mergeCell ref="AEM173:AEN173"/>
    <mergeCell ref="AEQ173:AER173"/>
    <mergeCell ref="AEU173:AEV173"/>
    <mergeCell ref="AEY173:AEZ173"/>
    <mergeCell ref="AFC173:AFD173"/>
    <mergeCell ref="AFG173:AFH173"/>
    <mergeCell ref="AFK173:AFL173"/>
    <mergeCell ref="AFO173:AFP173"/>
    <mergeCell ref="AFS173:AFT173"/>
    <mergeCell ref="AFW173:AFX173"/>
    <mergeCell ref="AGA173:AGB173"/>
    <mergeCell ref="AGE173:AGF173"/>
    <mergeCell ref="AGI173:AGJ173"/>
    <mergeCell ref="AGM173:AGN173"/>
    <mergeCell ref="AGQ173:AGR173"/>
    <mergeCell ref="AGU173:AGV173"/>
    <mergeCell ref="AGY173:AGZ173"/>
    <mergeCell ref="AHC173:AHD173"/>
    <mergeCell ref="AHG173:AHH173"/>
    <mergeCell ref="AHK173:AHL173"/>
    <mergeCell ref="AHO173:AHP173"/>
    <mergeCell ref="AHS173:AHT173"/>
    <mergeCell ref="AHW173:AHX173"/>
    <mergeCell ref="AIA173:AIB173"/>
    <mergeCell ref="AIE173:AIF173"/>
    <mergeCell ref="AII173:AIJ173"/>
    <mergeCell ref="AIM173:AIN173"/>
    <mergeCell ref="AIQ173:AIR173"/>
    <mergeCell ref="AIU173:AIV173"/>
    <mergeCell ref="AIY173:AIZ173"/>
    <mergeCell ref="AJC173:AJD173"/>
    <mergeCell ref="AJG173:AJH173"/>
    <mergeCell ref="AJK173:AJL173"/>
    <mergeCell ref="AJO173:AJP173"/>
    <mergeCell ref="AJS173:AJT173"/>
    <mergeCell ref="AJW173:AJX173"/>
    <mergeCell ref="AKA173:AKB173"/>
    <mergeCell ref="AKE173:AKF173"/>
    <mergeCell ref="AKI173:AKJ173"/>
    <mergeCell ref="AKM173:AKN173"/>
    <mergeCell ref="AKQ173:AKR173"/>
    <mergeCell ref="AKU173:AKV173"/>
    <mergeCell ref="AKY173:AKZ173"/>
    <mergeCell ref="ALC173:ALD173"/>
    <mergeCell ref="ALG173:ALH173"/>
    <mergeCell ref="ALK173:ALL173"/>
    <mergeCell ref="ALO173:ALP173"/>
    <mergeCell ref="ALS173:ALT173"/>
    <mergeCell ref="ALW173:ALX173"/>
    <mergeCell ref="AMA173:AMB173"/>
    <mergeCell ref="AME173:AMF173"/>
    <mergeCell ref="AMI173:AMJ173"/>
    <mergeCell ref="O174:P174"/>
    <mergeCell ref="S174:T174"/>
    <mergeCell ref="W174:X174"/>
    <mergeCell ref="AA174:AB174"/>
    <mergeCell ref="AE174:AF174"/>
    <mergeCell ref="AI174:AJ174"/>
    <mergeCell ref="AM174:AN174"/>
    <mergeCell ref="AQ174:AR174"/>
    <mergeCell ref="AU174:AV174"/>
    <mergeCell ref="AY174:AZ174"/>
    <mergeCell ref="BC174:BD174"/>
    <mergeCell ref="BG174:BH174"/>
    <mergeCell ref="BK174:BL174"/>
    <mergeCell ref="BO174:BP174"/>
    <mergeCell ref="BS174:BT174"/>
    <mergeCell ref="BW174:BX174"/>
    <mergeCell ref="CA174:CB174"/>
    <mergeCell ref="CE174:CF174"/>
    <mergeCell ref="CI174:CJ174"/>
    <mergeCell ref="CM174:CN174"/>
    <mergeCell ref="CQ174:CR174"/>
    <mergeCell ref="CU174:CV174"/>
    <mergeCell ref="CY174:CZ174"/>
    <mergeCell ref="DC174:DD174"/>
    <mergeCell ref="DG174:DH174"/>
    <mergeCell ref="DK174:DL174"/>
    <mergeCell ref="DO174:DP174"/>
    <mergeCell ref="DS174:DT174"/>
    <mergeCell ref="DW174:DX174"/>
    <mergeCell ref="EA174:EB174"/>
    <mergeCell ref="EE174:EF174"/>
    <mergeCell ref="EI174:EJ174"/>
    <mergeCell ref="EM174:EN174"/>
    <mergeCell ref="EQ174:ER174"/>
    <mergeCell ref="EU174:EV174"/>
    <mergeCell ref="EY174:EZ174"/>
    <mergeCell ref="FC174:FD174"/>
    <mergeCell ref="FG174:FH174"/>
    <mergeCell ref="FK174:FL174"/>
    <mergeCell ref="FO174:FP174"/>
    <mergeCell ref="FS174:FT174"/>
    <mergeCell ref="FW174:FX174"/>
    <mergeCell ref="GA174:GB174"/>
    <mergeCell ref="GE174:GF174"/>
    <mergeCell ref="GI174:GJ174"/>
    <mergeCell ref="GM174:GN174"/>
    <mergeCell ref="GQ174:GR174"/>
    <mergeCell ref="GU174:GV174"/>
    <mergeCell ref="GY174:GZ174"/>
    <mergeCell ref="HC174:HD174"/>
    <mergeCell ref="HG174:HH174"/>
    <mergeCell ref="HK174:HL174"/>
    <mergeCell ref="HO174:HP174"/>
    <mergeCell ref="HS174:HT174"/>
    <mergeCell ref="HW174:HX174"/>
    <mergeCell ref="IA174:IB174"/>
    <mergeCell ref="IE174:IF174"/>
    <mergeCell ref="II174:IJ174"/>
    <mergeCell ref="IM174:IN174"/>
    <mergeCell ref="IQ174:IR174"/>
    <mergeCell ref="IU174:IV174"/>
    <mergeCell ref="IY174:IZ174"/>
    <mergeCell ref="JC174:JD174"/>
    <mergeCell ref="JG174:JH174"/>
    <mergeCell ref="JK174:JL174"/>
    <mergeCell ref="JO174:JP174"/>
    <mergeCell ref="JS174:JT174"/>
    <mergeCell ref="JW174:JX174"/>
    <mergeCell ref="KA174:KB174"/>
    <mergeCell ref="KE174:KF174"/>
    <mergeCell ref="KI174:KJ174"/>
    <mergeCell ref="KM174:KN174"/>
    <mergeCell ref="KQ174:KR174"/>
    <mergeCell ref="KU174:KV174"/>
    <mergeCell ref="KY174:KZ174"/>
    <mergeCell ref="LC174:LD174"/>
    <mergeCell ref="LG174:LH174"/>
    <mergeCell ref="LK174:LL174"/>
    <mergeCell ref="LO174:LP174"/>
    <mergeCell ref="LS174:LT174"/>
    <mergeCell ref="LW174:LX174"/>
    <mergeCell ref="MA174:MB174"/>
    <mergeCell ref="ME174:MF174"/>
    <mergeCell ref="MI174:MJ174"/>
    <mergeCell ref="MM174:MN174"/>
    <mergeCell ref="MQ174:MR174"/>
    <mergeCell ref="MU174:MV174"/>
    <mergeCell ref="MY174:MZ174"/>
    <mergeCell ref="NC174:ND174"/>
    <mergeCell ref="NG174:NH174"/>
    <mergeCell ref="NK174:NL174"/>
    <mergeCell ref="NO174:NP174"/>
    <mergeCell ref="NS174:NT174"/>
    <mergeCell ref="NW174:NX174"/>
    <mergeCell ref="OA174:OB174"/>
    <mergeCell ref="OE174:OF174"/>
    <mergeCell ref="OI174:OJ174"/>
    <mergeCell ref="OM174:ON174"/>
    <mergeCell ref="OQ174:OR174"/>
    <mergeCell ref="OU174:OV174"/>
    <mergeCell ref="OY174:OZ174"/>
    <mergeCell ref="PC174:PD174"/>
    <mergeCell ref="PG174:PH174"/>
    <mergeCell ref="PK174:PL174"/>
    <mergeCell ref="PO174:PP174"/>
    <mergeCell ref="PS174:PT174"/>
    <mergeCell ref="PW174:PX174"/>
    <mergeCell ref="QA174:QB174"/>
    <mergeCell ref="QE174:QF174"/>
    <mergeCell ref="QI174:QJ174"/>
    <mergeCell ref="QM174:QN174"/>
    <mergeCell ref="QQ174:QR174"/>
    <mergeCell ref="QU174:QV174"/>
    <mergeCell ref="QY174:QZ174"/>
    <mergeCell ref="RC174:RD174"/>
    <mergeCell ref="RG174:RH174"/>
    <mergeCell ref="RK174:RL174"/>
    <mergeCell ref="RO174:RP174"/>
    <mergeCell ref="RS174:RT174"/>
    <mergeCell ref="RW174:RX174"/>
    <mergeCell ref="SA174:SB174"/>
    <mergeCell ref="SE174:SF174"/>
    <mergeCell ref="SI174:SJ174"/>
    <mergeCell ref="SM174:SN174"/>
    <mergeCell ref="SQ174:SR174"/>
    <mergeCell ref="SU174:SV174"/>
    <mergeCell ref="SY174:SZ174"/>
    <mergeCell ref="TC174:TD174"/>
    <mergeCell ref="TG174:TH174"/>
    <mergeCell ref="TK174:TL174"/>
    <mergeCell ref="TO174:TP174"/>
    <mergeCell ref="TS174:TT174"/>
    <mergeCell ref="TW174:TX174"/>
    <mergeCell ref="UA174:UB174"/>
    <mergeCell ref="UE174:UF174"/>
    <mergeCell ref="UI174:UJ174"/>
    <mergeCell ref="UM174:UN174"/>
    <mergeCell ref="UQ174:UR174"/>
    <mergeCell ref="UU174:UV174"/>
    <mergeCell ref="UY174:UZ174"/>
    <mergeCell ref="VC174:VD174"/>
    <mergeCell ref="VG174:VH174"/>
    <mergeCell ref="VK174:VL174"/>
    <mergeCell ref="VO174:VP174"/>
    <mergeCell ref="VS174:VT174"/>
    <mergeCell ref="VW174:VX174"/>
    <mergeCell ref="WA174:WB174"/>
    <mergeCell ref="WE174:WF174"/>
    <mergeCell ref="WI174:WJ174"/>
    <mergeCell ref="WM174:WN174"/>
    <mergeCell ref="WQ174:WR174"/>
    <mergeCell ref="WU174:WV174"/>
    <mergeCell ref="WY174:WZ174"/>
    <mergeCell ref="XC174:XD174"/>
    <mergeCell ref="XG174:XH174"/>
    <mergeCell ref="XK174:XL174"/>
    <mergeCell ref="XO174:XP174"/>
    <mergeCell ref="XS174:XT174"/>
    <mergeCell ref="XW174:XX174"/>
    <mergeCell ref="YA174:YB174"/>
    <mergeCell ref="YE174:YF174"/>
    <mergeCell ref="YI174:YJ174"/>
    <mergeCell ref="YM174:YN174"/>
    <mergeCell ref="YQ174:YR174"/>
    <mergeCell ref="YU174:YV174"/>
    <mergeCell ref="YY174:YZ174"/>
    <mergeCell ref="ZC174:ZD174"/>
    <mergeCell ref="ZG174:ZH174"/>
    <mergeCell ref="ZK174:ZL174"/>
    <mergeCell ref="ZO174:ZP174"/>
    <mergeCell ref="ZS174:ZT174"/>
    <mergeCell ref="ZW174:ZX174"/>
    <mergeCell ref="AAA174:AAB174"/>
    <mergeCell ref="AAE174:AAF174"/>
    <mergeCell ref="AAI174:AAJ174"/>
    <mergeCell ref="AAM174:AAN174"/>
    <mergeCell ref="AAQ174:AAR174"/>
    <mergeCell ref="AAU174:AAV174"/>
    <mergeCell ref="AAY174:AAZ174"/>
    <mergeCell ref="ABC174:ABD174"/>
    <mergeCell ref="ABG174:ABH174"/>
    <mergeCell ref="ABK174:ABL174"/>
    <mergeCell ref="ABO174:ABP174"/>
    <mergeCell ref="ABS174:ABT174"/>
    <mergeCell ref="ABW174:ABX174"/>
    <mergeCell ref="ACA174:ACB174"/>
    <mergeCell ref="ACE174:ACF174"/>
    <mergeCell ref="ACI174:ACJ174"/>
    <mergeCell ref="ACM174:ACN174"/>
    <mergeCell ref="ACQ174:ACR174"/>
    <mergeCell ref="ACU174:ACV174"/>
    <mergeCell ref="ACY174:ACZ174"/>
    <mergeCell ref="ADC174:ADD174"/>
    <mergeCell ref="ADG174:ADH174"/>
    <mergeCell ref="ADK174:ADL174"/>
    <mergeCell ref="ADO174:ADP174"/>
    <mergeCell ref="ADS174:ADT174"/>
    <mergeCell ref="ADW174:ADX174"/>
    <mergeCell ref="AEA174:AEB174"/>
    <mergeCell ref="AEE174:AEF174"/>
    <mergeCell ref="AEI174:AEJ174"/>
    <mergeCell ref="AEM174:AEN174"/>
    <mergeCell ref="AEQ174:AER174"/>
    <mergeCell ref="AEU174:AEV174"/>
    <mergeCell ref="AEY174:AEZ174"/>
    <mergeCell ref="AFC174:AFD174"/>
    <mergeCell ref="AFG174:AFH174"/>
    <mergeCell ref="AFK174:AFL174"/>
    <mergeCell ref="AFO174:AFP174"/>
    <mergeCell ref="AFS174:AFT174"/>
    <mergeCell ref="AFW174:AFX174"/>
    <mergeCell ref="AGA174:AGB174"/>
    <mergeCell ref="AGE174:AGF174"/>
    <mergeCell ref="AGI174:AGJ174"/>
    <mergeCell ref="AGM174:AGN174"/>
    <mergeCell ref="AGQ174:AGR174"/>
    <mergeCell ref="AGU174:AGV174"/>
    <mergeCell ref="AGY174:AGZ174"/>
    <mergeCell ref="AHC174:AHD174"/>
    <mergeCell ref="AHG174:AHH174"/>
    <mergeCell ref="AHK174:AHL174"/>
    <mergeCell ref="AHO174:AHP174"/>
    <mergeCell ref="AHS174:AHT174"/>
    <mergeCell ref="AHW174:AHX174"/>
    <mergeCell ref="AIA174:AIB174"/>
    <mergeCell ref="AIE174:AIF174"/>
    <mergeCell ref="AII174:AIJ174"/>
    <mergeCell ref="AIM174:AIN174"/>
    <mergeCell ref="AIQ174:AIR174"/>
    <mergeCell ref="AIU174:AIV174"/>
    <mergeCell ref="AIY174:AIZ174"/>
    <mergeCell ref="AJC174:AJD174"/>
    <mergeCell ref="AJG174:AJH174"/>
    <mergeCell ref="AJK174:AJL174"/>
    <mergeCell ref="AJO174:AJP174"/>
    <mergeCell ref="AJS174:AJT174"/>
    <mergeCell ref="AJW174:AJX174"/>
    <mergeCell ref="AKA174:AKB174"/>
    <mergeCell ref="AKE174:AKF174"/>
    <mergeCell ref="AKI174:AKJ174"/>
    <mergeCell ref="AKM174:AKN174"/>
    <mergeCell ref="AKQ174:AKR174"/>
    <mergeCell ref="AKU174:AKV174"/>
    <mergeCell ref="AKY174:AKZ174"/>
    <mergeCell ref="ALC174:ALD174"/>
    <mergeCell ref="ALG174:ALH174"/>
    <mergeCell ref="ALK174:ALL174"/>
    <mergeCell ref="ALO174:ALP174"/>
    <mergeCell ref="ALS174:ALT174"/>
    <mergeCell ref="ALW174:ALX174"/>
    <mergeCell ref="AMA174:AMB174"/>
    <mergeCell ref="AME174:AMF174"/>
    <mergeCell ref="AMI174:AMJ174"/>
  </mergeCells>
  <dataValidations count="66">
    <dataValidation allowBlank="true" operator="between" showDropDown="false" showErrorMessage="true" showInputMessage="true" sqref="F58 K58 G102" type="none">
      <formula1>0</formula1>
      <formula2>0</formula2>
    </dataValidation>
    <dataValidation allowBlank="true" operator="between" showDropDown="false" showErrorMessage="true" showInputMessage="false" sqref="J13 E58 E60 I60 C122 E122" type="none">
      <formula1>0</formula1>
      <formula2>0</formula2>
    </dataValidation>
    <dataValidation allowBlank="true" operator="between" prompt="Refers to any (municipal/residential/tertiary, public/private) structure or groups of structures, surrounding spaces, permanently constructed or erected on its site." promptTitle="Buildings" showDropDown="false" showErrorMessage="true" showInputMessage="true" sqref="C105:D105" type="none">
      <formula1>0</formula1>
      <formula2>0</formula2>
    </dataValidation>
    <dataValidation allowBlank="true" operator="between" prompt="Includes road, rail, air and water transport networks and related infrastructure. It comprises an extensive range of both public and private assets and services and excludes all related vessels, vehicles (and related parts and processes)." promptTitle="Transport" showDropDown="false" showErrorMessage="true" showInputMessage="true" sqref="C106:D106" type="none">
      <formula1>0</formula1>
      <formula2>0</formula2>
    </dataValidation>
    <dataValidation allowBlank="true" operator="between" prompt="Refers to the energy supply service and related infrastructure. It includes coal, crude oil, natural gas liquids, refinery feedstocks, additives, petroleum products, gases, combustible renewables and waste, electricity and heat." promptTitle="Energy" showDropDown="false" showErrorMessage="true" showInputMessage="true" sqref="C107:D107" type="none">
      <formula1>0</formula1>
      <formula2>0</formula2>
    </dataValidation>
    <dataValidation allowBlank="true" operator="between" prompt="Refers to the water supply service and related infrastructure. It also covers water use (e.g. by households, industry, energy production, agriculture, etc.) and (waste-, rain-) water management system, that includes sewers, drainage and treatment systems." promptTitle="Water" showDropDown="false" showErrorMessage="true" showInputMessage="true" sqref="C108:D108" type="none">
      <formula1>0</formula1>
      <formula2>0</formula2>
    </dataValidation>
    <dataValidation allowBlank="true" operator="between" prompt="Includes activities related to the management (including collection, treatment and disposal) of various forms of waste, such as solid or non-solid industrial or household waste, as well as contaminated sites." promptTitle="Waste" showDropDown="false" showErrorMessage="true" showInputMessage="true" sqref="C109:D109" type="none">
      <formula1>0</formula1>
      <formula2>0</formula2>
    </dataValidation>
    <dataValidation allowBlank="true" operator="between" prompt="Refers to the geographical distribution of dominance of pathologies, information indicating effect on well-being of humans linked directly/indirectly to the quality of the environment. It also includes the health care service and related infrastructure." promptTitle="Health" showDropDown="false" showErrorMessage="true" showInputMessage="true" sqref="C113:D113" type="none">
      <formula1>0</formula1>
      <formula2>0</formula2>
    </dataValidation>
    <dataValidation allowBlank="true" operator="between" prompt="Refers to the activities of persons travelling to and staying in places outside their usual environment for not more than 1 year for leisure, business and other purposes not related to the exercise of an activity remunerated from within the place visited." promptTitle="Tourism" showDropDown="false" showErrorMessage="true" showInputMessage="true" sqref="C115:D115" type="none">
      <formula1>0</formula1>
      <formula2>0</formula2>
    </dataValidation>
    <dataValidation allowBlank="true" operator="between" showDropDown="false" showErrorMessage="true" showInputMessage="true" sqref="I56" type="list">
      <formula1>Timeframe</formula1>
      <formula2>0</formula2>
    </dataValidation>
    <dataValidation allowBlank="true" operator="between" prompt="Marked cooling of the air or the invasion of very cold air, over a large area (WMO)" promptTitle="Extreme cold" showDropDown="false" showErrorMessage="true" showInputMessage="true" sqref="C17:D17 C71:D71" type="none">
      <formula1>0</formula1>
      <formula2>0</formula2>
    </dataValidation>
    <dataValidation allowBlank="true" operator="between" prompt="Marked warming of the air or the invasion of very warm air, over a large   area, lasting   from   a   few   days   to   a   few   weeks (WMO)" promptTitle="Extreme heat" showDropDown="false" showErrorMessage="true" showInputMessage="true" sqref="C16:D16 C61" type="none">
      <formula1>0</formula1>
      <formula2>0</formula2>
    </dataValidation>
    <dataValidation allowBlank="true" operator="between" prompt="Any type of downslope movement of earth materials (UNISDR)" promptTitle="Mass movement" showDropDown="false" showErrorMessage="true" showInputMessage="true" sqref="C38:D38 C97:D97 C161:D161" type="none">
      <formula1>0</formula1>
      <formula2>0</formula2>
    </dataValidation>
    <dataValidation allowBlank="true" operator="between" prompt="Indicative timeframe in which you expect the risk of hazard frequency/intensity to change:&#10;- Short-term: 20-30 years from now&#10;- Mid-term: after 2050 &#10;- Long-term: around 2100" promptTitle="Timeframe" showDropDown="false" showErrorMessage="true" showInputMessage="true" sqref="I13" type="none">
      <formula1>0</formula1>
      <formula2>0</formula2>
    </dataValidation>
    <dataValidation allowBlank="true" operator="between" prompt="Probability of occurrence of hazardous events or trends multiplied by the impacts if these events or trends occur (IPCC)" promptTitle="Risk" showDropDown="false" showErrorMessage="true" showInputMessage="true" sqref="E12:F12" type="none">
      <formula1>0</formula1>
      <formula2>0</formula2>
    </dataValidation>
    <dataValidation allowBlank="true" operator="between" prompt="The potential occurrence of a natural or human-induced physical event or trend or physical impact that may cause loss of life, injury, or other health impacts, as well as damage and loss to property, infrastructure, etc (IPCC)" promptTitle="Climate hazard" showDropDown="false" showErrorMessage="true" showInputMessage="true" sqref="C12" type="none">
      <formula1>0</formula1>
      <formula2>0</formula2>
    </dataValidation>
    <dataValidation allowBlank="true" operator="between" prompt="Effects of extreme weather events, climate events and climate change on natural and human systems (IPCC)" promptTitle="Impact" showDropDown="false" showErrorMessage="true" showInputMessage="true" sqref="F13" type="none">
      <formula1>0</formula1>
      <formula2>0</formula2>
    </dataValidation>
    <dataValidation allowBlank="true" operator="between" prompt="A marked precipitation event occurring during a period of time of 1h, 3h, 6h, 12h, 24h or 48 hours with a total precipitation exceeding a certain threshold defined for a given location (WMO)" promptTitle="Heavy precipitation" showDropDown="false" showErrorMessage="true" showInputMessage="true" sqref="C18:D18 C72" type="none">
      <formula1>0</formula1>
      <formula2>0</formula2>
    </dataValidation>
    <dataValidation allowBlank="true" operator="between" prompt="Rain with a rate of accumulation exceeding a specific value (e.g. 7.6 mm) or rainfall greater than or equal to 50 mm in the past 24 hours (WMO)" promptTitle="Heavy rainfall" showDropDown="false" showErrorMessage="true" showInputMessage="true" sqref="C19:D19" type="none">
      <formula1>0</formula1>
      <formula2>0</formula2>
    </dataValidation>
    <dataValidation allowBlank="true" operator="between" prompt="Meteorological disturbance giving rise to a heavy fall of snow, often accompanied by strong winds or snowfall greater than or equal to 50 mm in the past 24 hours (WMO)" promptTitle="Heavy snowfall" showDropDown="false" showErrorMessage="true" showInputMessage="true" sqref="C20:D20" type="none">
      <formula1>0</formula1>
      <formula2>0</formula2>
    </dataValidation>
    <dataValidation allowBlank="true" operator="between" prompt="Suspension of very small, usually microscopic water droplets in the air, generally reducing the horizontal visibility at the Earth's surface to less than 1 km (WMO)" promptTitle="Fog" showDropDown="false" showErrorMessage="true" showInputMessage="true" sqref="C21:D21" type="none">
      <formula1>0</formula1>
      <formula2>0</formula2>
    </dataValidation>
    <dataValidation allowBlank="true" operator="between" prompt="Precipitation of either transparent, or partly or completely opaque particles of ice of diameter very generally between 5 and 50 mm, which falls from a cloud either separately or agglomerated into irregular lumps (WMO)" promptTitle="Hail" showDropDown="false" showErrorMessage="true" showInputMessage="true" sqref="C22:D22" type="none">
      <formula1>0</formula1>
      <formula2>0</formula2>
    </dataValidation>
    <dataValidation allowBlank="true" operator="between" prompt="The overflowing of the normal confines of a stream or other body of water,  or the temporary rise in the level of the sea or a lake which results in the inundation of dry land (WMO, IPCC)" promptTitle="Floods and sea level rise" showDropDown="false" showErrorMessage="true" showInputMessage="true" sqref="C23:D23 C82" type="none">
      <formula1>0</formula1>
      <formula2>0</formula2>
    </dataValidation>
    <dataValidation allowBlank="true" operator="between" prompt="Heavy or excessive rainfall in a short period of time that produce immediate runoff, creating flooding conditions within minutes or a few hours during or after the rainfall (WMO)" promptTitle="Flash / surface flood" showDropDown="false" showErrorMessage="true" showInputMessage="true" sqref="C24:D24" type="none">
      <formula1>0</formula1>
      <formula2>0</formula2>
    </dataValidation>
    <dataValidation allowBlank="true" operator="between" prompt="Higher-than-normal water levels along the coast caused by tidal changes or thunderstorms that result in flooding, which can last from days to weeks (WMO)" promptTitle="Coastal flood" showDropDown="false" showErrorMessage="true" showInputMessage="true" sqref="C26:D26" type="none">
      <formula1>0</formula1>
      <formula2>0</formula2>
    </dataValidation>
    <dataValidation allowBlank="true" operator="between" prompt="A flood that occur over a wide range of river and catchment system, on flood plains or wash lands as a result of flow exceeding the capacity of the stream channels and spilling over the natural banks or artificial embankments (WMO)" promptTitle="River (fluvial) flood" showDropDown="false" showErrorMessage="true" showInputMessage="true" sqref="C25:D25" type="none">
      <formula1>0</formula1>
      <formula2>0</formula2>
    </dataValidation>
    <dataValidation allowBlank="true" operator="between" prompt="The emergence of groundwater at the ground surface away from perennial river channels or the rising of groundwater into man-made ground, under conditions where the 'normal' ranges of groundwater level and groundwater flow are exceeded (WMO)" promptTitle="Groundwater flood" showDropDown="false" showErrorMessage="true" showInputMessage="true" sqref="C27:D27" type="none">
      <formula1>0</formula1>
      <formula2>0</formula2>
    </dataValidation>
    <dataValidation allowBlank="true" operator="between" prompt="Landmass completely covered with water (WMO)" promptTitle="Permanent inundation" showDropDown="false" showErrorMessage="true" showInputMessage="true" sqref="C28:D28" type="none">
      <formula1>0</formula1>
      <formula2>0</formula2>
    </dataValidation>
    <dataValidation allowBlank="true" operator="between" prompt="A period of abnormally dry weather long enough to cause a serious hydrological imbalance which may result in long-term water imbalances and insufficient water resources to satisfy long-term average requirements (IPCC, EEA)" promptTitle="Drought &amp; water scarcity" showDropDown="false" showErrorMessage="true" showInputMessage="true" sqref="C29:D29 C89" type="none">
      <formula1>0</formula1>
      <formula2>0</formula2>
    </dataValidation>
    <dataValidation allowBlank="true" operator="between" prompt="An atmospheric disturbance that can be manifested in strong winds and accompanied by rain, snow, or other precipitation and by thunder and lightning (WMO)" promptTitle="Storms" showDropDown="false" showErrorMessage="true" showInputMessage="true" sqref="C30:D30 C96:D96 C132 C136:D137" type="none">
      <formula1>0</formula1>
      <formula2>0</formula2>
    </dataValidation>
    <dataValidation allowBlank="true" operator="between" prompt="Differences in air pressure resulting in the horizontal motion of air, whereas the greater the difference in pressure, the stronger the wind. The severity of wind events is location-dependent (WMO)" promptTitle="Severe wind" showDropDown="false" showErrorMessage="true" showInputMessage="true" sqref="C31:D31" type="none">
      <formula1>0</formula1>
      <formula2>0</formula2>
    </dataValidation>
    <dataValidation allowBlank="true" operator="between" prompt="A violently rotating storm of small diameter produced in a very severe thunderstorm, appearing as a funnel cloud extending from the base of a cumulonimbus to the ground (WMO)" promptTitle="Tornado" showDropDown="false" showErrorMessage="true" showInputMessage="true" sqref="C32:D32" type="none">
      <formula1>0</formula1>
      <formula2>0</formula2>
    </dataValidation>
    <dataValidation allowBlank="true" operator="between" prompt="Forms over tropical or subtropical waters, has a low pressure centre, spiral rain bands and strong winds. Depending on the location: hurricanes (Atlantic, Northeast Pacific), typhoons (Northwest Pacific), cyclones (South Pacific and Indian Ocean) (UNISDR)" promptTitle="Cyclone (hurricane / typhoon)" showDropDown="false" showErrorMessage="true" showInputMessage="true" sqref="C33:D33" type="none">
      <formula1>0</formula1>
      <formula2>0</formula2>
    </dataValidation>
    <dataValidation allowBlank="true" operator="between" prompt="A large-scale (1,000 km) storm in the middle or high latitudes with low central pressure and fronts with strong horizontal gradients in temperature and humidity. A major cause of extreme wind speeds and heavy precipitation especially in wintertime (IPCC)" promptTitle="Extratropical storm" showDropDown="false" showErrorMessage="true" showInputMessage="true" sqref="C35:D35" type="none">
      <formula1>0</formula1>
      <formula2>0</formula2>
    </dataValidation>
    <dataValidation allowBlank="true" operator="between" prompt="A well-organized warm-core tropical cyclone in which the maximum average surface wind (one-minute mean) is in the range 63-117 km/h (WMO)" promptTitle="Tropical storm" showDropDown="false" showErrorMessage="true" showInputMessage="true" sqref="C34:D34" type="none">
      <formula1>0</formula1>
      <formula2>0</formula2>
    </dataValidation>
    <dataValidation allowBlank="true" operator="between" prompt="The temporary increase in the height of the sea due to extreme meteorological conditions (low atmospheric pressure and/or strong winds) (IPCC)&#10;" promptTitle="Storm surge" showDropDown="false" showErrorMessage="true" showInputMessage="true" sqref="C36:D36" type="none">
      <formula1>0</formula1>
      <formula2>0</formula2>
    </dataValidation>
    <dataValidation allowBlank="true" operator="between" prompt="Sudden electrical discharges manifested by a flash of light (lightning) and a sharp or rumbling sound (thunder) (WMO)" promptTitle="Lightning / thunderstorm" showDropDown="false" showErrorMessage="true" showInputMessage="true" sqref="C37:D37" type="none">
      <formula1>0</formula1>
      <formula2>0</formula2>
    </dataValidation>
    <dataValidation allowBlank="true" operator="between" prompt="A mass of material that has moved downhill by gravity, often assisted by water when the material is saturated. The movement of soil, rock, or debris down a slope can occur rapidly, or may involve slow, gradual failure (WMO)" promptTitle="Landslide" showDropDown="false" showErrorMessage="true" showInputMessage="true" sqref="C39:D39" type="none">
      <formula1>0</formula1>
      <formula2>0</formula2>
    </dataValidation>
    <dataValidation allowBlank="true" operator="between" prompt="Mass of snow and ice falling suddenly down a mountain slope and often taking with it earth, rocks and rubble of every description (WMO)" promptTitle="Avalanche" showDropDown="false" showErrorMessage="true" showInputMessage="true" sqref="C40:D40" type="none">
      <formula1>0</formula1>
      <formula2>0</formula2>
    </dataValidation>
    <dataValidation allowBlank="true" operator="between" prompt="The sudden and very rapid downslope movement of unsorted mass of rock and soil due to heavy rain or rapid snow/ice melt (UNISDR)" promptTitle="Rockfall" showDropDown="false" showErrorMessage="true" showInputMessage="true" sqref="C41:D41" type="none">
      <formula1>0</formula1>
      <formula2>0</formula2>
    </dataValidation>
    <dataValidation allowBlank="true" operator="between" prompt="Sinking of the ground due to groundwater removal, mining, dissolution of limestone, extraction of natural gas, earthquakes  (UNISDR)" promptTitle="Subsidence" showDropDown="false" showErrorMessage="true" showInputMessage="true" sqref="C42:D42" type="none">
      <formula1>0</formula1>
      <formula2>0</formula2>
    </dataValidation>
    <dataValidation allowBlank="true" operator="between" prompt="Any uncontrolled and non-prescribed combustion or burning of plants in a natural setting such as a forest, grassland, brush land or tundra, which consumes the natural fuels and spreads based on environmental conditions (UNISDR)" promptTitle="Wild fires" showDropDown="false" showErrorMessage="true" showInputMessage="true" sqref="C43:D43 C98:D98 C162:D162" type="none">
      <formula1>0</formula1>
      <formula2>0</formula2>
    </dataValidation>
    <dataValidation allowBlank="true" operator="between" prompt="Wild fire in forested/wooded area (UNISDR)" promptTitle="Forest fire" showDropDown="false" showErrorMessage="true" showInputMessage="true" sqref="C44:D44" type="none">
      <formula1>0</formula1>
      <formula2>0</formula2>
    </dataValidation>
    <dataValidation allowBlank="true" operator="between" prompt="Wild fire in a non-wooded area such as bush, grassland, scrub or pasture (UNISDR)" promptTitle="Land fire" showDropDown="false" showErrorMessage="true" showInputMessage="true" sqref="C45:D45" type="none">
      <formula1>0</formula1>
      <formula2>0</formula2>
    </dataValidation>
    <dataValidation allowBlank="true" operator="between" prompt="Changes of the usual chemical composition  of air, water, soil, e.g. change of the CO2 atmospheric concentrations, ocean acidification, salt water intrusion" promptTitle="Chemical change" showDropDown="false" showErrorMessage="true" showInputMessage="true" sqref="C46:D46 C56:D56" type="none">
      <formula1>0</formula1>
      <formula2>0</formula2>
    </dataValidation>
    <dataValidation allowBlank="true" operator="between" prompt="The ability of systems, institutions, humans, and other organisms to adjust to potential damage, to take advantage of opportunities, or to respond to consequences (IPCC)" promptTitle="Adaptive capacity" showDropDown="false" showErrorMessage="true" showInputMessage="true" sqref="J58 F102" type="none">
      <formula1>0</formula1>
      <formula2>0</formula2>
    </dataValidation>
    <dataValidation allowBlank="true" operator="between" showDropDown="false" showErrorMessage="true" showInputMessage="true" sqref="E56:F56" type="list">
      <formula1>HazardLevel</formula1>
      <formula2>0</formula2>
    </dataValidation>
    <dataValidation allowBlank="true" operator="between" showDropDown="false" showErrorMessage="true" showInputMessage="true" sqref="G56:H56" type="list">
      <formula1>ExpectedChange</formula1>
      <formula2>0</formula2>
    </dataValidation>
    <dataValidation allowBlank="true" operator="between" showDropDown="false" showErrorMessage="true" showInputMessage="true" sqref="E16:F55 G23:I23 G29:I29 F61:F99 G105:G117" type="list">
      <formula1>"[Please choose],Low,Moderate,High,Not known"</formula1>
      <formula2>0</formula2>
    </dataValidation>
    <dataValidation allowBlank="true" operator="between" showDropDown="false" showErrorMessage="true" showInputMessage="true" sqref="G16:H22 G24:H28 G30:H55" type="list">
      <formula1>"[Please choose],Increase,Decrease,No change,Not known"</formula1>
      <formula2>0</formula2>
    </dataValidation>
    <dataValidation allowBlank="true" operator="between" prompt="Process undertaken by public authorities to identify, evaluate and decide on different options for the use of land, and the subsequent formulation and promulgation of plans or regulations that describe the permitted or acceptable uses." promptTitle="Land use planning" showDropDown="false" showErrorMessage="true" showInputMessage="true" sqref="C110:D110" type="none">
      <formula1>0</formula1>
      <formula2>0</formula2>
    </dataValidation>
    <dataValidation allowBlank="true" operator="between" prompt="Includes land classified/designated for agriculture &amp; forestry use, as well as organisations and industries linked to creation and production within and surrounding the boundaries of the municipality." promptTitle="Agriculture &amp; forestry" showDropDown="false" showErrorMessage="true" showInputMessage="true" sqref="C111:D111" type="none">
      <formula1>0</formula1>
      <formula2>0</formula2>
    </dataValidation>
    <dataValidation allowBlank="true" operator="between" prompt="Environment refers to green and blue landscapes, air quality, including urban hinterland; Biodiversity refers to the variety of life in a specific region, measurable as the variety within species, between species, and the variety of ecosystems.&#10;" promptTitle="Environmnet &amp; biodiversity" showDropDown="false" showErrorMessage="true" showInputMessage="true" sqref="C112:D112" type="none">
      <formula1>0</formula1>
      <formula2>0</formula2>
    </dataValidation>
    <dataValidation allowBlank="true" operator="between" prompt="Refers to the operation of the civil protection and emergency services  by or on behalf of public authorities and includes local disaster risk reduction and management (i.e. capacity building, coordination, equipment, emergency planning etc.)." promptTitle="Civil protection &amp; emergency" showDropDown="false" showErrorMessage="true" showInputMessage="true" sqref="C114:D114" type="none">
      <formula1>0</formula1>
      <formula2>0</formula2>
    </dataValidation>
    <dataValidation allowBlank="true" operator="between" prompt="Exposure to living organisms and their toxic substances or vector-borne diseases that they may carry; examples are venomous wildlife and insects, poisonous plants, mosquitoes carrying disease-causing agents (UNISDR)" promptTitle="Biological hazards" showDropDown="false" showErrorMessage="true" showInputMessage="true" sqref="C50:D50" type="none">
      <formula1>0</formula1>
      <formula2>0</formula2>
    </dataValidation>
    <dataValidation allowBlank="true" operator="between" prompt="The mixing of saltwater with freshwater which can occur in either surface- water or groundwater bodies (OECD)" promptTitle="Saltwater intrusion" showDropDown="false" showErrorMessage="true" showInputMessage="true" sqref="C47:D47" type="none">
      <formula1>0</formula1>
      <formula2>0</formula2>
    </dataValidation>
    <dataValidation allowBlank="true" operator="between" prompt="A reduction in the pH of the ocean over an extended period, typically decades or longer, which is caused primarily by uptake of carbon dioxide from the atmosphere, but can also be caused by other chemical additions or subtractions from the ocean (IPCC)" promptTitle="Ocean acidification" showDropDown="false" showErrorMessage="true" showInputMessage="true" sqref="C48:D48" type="none">
      <formula1>0</formula1>
      <formula2>0</formula2>
    </dataValidation>
    <dataValidation allowBlank="true" operator="between" prompt="[tbd]" promptTitle="Atmospheric CO2 concentrations" showDropDown="false" showErrorMessage="true" showInputMessage="true" sqref="C49:D49" type="none">
      <formula1>0</formula1>
      <formula2>0</formula2>
    </dataValidation>
    <dataValidation allowBlank="true" operator="between" prompt="Diseases caused by microorganisms, biotoxins and toxic contaminants, which lead to illnesses such as cholera, typhoid fever and severe gastrointestinal problems; outbreaks occur after floods, drought which change the concentrations of effluent pathogens" promptTitle="Water-borne disease" showDropDown="false" showErrorMessage="true" showInputMessage="true" sqref="C51:D51" type="none">
      <formula1>0</formula1>
      <formula2>0</formula2>
    </dataValidation>
    <dataValidation allowBlank="true" operator="between" prompt="Infections transmitted by the bite of infected arthropod species, such as mosquitoes, ticks, bugs and flies when their widespread occurrence and sensitivity id due to climatic factors (JRC)" promptTitle="Vector-borne disease" showDropDown="false" showErrorMessage="true" showInputMessage="true" sqref="C52:D52" type="none">
      <formula1>0</formula1>
      <formula2>0</formula2>
    </dataValidation>
    <dataValidation allowBlank="true" operator="between" prompt="Diseases caused by pathogens and transmitted through the air" promptTitle="Airborne disease" showDropDown="false" showErrorMessage="true" showInputMessage="true" sqref="C53:D53" type="none">
      <formula1>0</formula1>
      <formula2>0</formula2>
    </dataValidation>
    <dataValidation allowBlank="true" operator="between" promptTitle="Insect infestation" showDropDown="false" showErrorMessage="true" showInputMessage="true" sqref="C54:D54" type="none">
      <formula1>0</formula1>
      <formula2>0</formula2>
    </dataValidation>
    <dataValidation allowBlank="true" operator="between" showDropDown="false" showErrorMessage="true" showInputMessage="true" sqref="I16:I22 I24:I28 I30:I55" type="list">
      <formula1>"Short-term,Mid-term,Long-term,Not known"</formula1>
      <formula2>0</formula2>
    </dataValidation>
    <dataValidation allowBlank="true" operator="between" showDropDown="false" showErrorMessage="true" showInputMessage="true" sqref="F105:F117" type="list">
      <formula1>'drop-down '!$B$254:$B$258</formula1>
      <formula2>0</formula2>
    </dataValidation>
    <dataValidation allowBlank="true" operator="between" showDropDown="false" showErrorMessage="true" showInputMessage="true" sqref="E61:E99" type="list">
      <formula1>'drop-down '!$B$25:$B$40</formula1>
      <formula2>0</formula2>
    </dataValidation>
    <dataValidation allowBlank="true" operator="between" showDropDown="false" showErrorMessage="true" showInputMessage="true" sqref="E123:E130" type="list">
      <formula1>'drop-down '!$B$44:$B$56</formula1>
      <formula2>0</formula2>
    </dataValidation>
  </dataValidations>
  <hyperlinks>
    <hyperlink ref="J1" location="Home!A1" display="y HOME"/>
  </hyperlinks>
  <printOptions headings="false" gridLines="false" gridLinesSet="true" horizontalCentered="true" verticalCentered="false"/>
  <pageMargins left="0.236111111111111" right="0.236111111111111" top="0.315277777777778" bottom="0.236111111111111" header="0.511805555555555" footer="0.511805555555555"/>
  <pageSetup paperSize="9" scale="100" firstPageNumber="0" fitToWidth="1" fitToHeight="2" pageOrder="downThenOver" orientation="portrait" blackAndWhite="false" draft="false" cellComments="none" useFirstPageNumber="false" horizontalDpi="300" verticalDpi="300" copies="1"/>
  <headerFooter differentFirst="false" differentOddEven="false">
    <oddHeader/>
    <oddFooter/>
  </headerFooter>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21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21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215">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21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6" name="">
              <controlPr defaultSize="0" locked="1" autoFill="0" autoLine="0" autoPict="0" print="true" altText="Check Box 21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6" r:id="rId7" name="">
              <controlPr defaultSize="0" locked="1" autoFill="0" autoLine="0" autoPict="0" print="true" altText="Check Box 21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7" r:id="rId8" name="">
              <controlPr defaultSize="0" locked="1" autoFill="0" autoLine="0" autoPict="0" print="true" altText="Check Box 21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8" r:id="rId9" name="">
              <controlPr defaultSize="0" locked="1" autoFill="0" autoLine="0" autoPict="0" print="true" altText="Check Box 22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9" r:id="rId10" name="">
              <controlPr defaultSize="0" locked="1" autoFill="0" autoLine="0" autoPict="0" print="true" altText="Check Box 22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0" r:id="rId11" name="">
              <controlPr defaultSize="0" locked="1" autoFill="0" autoLine="0" autoPict="0" print="true" altText="Check Box 22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1" r:id="rId12" name="">
              <controlPr defaultSize="0" locked="1" autoFill="0" autoLine="0" autoPict="0" print="true" altText="Check Box 22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2" r:id="rId13" name="">
              <controlPr defaultSize="0" locked="1" autoFill="0" autoLine="0" autoPict="0" print="true" altText="Check Box 22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3" r:id="rId14" name="">
              <controlPr defaultSize="0" locked="1" autoFill="0" autoLine="0" autoPict="0" print="true" altText="Check Box 225">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4" r:id="rId15" name="">
              <controlPr defaultSize="0" locked="1" autoFill="0" autoLine="0" autoPict="0" print="true" altText="Check Box 22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5" r:id="rId16" name="">
              <controlPr defaultSize="0" locked="1" autoFill="0" autoLine="0" autoPict="0" print="true" altText="Check Box 22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6" r:id="rId17" name="">
              <controlPr defaultSize="0" locked="1" autoFill="0" autoLine="0" autoPict="0" print="true" altText="Check Box 22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7" r:id="rId18" name="">
              <controlPr defaultSize="0" locked="1" autoFill="0" autoLine="0" autoPict="0" print="true" altText="Check Box 22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8" r:id="rId19" name="">
              <controlPr defaultSize="0" locked="1" autoFill="0" autoLine="0" autoPict="0" print="true" altText="Check Box 23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9" r:id="rId20" name="">
              <controlPr defaultSize="0" locked="1" autoFill="0" autoLine="0" autoPict="0" print="true" altText="Check Box 23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0" r:id="rId21" name="">
              <controlPr defaultSize="0" locked="1" autoFill="0" autoLine="0" autoPict="0" print="true" altText="Check Box 25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1" r:id="rId22" name="">
              <controlPr defaultSize="0" locked="1" autoFill="0" autoLine="0" autoPict="0" print="true" altText="Check Box 25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2" r:id="rId23" name="">
              <controlPr defaultSize="0" locked="1" autoFill="0" autoLine="0" autoPict="0" print="true" altText="Check Box 255">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3" r:id="rId24" name="">
              <controlPr defaultSize="0" locked="1" autoFill="0" autoLine="0" autoPict="0" print="true" altText="Check Box 25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4" r:id="rId25" name="">
              <controlPr defaultSize="0" locked="1" autoFill="0" autoLine="0" autoPict="0" print="true" altText="Check Box 25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5" r:id="rId26" name="">
              <controlPr defaultSize="0" locked="1" autoFill="0" autoLine="0" autoPict="0" print="true" altText="Check Box 25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6" r:id="rId27" name="">
              <controlPr defaultSize="0" locked="1" autoFill="0" autoLine="0" autoPict="0" print="true" altText="Check Box 25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7" r:id="rId28" name="">
              <controlPr defaultSize="0" locked="1" autoFill="0" autoLine="0" autoPict="0" print="true" altText="Check Box 26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8" r:id="rId29" name="">
              <controlPr defaultSize="0" locked="1" autoFill="0" autoLine="0" autoPict="0" print="true" altText="Check Box 26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9" r:id="rId30" name="">
              <controlPr defaultSize="0" locked="1" autoFill="0" autoLine="0" autoPict="0" print="true" altText="Check Box 26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0" r:id="rId31" name="">
              <controlPr defaultSize="0" locked="1" autoFill="0" autoLine="0" autoPict="0" print="true" altText="Check Box 26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1" r:id="rId32" name="">
              <controlPr defaultSize="0" locked="1" autoFill="0" autoLine="0" autoPict="0" print="true" altText="Check Box 26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2" r:id="rId33" name="">
              <controlPr defaultSize="0" locked="1" autoFill="0" autoLine="0" autoPict="0" print="true" altText="Check Box 26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3" r:id="rId34" name="">
              <controlPr defaultSize="0" locked="1" autoFill="0" autoLine="0" autoPict="0" print="true" altText="Check Box 26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4" r:id="rId35" name="">
              <controlPr defaultSize="0" locked="1" autoFill="0" autoLine="0" autoPict="0" print="true" altText="Check Box 26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5" r:id="rId36" name="">
              <controlPr defaultSize="0" locked="1" autoFill="0" autoLine="0" autoPict="0" print="true" altText="Check Box 26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6" r:id="rId37" name="">
              <controlPr defaultSize="0" locked="1" autoFill="0" autoLine="0" autoPict="0" print="true" altText="Check Box 270">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7" r:id="rId38" name="">
              <controlPr defaultSize="0" locked="1" autoFill="0" autoLine="0" autoPict="0" print="true" altText="Check Box 27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8" r:id="rId39" name="">
              <controlPr defaultSize="0" locked="1" autoFill="0" autoLine="0" autoPict="0" print="true" altText="Check Box 27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9" r:id="rId40" name="">
              <controlPr defaultSize="0" locked="1" autoFill="0" autoLine="0" autoPict="0" print="true" altText="Check Box 27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0" r:id="rId41" name="">
              <controlPr defaultSize="0" locked="1" autoFill="0" autoLine="0" autoPict="0" print="true" altText="Check Box 27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1" r:id="rId42" name="">
              <controlPr defaultSize="0" locked="1" autoFill="0" autoLine="0" autoPict="0" print="true" altText="Check Box 27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2" r:id="rId43" name="">
              <controlPr defaultSize="0" locked="1" autoFill="0" autoLine="0" autoPict="0" print="true" altText="Check Box 278">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883B"/>
    <pageSetUpPr fitToPage="true"/>
  </sheetPr>
  <dimension ref="A1:DP94"/>
  <sheetViews>
    <sheetView showFormulas="false" showGridLines="false" showRowColHeaders="true" showZeros="true" rightToLeft="false" tabSelected="false" showOutlineSymbols="true" defaultGridColor="true" view="normal" topLeftCell="A1" colorId="64" zoomScale="80" zoomScaleNormal="80" zoomScalePageLayoutView="20" workbookViewId="0">
      <pane xSplit="0" ySplit="5" topLeftCell="A34" activePane="bottomLeft" state="frozen"/>
      <selection pane="topLeft" activeCell="A1" activeCellId="0" sqref="A1"/>
      <selection pane="bottomLeft" activeCell="H52" activeCellId="0" sqref="H52"/>
    </sheetView>
  </sheetViews>
  <sheetFormatPr defaultColWidth="9.9921875" defaultRowHeight="17.25" zeroHeight="true" outlineLevelRow="1" outlineLevelCol="0"/>
  <cols>
    <col collapsed="false" customWidth="true" hidden="false" outlineLevel="0" max="1" min="1" style="523" width="2.87"/>
    <col collapsed="false" customWidth="true" hidden="false" outlineLevel="0" max="2" min="2" style="523" width="43.13"/>
    <col collapsed="false" customWidth="true" hidden="false" outlineLevel="0" max="3" min="3" style="523" width="32.51"/>
    <col collapsed="false" customWidth="true" hidden="false" outlineLevel="0" max="4" min="4" style="523" width="16.13"/>
    <col collapsed="false" customWidth="true" hidden="false" outlineLevel="0" max="5" min="5" style="523" width="21.63"/>
    <col collapsed="false" customWidth="true" hidden="false" outlineLevel="0" max="6" min="6" style="523" width="4.13"/>
    <col collapsed="false" customWidth="true" hidden="false" outlineLevel="0" max="7" min="7" style="523" width="31.63"/>
    <col collapsed="false" customWidth="true" hidden="false" outlineLevel="0" max="8" min="8" style="523" width="21.63"/>
    <col collapsed="false" customWidth="true" hidden="false" outlineLevel="0" max="9" min="9" style="523" width="19.38"/>
    <col collapsed="false" customWidth="true" hidden="false" outlineLevel="0" max="10" min="10" style="523" width="17.12"/>
    <col collapsed="false" customWidth="true" hidden="false" outlineLevel="0" max="11" min="11" style="523" width="2.62"/>
    <col collapsed="false" customWidth="true" hidden="false" outlineLevel="0" max="12" min="12" style="523" width="12.63"/>
    <col collapsed="false" customWidth="true" hidden="false" outlineLevel="0" max="13" min="13" style="523" width="15.87"/>
    <col collapsed="false" customWidth="true" hidden="false" outlineLevel="0" max="14" min="14" style="523" width="16.13"/>
    <col collapsed="false" customWidth="true" hidden="false" outlineLevel="0" max="16" min="15" style="523" width="2"/>
    <col collapsed="false" customWidth="true" hidden="true" outlineLevel="0" max="17" min="17" style="523" width="14.13"/>
    <col collapsed="false" customWidth="true" hidden="true" outlineLevel="0" max="18" min="18" style="523" width="1.62"/>
    <col collapsed="false" customWidth="true" hidden="true" outlineLevel="0" max="19" min="19" style="523" width="2"/>
    <col collapsed="false" customWidth="true" hidden="true" outlineLevel="0" max="20" min="20" style="523" width="14.13"/>
    <col collapsed="false" customWidth="true" hidden="true" outlineLevel="0" max="21" min="21" style="523" width="2"/>
    <col collapsed="false" customWidth="true" hidden="true" outlineLevel="0" max="24" min="22" style="523" width="11.5"/>
    <col collapsed="false" customWidth="true" hidden="true" outlineLevel="0" max="25" min="25" style="523" width="2"/>
    <col collapsed="false" customWidth="true" hidden="true" outlineLevel="0" max="28" min="26" style="523" width="11.5"/>
    <col collapsed="false" customWidth="true" hidden="true" outlineLevel="0" max="29" min="29" style="523" width="2"/>
    <col collapsed="false" customWidth="true" hidden="true" outlineLevel="0" max="32" min="30" style="523" width="11.5"/>
    <col collapsed="false" customWidth="true" hidden="true" outlineLevel="0" max="33" min="33" style="523" width="1.87"/>
    <col collapsed="false" customWidth="true" hidden="true" outlineLevel="0" max="34" min="34" style="524" width="11.38"/>
    <col collapsed="false" customWidth="true" hidden="true" outlineLevel="0" max="35" min="35" style="523" width="1.87"/>
    <col collapsed="false" customWidth="true" hidden="true" outlineLevel="0" max="36" min="36" style="523" width="11.5"/>
    <col collapsed="false" customWidth="false" hidden="true" outlineLevel="0" max="37" min="37" style="523" width="10"/>
    <col collapsed="false" customWidth="true" hidden="true" outlineLevel="0" max="38" min="38" style="523" width="12.38"/>
    <col collapsed="false" customWidth="true" hidden="true" outlineLevel="0" max="120" min="39" style="523" width="10.5"/>
    <col collapsed="false" customWidth="false" hidden="true" outlineLevel="0" max="1024" min="121" style="523" width="10"/>
  </cols>
  <sheetData>
    <row r="1" s="525" customFormat="true" ht="54.75" hidden="false" customHeight="true" outlineLevel="0" collapsed="false">
      <c r="A1" s="29" t="s">
        <v>355</v>
      </c>
      <c r="B1" s="29"/>
      <c r="C1" s="29"/>
      <c r="D1" s="29"/>
      <c r="E1" s="29"/>
      <c r="F1" s="29"/>
      <c r="G1" s="29"/>
      <c r="H1" s="29"/>
      <c r="I1" s="29"/>
      <c r="J1" s="29"/>
      <c r="K1" s="217"/>
      <c r="L1" s="217"/>
      <c r="M1" s="217"/>
      <c r="N1" s="32" t="s">
        <v>4</v>
      </c>
      <c r="O1" s="217"/>
      <c r="P1" s="217"/>
      <c r="Q1" s="217"/>
      <c r="R1" s="217"/>
      <c r="S1" s="217"/>
      <c r="T1" s="217"/>
      <c r="U1" s="217"/>
      <c r="V1" s="217"/>
      <c r="W1" s="217"/>
      <c r="X1" s="217"/>
      <c r="Y1" s="29"/>
      <c r="Z1" s="29"/>
      <c r="AA1" s="29"/>
      <c r="AB1" s="29"/>
      <c r="AC1" s="29"/>
      <c r="AD1" s="29"/>
      <c r="AE1" s="29"/>
      <c r="AF1" s="29"/>
      <c r="AG1" s="29"/>
      <c r="AH1" s="217"/>
      <c r="AI1" s="217"/>
      <c r="AK1" s="526"/>
    </row>
    <row r="2" s="10" customFormat="true" ht="3.6" hidden="false" customHeight="true" outlineLevel="0" collapsed="false">
      <c r="A2" s="8"/>
      <c r="B2" s="8"/>
      <c r="C2" s="8"/>
      <c r="D2" s="9"/>
      <c r="E2" s="9"/>
      <c r="F2" s="9"/>
      <c r="G2" s="9"/>
      <c r="H2" s="9"/>
      <c r="I2" s="9"/>
      <c r="J2" s="9"/>
      <c r="K2" s="9"/>
      <c r="L2" s="9"/>
      <c r="M2" s="9"/>
      <c r="N2" s="9"/>
      <c r="O2" s="9"/>
      <c r="P2" s="9"/>
      <c r="Q2" s="9"/>
      <c r="R2" s="9"/>
      <c r="S2" s="9"/>
      <c r="T2" s="9"/>
      <c r="U2" s="9"/>
    </row>
    <row r="3" s="13" customFormat="true" ht="6.75" hidden="false" customHeight="true" outlineLevel="0" collapsed="false">
      <c r="A3" s="11"/>
      <c r="B3" s="11"/>
      <c r="C3" s="11"/>
      <c r="D3" s="12"/>
      <c r="E3" s="12"/>
      <c r="F3" s="12"/>
      <c r="G3" s="12"/>
      <c r="H3" s="12"/>
      <c r="I3" s="12"/>
      <c r="J3" s="12"/>
      <c r="K3" s="12"/>
      <c r="L3" s="12"/>
      <c r="M3" s="12"/>
      <c r="N3" s="12"/>
      <c r="O3" s="12"/>
      <c r="P3" s="12"/>
      <c r="Q3" s="12"/>
      <c r="R3" s="12"/>
      <c r="S3" s="12"/>
      <c r="T3" s="12"/>
      <c r="U3" s="12"/>
    </row>
    <row r="4" s="16" customFormat="true" ht="5.25" hidden="false" customHeight="true" outlineLevel="0" collapsed="false">
      <c r="A4" s="14"/>
      <c r="B4" s="14"/>
      <c r="C4" s="14"/>
      <c r="D4" s="15"/>
      <c r="E4" s="15"/>
      <c r="F4" s="15"/>
      <c r="G4" s="15"/>
      <c r="H4" s="15"/>
      <c r="I4" s="15"/>
      <c r="J4" s="15"/>
      <c r="K4" s="15"/>
      <c r="L4" s="15"/>
      <c r="M4" s="15"/>
      <c r="N4" s="15"/>
      <c r="O4" s="15"/>
      <c r="P4" s="15"/>
      <c r="Q4" s="15"/>
      <c r="R4" s="15"/>
      <c r="S4" s="15"/>
      <c r="T4" s="15"/>
      <c r="U4" s="15"/>
    </row>
    <row r="5" s="19" customFormat="true" ht="3.75" hidden="false" customHeight="true" outlineLevel="0" collapsed="false">
      <c r="A5" s="17"/>
      <c r="B5" s="18"/>
      <c r="C5" s="18"/>
      <c r="D5" s="18"/>
      <c r="E5" s="18"/>
      <c r="F5" s="18"/>
      <c r="G5" s="18"/>
      <c r="H5" s="18"/>
      <c r="I5" s="18"/>
      <c r="J5" s="18"/>
      <c r="K5" s="18"/>
      <c r="L5" s="18"/>
      <c r="M5" s="18"/>
      <c r="N5" s="18"/>
      <c r="O5" s="18"/>
      <c r="P5" s="18"/>
      <c r="Q5" s="18"/>
      <c r="R5" s="18"/>
      <c r="S5" s="18"/>
    </row>
    <row r="6" s="529" customFormat="true" ht="21" hidden="false" customHeight="true" outlineLevel="0" collapsed="false">
      <c r="A6" s="34" t="s">
        <v>5</v>
      </c>
      <c r="B6" s="34" t="s">
        <v>356</v>
      </c>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527"/>
      <c r="AK6" s="528"/>
    </row>
    <row r="7" s="261" customFormat="true" ht="16.5" hidden="false" customHeight="true" outlineLevel="0" collapsed="false">
      <c r="A7" s="530" t="s">
        <v>5</v>
      </c>
      <c r="B7" s="531" t="s">
        <v>357</v>
      </c>
      <c r="C7" s="531"/>
      <c r="D7" s="531"/>
      <c r="E7" s="531"/>
      <c r="F7" s="531"/>
      <c r="G7" s="531"/>
      <c r="H7" s="531"/>
      <c r="I7" s="531"/>
      <c r="J7" s="531"/>
      <c r="K7" s="531"/>
      <c r="L7" s="531"/>
      <c r="M7" s="531"/>
      <c r="N7" s="532"/>
      <c r="O7" s="532"/>
      <c r="P7" s="533"/>
      <c r="Q7" s="532"/>
      <c r="R7" s="532"/>
      <c r="S7" s="532"/>
      <c r="T7" s="532"/>
      <c r="U7" s="532"/>
      <c r="V7" s="532"/>
      <c r="W7" s="532"/>
      <c r="X7" s="534"/>
      <c r="Y7" s="534"/>
      <c r="Z7" s="534"/>
      <c r="AA7" s="534"/>
      <c r="AB7" s="534"/>
      <c r="AC7" s="534"/>
      <c r="AD7" s="363"/>
      <c r="AE7" s="363"/>
      <c r="AF7" s="363"/>
      <c r="AG7" s="363"/>
      <c r="AH7" s="535"/>
      <c r="AI7" s="43"/>
      <c r="AJ7" s="536"/>
    </row>
    <row r="8" s="261" customFormat="true" ht="18" hidden="false" customHeight="true" outlineLevel="0" collapsed="false">
      <c r="A8" s="530"/>
      <c r="B8" s="537" t="s">
        <v>358</v>
      </c>
      <c r="C8" s="531"/>
      <c r="D8" s="531"/>
      <c r="E8" s="531"/>
      <c r="F8" s="531"/>
      <c r="G8" s="531"/>
      <c r="H8" s="531"/>
      <c r="I8" s="531"/>
      <c r="J8" s="531"/>
      <c r="K8" s="531"/>
      <c r="L8" s="531"/>
      <c r="M8" s="531"/>
      <c r="N8" s="532"/>
      <c r="O8" s="532"/>
      <c r="P8" s="532"/>
      <c r="Q8" s="532"/>
      <c r="R8" s="532"/>
      <c r="S8" s="532"/>
      <c r="T8" s="532"/>
      <c r="U8" s="532"/>
      <c r="V8" s="532"/>
      <c r="W8" s="532"/>
      <c r="X8" s="534"/>
      <c r="Y8" s="534"/>
      <c r="Z8" s="534"/>
      <c r="AA8" s="534"/>
      <c r="AB8" s="534"/>
      <c r="AC8" s="534"/>
      <c r="AD8" s="363"/>
      <c r="AE8" s="363"/>
      <c r="AF8" s="363"/>
      <c r="AG8" s="363"/>
      <c r="AH8" s="535"/>
      <c r="AI8" s="43"/>
      <c r="AJ8" s="536"/>
    </row>
    <row r="9" s="261" customFormat="true" ht="18" hidden="false" customHeight="true" outlineLevel="0" collapsed="false">
      <c r="A9" s="530"/>
      <c r="B9" s="538" t="s">
        <v>359</v>
      </c>
      <c r="C9" s="538" t="s">
        <v>360</v>
      </c>
      <c r="D9" s="538"/>
      <c r="E9" s="538" t="s">
        <v>361</v>
      </c>
      <c r="F9" s="538" t="s">
        <v>362</v>
      </c>
      <c r="G9" s="538"/>
      <c r="H9" s="538" t="s">
        <v>363</v>
      </c>
      <c r="I9" s="538" t="s">
        <v>364</v>
      </c>
      <c r="J9" s="538" t="s">
        <v>365</v>
      </c>
      <c r="K9" s="538" t="s">
        <v>366</v>
      </c>
      <c r="L9" s="538"/>
      <c r="M9" s="531"/>
      <c r="N9" s="532"/>
      <c r="O9" s="532"/>
      <c r="P9" s="532"/>
      <c r="Q9" s="532"/>
      <c r="R9" s="532"/>
      <c r="S9" s="532"/>
      <c r="T9" s="532"/>
      <c r="U9" s="532"/>
      <c r="V9" s="532"/>
      <c r="W9" s="532"/>
      <c r="X9" s="534"/>
      <c r="Y9" s="534"/>
      <c r="Z9" s="534"/>
      <c r="AA9" s="534"/>
      <c r="AB9" s="534"/>
      <c r="AC9" s="534"/>
      <c r="AD9" s="363"/>
      <c r="AE9" s="363"/>
      <c r="AF9" s="363"/>
      <c r="AG9" s="363"/>
      <c r="AH9" s="535"/>
      <c r="AI9" s="43"/>
      <c r="AJ9" s="536"/>
    </row>
    <row r="10" s="261" customFormat="true" ht="18" hidden="false" customHeight="true" outlineLevel="0" collapsed="false">
      <c r="A10" s="530"/>
      <c r="B10" s="539"/>
      <c r="C10" s="540"/>
      <c r="D10" s="540"/>
      <c r="E10" s="541" t="s">
        <v>367</v>
      </c>
      <c r="F10" s="542"/>
      <c r="G10" s="542"/>
      <c r="H10" s="543"/>
      <c r="I10" s="543"/>
      <c r="J10" s="543"/>
      <c r="K10" s="544"/>
      <c r="L10" s="544"/>
      <c r="M10" s="531"/>
      <c r="N10" s="532"/>
      <c r="O10" s="532"/>
      <c r="P10" s="532"/>
      <c r="Q10" s="532"/>
      <c r="R10" s="532"/>
      <c r="S10" s="532"/>
      <c r="T10" s="532"/>
      <c r="U10" s="532"/>
      <c r="V10" s="532"/>
      <c r="W10" s="532"/>
      <c r="X10" s="534"/>
      <c r="Y10" s="534"/>
      <c r="Z10" s="534"/>
      <c r="AA10" s="534"/>
      <c r="AB10" s="534"/>
      <c r="AC10" s="534"/>
      <c r="AD10" s="363"/>
      <c r="AE10" s="363"/>
      <c r="AF10" s="363"/>
      <c r="AG10" s="363"/>
      <c r="AH10" s="535"/>
      <c r="AI10" s="43"/>
      <c r="AJ10" s="536"/>
    </row>
    <row r="11" s="261" customFormat="true" ht="18" hidden="false" customHeight="true" outlineLevel="1" collapsed="false">
      <c r="A11" s="530"/>
      <c r="B11" s="545"/>
      <c r="C11" s="541"/>
      <c r="D11" s="541"/>
      <c r="E11" s="541" t="s">
        <v>367</v>
      </c>
      <c r="F11" s="541"/>
      <c r="G11" s="541"/>
      <c r="H11" s="546"/>
      <c r="I11" s="546"/>
      <c r="J11" s="546"/>
      <c r="K11" s="547"/>
      <c r="L11" s="547"/>
      <c r="M11" s="531"/>
      <c r="N11" s="532"/>
      <c r="O11" s="532"/>
      <c r="P11" s="532"/>
      <c r="Q11" s="532"/>
      <c r="R11" s="532"/>
      <c r="S11" s="532"/>
      <c r="T11" s="532"/>
      <c r="U11" s="532"/>
      <c r="V11" s="532"/>
      <c r="W11" s="532"/>
      <c r="X11" s="534"/>
      <c r="Y11" s="534"/>
      <c r="Z11" s="534"/>
      <c r="AA11" s="534"/>
      <c r="AB11" s="534"/>
      <c r="AC11" s="534"/>
      <c r="AD11" s="363"/>
      <c r="AE11" s="363"/>
      <c r="AF11" s="363"/>
      <c r="AG11" s="363"/>
      <c r="AH11" s="535"/>
      <c r="AI11" s="43"/>
      <c r="AJ11" s="536"/>
    </row>
    <row r="12" s="261" customFormat="true" ht="18" hidden="false" customHeight="true" outlineLevel="1" collapsed="false">
      <c r="A12" s="530"/>
      <c r="B12" s="545"/>
      <c r="C12" s="541"/>
      <c r="D12" s="541"/>
      <c r="E12" s="541" t="s">
        <v>367</v>
      </c>
      <c r="F12" s="541"/>
      <c r="G12" s="541"/>
      <c r="H12" s="546"/>
      <c r="I12" s="546"/>
      <c r="J12" s="546"/>
      <c r="K12" s="547"/>
      <c r="L12" s="547"/>
      <c r="M12" s="531"/>
      <c r="N12" s="532"/>
      <c r="O12" s="532"/>
      <c r="P12" s="532"/>
      <c r="Q12" s="532"/>
      <c r="R12" s="532"/>
      <c r="S12" s="532"/>
      <c r="T12" s="532"/>
      <c r="U12" s="532"/>
      <c r="V12" s="532"/>
      <c r="W12" s="532"/>
      <c r="X12" s="534"/>
      <c r="Y12" s="534"/>
      <c r="Z12" s="534"/>
      <c r="AA12" s="534"/>
      <c r="AB12" s="534"/>
      <c r="AC12" s="534"/>
      <c r="AD12" s="363"/>
      <c r="AE12" s="363"/>
      <c r="AF12" s="363"/>
      <c r="AG12" s="363"/>
      <c r="AH12" s="535"/>
      <c r="AI12" s="43"/>
      <c r="AJ12" s="536"/>
    </row>
    <row r="13" s="261" customFormat="true" ht="18" hidden="false" customHeight="true" outlineLevel="0" collapsed="false">
      <c r="A13" s="530"/>
      <c r="B13" s="530"/>
      <c r="C13" s="531"/>
      <c r="D13" s="531"/>
      <c r="E13" s="531"/>
      <c r="F13" s="531"/>
      <c r="G13" s="531"/>
      <c r="H13" s="531"/>
      <c r="I13" s="531"/>
      <c r="J13" s="531"/>
      <c r="K13" s="531"/>
      <c r="L13" s="531"/>
      <c r="M13" s="531"/>
      <c r="N13" s="532"/>
      <c r="O13" s="532"/>
      <c r="P13" s="533"/>
      <c r="Q13" s="532"/>
      <c r="R13" s="532"/>
      <c r="S13" s="532"/>
      <c r="T13" s="532"/>
      <c r="U13" s="532"/>
      <c r="V13" s="532"/>
      <c r="W13" s="532"/>
      <c r="X13" s="534"/>
      <c r="Y13" s="534"/>
      <c r="Z13" s="534"/>
      <c r="AA13" s="534"/>
      <c r="AB13" s="534"/>
      <c r="AC13" s="534"/>
      <c r="AD13" s="363"/>
      <c r="AE13" s="363"/>
      <c r="AF13" s="363"/>
      <c r="AG13" s="363"/>
      <c r="AH13" s="535"/>
      <c r="AI13" s="43"/>
      <c r="AJ13" s="536"/>
    </row>
    <row r="14" s="261" customFormat="true" ht="18" hidden="false" customHeight="true" outlineLevel="0" collapsed="false">
      <c r="A14" s="530" t="s">
        <v>96</v>
      </c>
      <c r="B14" s="531" t="s">
        <v>368</v>
      </c>
      <c r="C14" s="531"/>
      <c r="D14" s="531"/>
      <c r="E14" s="531"/>
      <c r="F14" s="531"/>
      <c r="G14" s="531"/>
      <c r="H14" s="531"/>
      <c r="I14" s="531"/>
      <c r="J14" s="531"/>
      <c r="K14" s="531"/>
      <c r="L14" s="531"/>
      <c r="M14" s="531"/>
      <c r="N14" s="532"/>
      <c r="O14" s="532"/>
      <c r="P14" s="533"/>
      <c r="Q14" s="532"/>
      <c r="R14" s="532"/>
      <c r="S14" s="532"/>
      <c r="T14" s="532"/>
      <c r="U14" s="532"/>
      <c r="V14" s="532"/>
      <c r="W14" s="532"/>
      <c r="X14" s="534"/>
      <c r="Y14" s="534"/>
      <c r="Z14" s="534"/>
      <c r="AA14" s="534"/>
      <c r="AB14" s="534"/>
      <c r="AC14" s="534"/>
      <c r="AD14" s="363"/>
      <c r="AE14" s="363"/>
      <c r="AF14" s="363"/>
      <c r="AG14" s="363"/>
      <c r="AH14" s="535"/>
      <c r="AI14" s="43"/>
      <c r="AJ14" s="536"/>
    </row>
    <row r="15" s="261" customFormat="true" ht="18" hidden="false" customHeight="true" outlineLevel="0" collapsed="false">
      <c r="A15" s="530"/>
      <c r="B15" s="548" t="s">
        <v>369</v>
      </c>
      <c r="C15" s="531"/>
      <c r="D15" s="531"/>
      <c r="E15" s="531"/>
      <c r="F15" s="531"/>
      <c r="G15" s="531"/>
      <c r="H15" s="531"/>
      <c r="I15" s="531"/>
      <c r="J15" s="531"/>
      <c r="K15" s="531"/>
      <c r="L15" s="531"/>
      <c r="M15" s="531"/>
      <c r="N15" s="532"/>
      <c r="O15" s="532"/>
      <c r="P15" s="533"/>
      <c r="Q15" s="532"/>
      <c r="R15" s="532"/>
      <c r="S15" s="532"/>
      <c r="T15" s="532"/>
      <c r="U15" s="532"/>
      <c r="V15" s="532"/>
      <c r="W15" s="532"/>
      <c r="X15" s="534"/>
      <c r="Y15" s="534"/>
      <c r="Z15" s="534"/>
      <c r="AA15" s="534"/>
      <c r="AB15" s="534"/>
      <c r="AC15" s="534"/>
      <c r="AD15" s="363"/>
      <c r="AE15" s="363"/>
      <c r="AF15" s="363"/>
      <c r="AG15" s="363"/>
      <c r="AH15" s="535"/>
      <c r="AI15" s="43"/>
      <c r="AJ15" s="536"/>
    </row>
    <row r="16" s="261" customFormat="true" ht="18" hidden="false" customHeight="true" outlineLevel="0" collapsed="false">
      <c r="A16" s="530"/>
      <c r="B16" s="457" t="s">
        <v>359</v>
      </c>
      <c r="C16" s="457" t="s">
        <v>360</v>
      </c>
      <c r="D16" s="457"/>
      <c r="E16" s="549" t="s">
        <v>370</v>
      </c>
      <c r="F16" s="549" t="s">
        <v>371</v>
      </c>
      <c r="G16" s="549"/>
      <c r="H16" s="457" t="s">
        <v>363</v>
      </c>
      <c r="I16" s="549" t="s">
        <v>364</v>
      </c>
      <c r="J16" s="457" t="s">
        <v>372</v>
      </c>
      <c r="K16" s="457" t="s">
        <v>365</v>
      </c>
      <c r="L16" s="457"/>
      <c r="M16" s="549" t="s">
        <v>366</v>
      </c>
      <c r="N16" s="532"/>
      <c r="O16" s="532"/>
      <c r="P16" s="533"/>
      <c r="Q16" s="532"/>
      <c r="R16" s="532"/>
      <c r="S16" s="532"/>
      <c r="T16" s="532"/>
      <c r="U16" s="532"/>
      <c r="V16" s="532"/>
      <c r="W16" s="532"/>
      <c r="X16" s="534"/>
      <c r="Y16" s="534"/>
      <c r="Z16" s="534"/>
      <c r="AA16" s="534"/>
      <c r="AB16" s="534"/>
      <c r="AC16" s="534"/>
      <c r="AD16" s="363"/>
      <c r="AE16" s="363"/>
      <c r="AF16" s="363"/>
      <c r="AG16" s="363"/>
      <c r="AH16" s="535"/>
      <c r="AI16" s="43"/>
      <c r="AJ16" s="536"/>
    </row>
    <row r="17" s="261" customFormat="true" ht="18" hidden="false" customHeight="true" outlineLevel="0" collapsed="false">
      <c r="A17" s="530"/>
      <c r="B17" s="545"/>
      <c r="C17" s="550"/>
      <c r="D17" s="550"/>
      <c r="E17" s="541" t="s">
        <v>367</v>
      </c>
      <c r="F17" s="541"/>
      <c r="G17" s="541"/>
      <c r="H17" s="546"/>
      <c r="I17" s="543"/>
      <c r="J17" s="546"/>
      <c r="K17" s="541"/>
      <c r="L17" s="541"/>
      <c r="M17" s="541"/>
      <c r="N17" s="532"/>
      <c r="O17" s="532"/>
      <c r="P17" s="533"/>
      <c r="Q17" s="532"/>
      <c r="R17" s="532"/>
      <c r="S17" s="532"/>
      <c r="T17" s="532"/>
      <c r="U17" s="532"/>
      <c r="V17" s="532"/>
      <c r="W17" s="532"/>
      <c r="X17" s="534"/>
      <c r="Y17" s="534"/>
      <c r="Z17" s="534"/>
      <c r="AA17" s="534"/>
      <c r="AB17" s="534"/>
      <c r="AC17" s="534"/>
      <c r="AD17" s="363"/>
      <c r="AE17" s="363"/>
      <c r="AF17" s="363"/>
      <c r="AG17" s="363"/>
      <c r="AH17" s="535"/>
      <c r="AI17" s="43"/>
      <c r="AJ17" s="536"/>
    </row>
    <row r="18" s="261" customFormat="true" ht="18" hidden="false" customHeight="true" outlineLevel="0" collapsed="false">
      <c r="A18" s="530"/>
      <c r="B18" s="545"/>
      <c r="C18" s="550"/>
      <c r="D18" s="550"/>
      <c r="E18" s="541" t="s">
        <v>367</v>
      </c>
      <c r="F18" s="541"/>
      <c r="G18" s="541"/>
      <c r="H18" s="546"/>
      <c r="I18" s="543"/>
      <c r="J18" s="546"/>
      <c r="K18" s="541"/>
      <c r="L18" s="541"/>
      <c r="M18" s="541"/>
      <c r="N18" s="532"/>
      <c r="O18" s="532"/>
      <c r="P18" s="533"/>
      <c r="Q18" s="532"/>
      <c r="R18" s="532"/>
      <c r="S18" s="532"/>
      <c r="T18" s="532"/>
      <c r="U18" s="532"/>
      <c r="V18" s="532"/>
      <c r="W18" s="532"/>
      <c r="X18" s="534"/>
      <c r="Y18" s="534"/>
      <c r="Z18" s="534"/>
      <c r="AA18" s="534"/>
      <c r="AB18" s="534"/>
      <c r="AC18" s="534"/>
      <c r="AD18" s="363"/>
      <c r="AE18" s="363"/>
      <c r="AF18" s="363"/>
      <c r="AG18" s="363"/>
      <c r="AH18" s="535"/>
      <c r="AI18" s="43"/>
      <c r="AJ18" s="536"/>
    </row>
    <row r="19" s="261" customFormat="true" ht="18" hidden="false" customHeight="true" outlineLevel="0" collapsed="false">
      <c r="A19" s="530"/>
      <c r="B19" s="545"/>
      <c r="C19" s="550"/>
      <c r="D19" s="550"/>
      <c r="E19" s="541" t="s">
        <v>367</v>
      </c>
      <c r="F19" s="541"/>
      <c r="G19" s="541"/>
      <c r="H19" s="546"/>
      <c r="I19" s="543"/>
      <c r="J19" s="546"/>
      <c r="K19" s="541"/>
      <c r="L19" s="541"/>
      <c r="M19" s="541"/>
      <c r="N19" s="532"/>
      <c r="O19" s="532"/>
      <c r="P19" s="533"/>
      <c r="Q19" s="532"/>
      <c r="R19" s="532"/>
      <c r="S19" s="532"/>
      <c r="T19" s="532"/>
      <c r="U19" s="532"/>
      <c r="V19" s="532"/>
      <c r="W19" s="532"/>
      <c r="X19" s="534"/>
      <c r="Y19" s="534"/>
      <c r="Z19" s="534"/>
      <c r="AA19" s="534"/>
      <c r="AB19" s="534"/>
      <c r="AC19" s="534"/>
      <c r="AD19" s="363"/>
      <c r="AE19" s="363"/>
      <c r="AF19" s="363"/>
      <c r="AG19" s="363"/>
      <c r="AH19" s="535"/>
      <c r="AI19" s="43"/>
      <c r="AJ19" s="536"/>
    </row>
    <row r="20" s="261" customFormat="true" ht="18" hidden="false" customHeight="true" outlineLevel="0" collapsed="false">
      <c r="A20" s="530"/>
      <c r="B20" s="530"/>
      <c r="C20" s="531"/>
      <c r="D20" s="531"/>
      <c r="E20" s="531"/>
      <c r="F20" s="531"/>
      <c r="G20" s="531"/>
      <c r="H20" s="531"/>
      <c r="I20" s="531"/>
      <c r="J20" s="531"/>
      <c r="K20" s="531"/>
      <c r="L20" s="531"/>
      <c r="M20" s="531"/>
      <c r="N20" s="532"/>
      <c r="O20" s="532"/>
      <c r="P20" s="532"/>
      <c r="Q20" s="532"/>
      <c r="R20" s="532"/>
      <c r="S20" s="532"/>
      <c r="T20" s="532"/>
      <c r="U20" s="532"/>
      <c r="V20" s="532"/>
      <c r="W20" s="532"/>
      <c r="X20" s="534"/>
      <c r="Y20" s="534"/>
      <c r="Z20" s="534"/>
      <c r="AA20" s="534"/>
      <c r="AB20" s="534"/>
      <c r="AC20" s="534"/>
      <c r="AD20" s="363"/>
      <c r="AE20" s="363"/>
      <c r="AF20" s="363"/>
      <c r="AG20" s="363"/>
      <c r="AH20" s="535"/>
      <c r="AI20" s="43"/>
      <c r="AJ20" s="536"/>
    </row>
    <row r="21" s="261" customFormat="true" ht="18" hidden="false" customHeight="true" outlineLevel="0" collapsed="false">
      <c r="A21" s="530"/>
      <c r="B21" s="453" t="s">
        <v>35</v>
      </c>
      <c r="C21" s="551" t="s">
        <v>373</v>
      </c>
      <c r="D21" s="531"/>
      <c r="E21" s="531"/>
      <c r="F21" s="531"/>
      <c r="G21" s="531"/>
      <c r="H21" s="531"/>
      <c r="I21" s="531"/>
      <c r="J21" s="531"/>
      <c r="K21" s="531"/>
      <c r="L21" s="531"/>
      <c r="M21" s="531"/>
      <c r="N21" s="532"/>
      <c r="O21" s="532"/>
      <c r="P21" s="532"/>
      <c r="Q21" s="532"/>
      <c r="R21" s="532"/>
      <c r="S21" s="532"/>
      <c r="T21" s="532"/>
      <c r="U21" s="532"/>
      <c r="V21" s="532"/>
      <c r="W21" s="532"/>
      <c r="X21" s="534"/>
      <c r="Y21" s="534"/>
      <c r="Z21" s="534"/>
      <c r="AA21" s="534"/>
      <c r="AB21" s="534"/>
      <c r="AC21" s="534"/>
      <c r="AD21" s="363"/>
      <c r="AE21" s="363"/>
      <c r="AF21" s="363"/>
      <c r="AG21" s="363"/>
      <c r="AH21" s="535"/>
      <c r="AI21" s="43"/>
      <c r="AJ21" s="536"/>
    </row>
    <row r="22" s="261" customFormat="true" ht="18" hidden="true" customHeight="true" outlineLevel="1" collapsed="false">
      <c r="A22" s="530"/>
      <c r="B22" s="552"/>
      <c r="C22" s="552"/>
      <c r="D22" s="552"/>
      <c r="E22" s="552"/>
      <c r="F22" s="552"/>
      <c r="G22" s="552"/>
      <c r="H22" s="552"/>
      <c r="I22" s="552"/>
      <c r="J22" s="552"/>
      <c r="K22" s="552"/>
      <c r="L22" s="552"/>
      <c r="M22" s="531"/>
      <c r="N22" s="532"/>
      <c r="O22" s="532"/>
      <c r="P22" s="532"/>
      <c r="Q22" s="532"/>
      <c r="R22" s="532"/>
      <c r="S22" s="553"/>
      <c r="T22" s="554"/>
      <c r="U22" s="555"/>
      <c r="V22" s="534"/>
      <c r="W22" s="534"/>
      <c r="X22" s="534"/>
      <c r="Y22" s="534"/>
      <c r="Z22" s="534"/>
      <c r="AA22" s="534"/>
      <c r="AB22" s="534"/>
      <c r="AC22" s="534"/>
      <c r="AD22" s="363"/>
      <c r="AE22" s="363"/>
      <c r="AF22" s="363"/>
      <c r="AG22" s="363"/>
      <c r="AH22" s="535"/>
      <c r="AI22" s="43"/>
      <c r="AJ22" s="536"/>
    </row>
    <row r="23" s="261" customFormat="true" ht="18" hidden="true" customHeight="true" outlineLevel="1" collapsed="false">
      <c r="A23" s="530"/>
      <c r="B23" s="552"/>
      <c r="C23" s="552"/>
      <c r="D23" s="552"/>
      <c r="E23" s="552"/>
      <c r="F23" s="552"/>
      <c r="G23" s="552"/>
      <c r="H23" s="552"/>
      <c r="I23" s="552"/>
      <c r="J23" s="552"/>
      <c r="K23" s="552"/>
      <c r="L23" s="552"/>
      <c r="M23" s="531"/>
      <c r="N23" s="532"/>
      <c r="O23" s="532"/>
      <c r="P23" s="532"/>
      <c r="Q23" s="532"/>
      <c r="R23" s="532"/>
      <c r="S23" s="553"/>
      <c r="T23" s="554"/>
      <c r="U23" s="555"/>
      <c r="V23" s="534"/>
      <c r="W23" s="534"/>
      <c r="X23" s="534"/>
      <c r="Y23" s="534"/>
      <c r="Z23" s="534"/>
      <c r="AA23" s="534"/>
      <c r="AB23" s="534"/>
      <c r="AC23" s="534"/>
      <c r="AD23" s="363"/>
      <c r="AE23" s="363"/>
      <c r="AF23" s="363"/>
      <c r="AG23" s="363"/>
      <c r="AH23" s="535"/>
      <c r="AI23" s="43"/>
      <c r="AJ23" s="536"/>
    </row>
    <row r="24" s="261" customFormat="true" ht="18" hidden="true" customHeight="true" outlineLevel="1" collapsed="false">
      <c r="A24" s="530"/>
      <c r="B24" s="552"/>
      <c r="C24" s="552"/>
      <c r="D24" s="552"/>
      <c r="E24" s="552"/>
      <c r="F24" s="552"/>
      <c r="G24" s="552"/>
      <c r="H24" s="552"/>
      <c r="I24" s="552"/>
      <c r="J24" s="552"/>
      <c r="K24" s="552"/>
      <c r="L24" s="552"/>
      <c r="M24" s="556" t="str">
        <f aca="false">CONCATENATE(TEXT(1000-LEN(B22), "#")," chars left")</f>
        <v>1000 chars left</v>
      </c>
      <c r="N24" s="532"/>
      <c r="O24" s="532"/>
      <c r="P24" s="532"/>
      <c r="Q24" s="532"/>
      <c r="R24" s="532"/>
      <c r="S24" s="557"/>
      <c r="T24" s="554"/>
      <c r="U24" s="555"/>
      <c r="V24" s="534"/>
      <c r="W24" s="534"/>
      <c r="X24" s="534"/>
      <c r="Y24" s="534"/>
      <c r="Z24" s="534"/>
      <c r="AA24" s="534"/>
      <c r="AB24" s="534"/>
      <c r="AC24" s="534"/>
      <c r="AD24" s="363"/>
      <c r="AE24" s="363"/>
      <c r="AF24" s="363"/>
      <c r="AG24" s="363"/>
      <c r="AH24" s="535"/>
      <c r="AI24" s="43"/>
      <c r="AJ24" s="536"/>
    </row>
    <row r="25" s="261" customFormat="true" ht="18" hidden="false" customHeight="true" outlineLevel="0" collapsed="false">
      <c r="A25" s="530"/>
      <c r="B25" s="530"/>
      <c r="C25" s="531"/>
      <c r="D25" s="531"/>
      <c r="E25" s="531"/>
      <c r="F25" s="531"/>
      <c r="G25" s="531"/>
      <c r="H25" s="531"/>
      <c r="I25" s="531"/>
      <c r="J25" s="531"/>
      <c r="K25" s="531"/>
      <c r="L25" s="531"/>
      <c r="M25" s="531"/>
      <c r="N25" s="532"/>
      <c r="O25" s="532"/>
      <c r="P25" s="533"/>
      <c r="Q25" s="555"/>
      <c r="R25" s="555"/>
      <c r="S25" s="555"/>
      <c r="T25" s="555"/>
      <c r="U25" s="555"/>
      <c r="V25" s="534"/>
      <c r="W25" s="534"/>
      <c r="X25" s="534"/>
      <c r="Y25" s="534"/>
      <c r="Z25" s="534"/>
      <c r="AA25" s="534"/>
      <c r="AB25" s="534"/>
      <c r="AC25" s="534"/>
      <c r="AD25" s="363"/>
      <c r="AE25" s="363"/>
      <c r="AF25" s="363"/>
      <c r="AG25" s="363"/>
      <c r="AH25" s="535"/>
      <c r="AI25" s="43"/>
      <c r="AJ25" s="536"/>
    </row>
    <row r="26" s="529" customFormat="true" ht="21" hidden="false" customHeight="true" outlineLevel="0" collapsed="false">
      <c r="A26" s="34" t="s">
        <v>374</v>
      </c>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527"/>
      <c r="AK26" s="528"/>
    </row>
    <row r="27" s="406" customFormat="true" ht="21" hidden="false" customHeight="true" outlineLevel="0" collapsed="false">
      <c r="A27" s="558"/>
      <c r="B27" s="559" t="s">
        <v>375</v>
      </c>
      <c r="C27" s="560"/>
      <c r="D27" s="561"/>
      <c r="E27" s="561"/>
      <c r="F27" s="561"/>
      <c r="G27" s="561"/>
      <c r="H27" s="561"/>
      <c r="I27" s="561"/>
      <c r="J27" s="561"/>
      <c r="K27" s="561"/>
      <c r="L27" s="561"/>
      <c r="M27" s="561"/>
      <c r="N27" s="561"/>
      <c r="O27" s="561"/>
      <c r="P27" s="561"/>
      <c r="Q27" s="561"/>
      <c r="R27" s="561"/>
      <c r="S27" s="561"/>
      <c r="T27" s="561"/>
      <c r="U27" s="561"/>
      <c r="V27" s="353"/>
      <c r="W27" s="353"/>
      <c r="X27" s="353"/>
      <c r="Y27" s="353"/>
      <c r="Z27" s="353"/>
      <c r="AA27" s="353"/>
      <c r="AB27" s="353"/>
      <c r="AC27" s="353"/>
      <c r="AD27" s="353"/>
      <c r="AE27" s="353"/>
      <c r="AF27" s="353"/>
      <c r="AG27" s="353"/>
      <c r="AH27" s="562"/>
      <c r="AI27" s="353"/>
    </row>
    <row r="28" s="231" customFormat="true" ht="22.5" hidden="false" customHeight="true" outlineLevel="0" collapsed="false">
      <c r="A28" s="231" t="s">
        <v>29</v>
      </c>
      <c r="B28" s="231" t="s">
        <v>376</v>
      </c>
    </row>
    <row r="29" s="231" customFormat="true" ht="22.5" hidden="false" customHeight="true" outlineLevel="0" collapsed="false">
      <c r="B29" s="61" t="s">
        <v>377</v>
      </c>
      <c r="G29" s="563"/>
      <c r="H29" s="564" t="s">
        <v>21</v>
      </c>
      <c r="I29" s="564"/>
      <c r="J29" s="564"/>
    </row>
    <row r="30" s="406" customFormat="true" ht="22.5" hidden="false" customHeight="true" outlineLevel="0" collapsed="false">
      <c r="A30" s="558"/>
      <c r="B30" s="457" t="s">
        <v>378</v>
      </c>
      <c r="C30" s="457"/>
      <c r="D30" s="457" t="s">
        <v>379</v>
      </c>
      <c r="E30" s="457"/>
      <c r="F30" s="565"/>
      <c r="G30" s="566" t="s">
        <v>380</v>
      </c>
      <c r="H30" s="566"/>
      <c r="I30" s="566"/>
      <c r="J30" s="566"/>
      <c r="L30" s="567" t="s">
        <v>381</v>
      </c>
      <c r="M30" s="567"/>
      <c r="N30" s="567"/>
      <c r="O30" s="561"/>
      <c r="P30" s="561"/>
      <c r="T30" s="561"/>
      <c r="U30" s="561"/>
      <c r="V30" s="353"/>
      <c r="W30" s="353"/>
      <c r="X30" s="353"/>
      <c r="Y30" s="353"/>
      <c r="Z30" s="353"/>
      <c r="AA30" s="353"/>
      <c r="AB30" s="353"/>
      <c r="AC30" s="353"/>
      <c r="AD30" s="353"/>
      <c r="AE30" s="353"/>
      <c r="AF30" s="353"/>
      <c r="AG30" s="353"/>
      <c r="AH30" s="562"/>
      <c r="AI30" s="353"/>
    </row>
    <row r="31" s="406" customFormat="true" ht="22.5" hidden="false" customHeight="true" outlineLevel="0" collapsed="false">
      <c r="A31" s="558"/>
      <c r="B31" s="457"/>
      <c r="C31" s="457"/>
      <c r="D31" s="457"/>
      <c r="E31" s="457"/>
      <c r="F31" s="565"/>
      <c r="G31" s="566"/>
      <c r="H31" s="566"/>
      <c r="I31" s="566"/>
      <c r="J31" s="566"/>
      <c r="L31" s="567" t="s">
        <v>382</v>
      </c>
      <c r="M31" s="567"/>
      <c r="N31" s="568" t="s">
        <v>383</v>
      </c>
      <c r="O31" s="561"/>
      <c r="P31" s="561"/>
      <c r="T31" s="561"/>
      <c r="U31" s="561"/>
      <c r="V31" s="353"/>
      <c r="W31" s="353"/>
      <c r="X31" s="353"/>
      <c r="Y31" s="353"/>
      <c r="Z31" s="353"/>
      <c r="AA31" s="353"/>
      <c r="AB31" s="353"/>
      <c r="AC31" s="353"/>
      <c r="AD31" s="353"/>
      <c r="AE31" s="353"/>
      <c r="AF31" s="353"/>
      <c r="AG31" s="353"/>
      <c r="AH31" s="562"/>
      <c r="AI31" s="353"/>
    </row>
    <row r="32" s="406" customFormat="true" ht="22.5" hidden="false" customHeight="true" outlineLevel="0" collapsed="false">
      <c r="A32" s="558"/>
      <c r="B32" s="457"/>
      <c r="C32" s="457"/>
      <c r="D32" s="457"/>
      <c r="E32" s="457"/>
      <c r="F32" s="565"/>
      <c r="G32" s="569" t="s">
        <v>384</v>
      </c>
      <c r="H32" s="570" t="s">
        <v>385</v>
      </c>
      <c r="I32" s="570" t="s">
        <v>386</v>
      </c>
      <c r="J32" s="571" t="s">
        <v>387</v>
      </c>
      <c r="L32" s="570" t="s">
        <v>388</v>
      </c>
      <c r="M32" s="570" t="s">
        <v>389</v>
      </c>
      <c r="N32" s="570" t="s">
        <v>390</v>
      </c>
      <c r="O32" s="561"/>
      <c r="P32" s="561"/>
      <c r="T32" s="561"/>
      <c r="U32" s="561"/>
      <c r="V32" s="353"/>
      <c r="W32" s="353"/>
      <c r="X32" s="353"/>
      <c r="Y32" s="353"/>
      <c r="Z32" s="353"/>
      <c r="AA32" s="353"/>
      <c r="AB32" s="353"/>
      <c r="AC32" s="353"/>
      <c r="AD32" s="353"/>
      <c r="AE32" s="353"/>
      <c r="AF32" s="353"/>
      <c r="AG32" s="353"/>
      <c r="AH32" s="562"/>
      <c r="AI32" s="353"/>
    </row>
    <row r="33" s="406" customFormat="true" ht="22.5" hidden="false" customHeight="true" outlineLevel="0" collapsed="false">
      <c r="A33" s="558"/>
      <c r="B33" s="457"/>
      <c r="C33" s="457"/>
      <c r="D33" s="457"/>
      <c r="E33" s="457"/>
      <c r="F33" s="565"/>
      <c r="G33" s="569"/>
      <c r="H33" s="570"/>
      <c r="I33" s="570"/>
      <c r="J33" s="571"/>
      <c r="L33" s="570" t="s">
        <v>391</v>
      </c>
      <c r="M33" s="570" t="s">
        <v>391</v>
      </c>
      <c r="N33" s="570" t="s">
        <v>392</v>
      </c>
      <c r="O33" s="561"/>
      <c r="P33" s="561"/>
      <c r="T33" s="561"/>
      <c r="U33" s="561"/>
      <c r="V33" s="353"/>
      <c r="W33" s="353"/>
      <c r="X33" s="353"/>
      <c r="Y33" s="353"/>
      <c r="Z33" s="353"/>
      <c r="AA33" s="353"/>
      <c r="AB33" s="353"/>
      <c r="AC33" s="353"/>
      <c r="AD33" s="353"/>
      <c r="AE33" s="353"/>
      <c r="AF33" s="353"/>
      <c r="AG33" s="353"/>
      <c r="AH33" s="562"/>
      <c r="AI33" s="353"/>
    </row>
    <row r="34" s="406" customFormat="true" ht="15.6" hidden="false" customHeight="true" outlineLevel="0" collapsed="false">
      <c r="A34" s="558"/>
      <c r="B34" s="296" t="s">
        <v>393</v>
      </c>
      <c r="C34" s="296"/>
      <c r="D34" s="81" t="n">
        <v>26</v>
      </c>
      <c r="E34" s="81"/>
      <c r="F34" s="572"/>
      <c r="G34" s="573"/>
      <c r="H34" s="574"/>
      <c r="I34" s="574"/>
      <c r="J34" s="575"/>
      <c r="K34" s="561"/>
      <c r="L34" s="576" t="n">
        <v>236.218828316931</v>
      </c>
      <c r="M34" s="576" t="n">
        <v>399.929056637399</v>
      </c>
      <c r="N34" s="576" t="n">
        <v>371.992862329977</v>
      </c>
      <c r="O34" s="561"/>
      <c r="P34" s="561"/>
      <c r="Q34" s="561"/>
      <c r="R34" s="561"/>
      <c r="S34" s="561"/>
      <c r="T34" s="561"/>
      <c r="U34" s="561"/>
      <c r="V34" s="353"/>
      <c r="W34" s="353"/>
      <c r="X34" s="353"/>
      <c r="Y34" s="353"/>
      <c r="Z34" s="353"/>
      <c r="AA34" s="353"/>
      <c r="AB34" s="353"/>
      <c r="AC34" s="353"/>
      <c r="AD34" s="353"/>
      <c r="AE34" s="353"/>
      <c r="AF34" s="353"/>
      <c r="AG34" s="353"/>
      <c r="AH34" s="562"/>
      <c r="AI34" s="353"/>
    </row>
    <row r="35" s="406" customFormat="true" ht="15.6" hidden="false" customHeight="true" outlineLevel="0" collapsed="false">
      <c r="A35" s="558"/>
      <c r="B35" s="283" t="s">
        <v>141</v>
      </c>
      <c r="C35" s="283"/>
      <c r="D35" s="577" t="n">
        <v>4</v>
      </c>
      <c r="E35" s="577"/>
      <c r="F35" s="572"/>
      <c r="G35" s="573"/>
      <c r="H35" s="574"/>
      <c r="I35" s="574"/>
      <c r="J35" s="575"/>
      <c r="K35" s="561"/>
      <c r="L35" s="576" t="n">
        <v>355.024076034193</v>
      </c>
      <c r="M35" s="576" t="n">
        <v>763.263109746862</v>
      </c>
      <c r="N35" s="576" t="n">
        <v>1062.79766127598</v>
      </c>
      <c r="O35" s="561"/>
      <c r="P35" s="561"/>
      <c r="Q35" s="561"/>
      <c r="R35" s="561"/>
      <c r="S35" s="561"/>
      <c r="T35" s="561"/>
      <c r="U35" s="561"/>
      <c r="V35" s="353"/>
      <c r="W35" s="353"/>
      <c r="X35" s="353"/>
      <c r="Y35" s="353"/>
      <c r="Z35" s="353"/>
      <c r="AA35" s="353"/>
      <c r="AB35" s="353"/>
      <c r="AC35" s="353"/>
      <c r="AD35" s="353"/>
      <c r="AE35" s="353"/>
      <c r="AF35" s="353"/>
      <c r="AG35" s="353"/>
      <c r="AH35" s="562"/>
      <c r="AI35" s="353"/>
    </row>
    <row r="36" s="406" customFormat="true" ht="15.6" hidden="false" customHeight="true" outlineLevel="0" collapsed="false">
      <c r="A36" s="558"/>
      <c r="B36" s="275" t="s">
        <v>143</v>
      </c>
      <c r="C36" s="275"/>
      <c r="D36" s="577" t="n">
        <v>12</v>
      </c>
      <c r="E36" s="577"/>
      <c r="F36" s="572"/>
      <c r="G36" s="573"/>
      <c r="H36" s="574"/>
      <c r="I36" s="574"/>
      <c r="J36" s="575"/>
      <c r="K36" s="561"/>
      <c r="L36" s="576" t="n">
        <v>3664.96904165568</v>
      </c>
      <c r="M36" s="576" t="n">
        <v>716.362638718358</v>
      </c>
      <c r="N36" s="576" t="n">
        <v>3761.55573744012</v>
      </c>
      <c r="O36" s="561"/>
      <c r="P36" s="561"/>
      <c r="Q36" s="561"/>
      <c r="R36" s="561"/>
      <c r="S36" s="561"/>
      <c r="T36" s="561"/>
      <c r="U36" s="561"/>
      <c r="V36" s="353"/>
      <c r="W36" s="353"/>
      <c r="X36" s="353"/>
      <c r="Y36" s="353"/>
      <c r="Z36" s="353"/>
      <c r="AA36" s="353"/>
      <c r="AB36" s="353"/>
      <c r="AC36" s="353"/>
      <c r="AD36" s="353"/>
      <c r="AE36" s="353"/>
      <c r="AF36" s="353"/>
      <c r="AG36" s="353"/>
      <c r="AH36" s="562"/>
      <c r="AI36" s="353"/>
    </row>
    <row r="37" s="406" customFormat="true" ht="15.6" hidden="false" customHeight="true" outlineLevel="0" collapsed="false">
      <c r="A37" s="558"/>
      <c r="B37" s="578" t="s">
        <v>144</v>
      </c>
      <c r="C37" s="578"/>
      <c r="D37" s="81" t="n">
        <v>4</v>
      </c>
      <c r="E37" s="81"/>
      <c r="F37" s="572"/>
      <c r="G37" s="573"/>
      <c r="H37" s="574"/>
      <c r="I37" s="574"/>
      <c r="J37" s="575"/>
      <c r="K37" s="561"/>
      <c r="L37" s="576" t="n">
        <v>147.47883474269</v>
      </c>
      <c r="M37" s="576" t="n">
        <v>2.09320910380479</v>
      </c>
      <c r="N37" s="576" t="n">
        <v>42.1609930723179</v>
      </c>
      <c r="O37" s="561"/>
      <c r="P37" s="561"/>
      <c r="Q37" s="561"/>
      <c r="R37" s="561"/>
      <c r="S37" s="561"/>
      <c r="T37" s="561"/>
      <c r="U37" s="561"/>
      <c r="V37" s="353"/>
      <c r="W37" s="353"/>
      <c r="X37" s="353"/>
      <c r="Y37" s="353"/>
      <c r="Z37" s="353"/>
      <c r="AA37" s="353"/>
      <c r="AB37" s="353"/>
      <c r="AC37" s="353"/>
      <c r="AD37" s="353"/>
      <c r="AE37" s="353"/>
      <c r="AF37" s="353"/>
      <c r="AG37" s="353"/>
      <c r="AH37" s="562"/>
      <c r="AI37" s="353"/>
    </row>
    <row r="38" s="406" customFormat="true" ht="15.75" hidden="false" customHeight="false" outlineLevel="0" collapsed="false">
      <c r="A38" s="558"/>
      <c r="B38" s="579" t="s">
        <v>327</v>
      </c>
      <c r="C38" s="579"/>
      <c r="D38" s="81" t="n">
        <v>13</v>
      </c>
      <c r="E38" s="81"/>
      <c r="F38" s="572"/>
      <c r="G38" s="573"/>
      <c r="H38" s="574"/>
      <c r="I38" s="574"/>
      <c r="J38" s="575"/>
      <c r="K38" s="561"/>
      <c r="L38" s="576" t="n">
        <v>2058.38967210356</v>
      </c>
      <c r="M38" s="576" t="n">
        <v>0</v>
      </c>
      <c r="N38" s="576" t="n">
        <v>619.241767103868</v>
      </c>
      <c r="O38" s="561"/>
      <c r="P38" s="561"/>
      <c r="Q38" s="561"/>
      <c r="R38" s="561"/>
      <c r="S38" s="561"/>
      <c r="T38" s="561"/>
      <c r="U38" s="561"/>
      <c r="V38" s="353"/>
      <c r="W38" s="353"/>
      <c r="X38" s="353"/>
      <c r="Y38" s="353"/>
      <c r="Z38" s="353"/>
      <c r="AA38" s="353"/>
      <c r="AB38" s="353"/>
      <c r="AC38" s="353"/>
      <c r="AD38" s="353"/>
      <c r="AE38" s="353"/>
      <c r="AF38" s="353"/>
      <c r="AG38" s="353"/>
      <c r="AH38" s="562"/>
      <c r="AI38" s="353"/>
    </row>
    <row r="39" s="582" customFormat="true" ht="15.75" hidden="false" customHeight="true" outlineLevel="0" collapsed="false">
      <c r="A39" s="353"/>
      <c r="B39" s="580" t="s">
        <v>184</v>
      </c>
      <c r="C39" s="580"/>
      <c r="D39" s="81" t="n">
        <v>4</v>
      </c>
      <c r="E39" s="81"/>
      <c r="F39" s="561"/>
      <c r="G39" s="573"/>
      <c r="H39" s="574"/>
      <c r="I39" s="574"/>
      <c r="J39" s="575"/>
      <c r="K39" s="561"/>
      <c r="L39" s="576" t="n">
        <v>0</v>
      </c>
      <c r="M39" s="576" t="n">
        <v>2225.31775942747</v>
      </c>
      <c r="N39" s="576" t="n">
        <v>1876.53812142544</v>
      </c>
      <c r="O39" s="561"/>
      <c r="P39" s="561"/>
      <c r="Q39" s="561"/>
      <c r="R39" s="561"/>
      <c r="S39" s="561"/>
      <c r="T39" s="561"/>
      <c r="U39" s="561"/>
      <c r="V39" s="561"/>
      <c r="W39" s="561"/>
      <c r="X39" s="561"/>
      <c r="Y39" s="561"/>
      <c r="Z39" s="561"/>
      <c r="AA39" s="561"/>
      <c r="AB39" s="561"/>
      <c r="AC39" s="561"/>
      <c r="AD39" s="561"/>
      <c r="AE39" s="561"/>
      <c r="AF39" s="561"/>
      <c r="AG39" s="561"/>
      <c r="AH39" s="561"/>
      <c r="AI39" s="561"/>
      <c r="AJ39" s="561"/>
      <c r="AK39" s="561"/>
      <c r="AL39" s="561"/>
      <c r="AM39" s="561"/>
      <c r="AN39" s="561"/>
      <c r="AO39" s="561"/>
      <c r="AP39" s="561"/>
      <c r="AQ39" s="561"/>
      <c r="AR39" s="561"/>
      <c r="AS39" s="561"/>
      <c r="AT39" s="581"/>
      <c r="AU39" s="581"/>
      <c r="AV39" s="581"/>
      <c r="AW39" s="581"/>
      <c r="AX39" s="581"/>
      <c r="AY39" s="581"/>
      <c r="AZ39" s="581"/>
      <c r="BA39" s="581"/>
      <c r="BB39" s="581"/>
      <c r="BC39" s="581"/>
      <c r="BD39" s="581"/>
      <c r="BE39" s="581"/>
      <c r="BF39" s="581"/>
      <c r="BG39" s="581"/>
      <c r="BH39" s="581"/>
      <c r="BI39" s="581"/>
      <c r="BJ39" s="581"/>
      <c r="BK39" s="581"/>
      <c r="BL39" s="581"/>
      <c r="BM39" s="581"/>
      <c r="BN39" s="581"/>
      <c r="BO39" s="581"/>
      <c r="BP39" s="581"/>
      <c r="BQ39" s="581"/>
      <c r="BR39" s="581"/>
      <c r="BS39" s="581"/>
      <c r="BT39" s="581"/>
      <c r="BU39" s="581"/>
      <c r="BV39" s="581"/>
      <c r="BW39" s="581"/>
      <c r="BX39" s="581"/>
      <c r="BY39" s="581"/>
      <c r="BZ39" s="581"/>
      <c r="CA39" s="581"/>
      <c r="CB39" s="581"/>
      <c r="CC39" s="581"/>
      <c r="CD39" s="581"/>
      <c r="CE39" s="581"/>
      <c r="CF39" s="581"/>
      <c r="CG39" s="581"/>
      <c r="CH39" s="581"/>
      <c r="CI39" s="581"/>
      <c r="CJ39" s="581"/>
      <c r="CK39" s="581"/>
      <c r="CL39" s="581"/>
      <c r="CM39" s="581"/>
      <c r="CN39" s="581"/>
      <c r="CO39" s="581"/>
      <c r="CP39" s="581"/>
      <c r="CQ39" s="581"/>
      <c r="CR39" s="581"/>
      <c r="CS39" s="581"/>
      <c r="CT39" s="581"/>
      <c r="CU39" s="581"/>
      <c r="CV39" s="581"/>
      <c r="CW39" s="581"/>
      <c r="CX39" s="581"/>
      <c r="CY39" s="581"/>
      <c r="CZ39" s="581"/>
      <c r="DA39" s="581"/>
      <c r="DB39" s="581"/>
      <c r="DC39" s="581"/>
      <c r="DD39" s="581"/>
      <c r="DE39" s="581"/>
      <c r="DF39" s="581"/>
      <c r="DG39" s="581"/>
      <c r="DH39" s="581"/>
      <c r="DI39" s="581"/>
      <c r="DJ39" s="581"/>
      <c r="DK39" s="581"/>
      <c r="DL39" s="581"/>
      <c r="DM39" s="581"/>
      <c r="DN39" s="581"/>
      <c r="DO39" s="581"/>
      <c r="DP39" s="581"/>
    </row>
    <row r="40" customFormat="false" ht="17.25" hidden="false" customHeight="true" outlineLevel="0" collapsed="false">
      <c r="A40" s="353"/>
      <c r="B40" s="580" t="s">
        <v>394</v>
      </c>
      <c r="C40" s="580"/>
      <c r="D40" s="81" t="n">
        <v>0</v>
      </c>
      <c r="E40" s="81"/>
      <c r="F40" s="583"/>
      <c r="G40" s="573"/>
      <c r="H40" s="574"/>
      <c r="I40" s="574"/>
      <c r="J40" s="575"/>
      <c r="K40" s="583"/>
      <c r="L40" s="576" t="n">
        <v>0</v>
      </c>
      <c r="M40" s="576" t="n">
        <v>0</v>
      </c>
      <c r="N40" s="576" t="n">
        <v>0</v>
      </c>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3"/>
      <c r="AL40" s="583"/>
      <c r="AM40" s="583"/>
      <c r="AN40" s="583"/>
    </row>
    <row r="41" customFormat="false" ht="17.25" hidden="false" customHeight="true" outlineLevel="0" collapsed="false">
      <c r="A41" s="353"/>
      <c r="B41" s="580" t="s">
        <v>395</v>
      </c>
      <c r="C41" s="580"/>
      <c r="D41" s="81" t="n">
        <v>2</v>
      </c>
      <c r="E41" s="81"/>
      <c r="F41" s="583"/>
      <c r="G41" s="573"/>
      <c r="H41" s="574"/>
      <c r="I41" s="574"/>
      <c r="J41" s="575"/>
      <c r="K41" s="583"/>
      <c r="L41" s="576" t="n">
        <v>0</v>
      </c>
      <c r="M41" s="576" t="n">
        <v>0</v>
      </c>
      <c r="N41" s="576" t="n">
        <v>33.9095808</v>
      </c>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3"/>
      <c r="AL41" s="583"/>
      <c r="AM41" s="583"/>
      <c r="AN41" s="583"/>
    </row>
    <row r="42" customFormat="false" ht="17.25" hidden="false" customHeight="true" outlineLevel="0" collapsed="false">
      <c r="A42" s="353"/>
      <c r="B42" s="584" t="s">
        <v>396</v>
      </c>
      <c r="C42" s="584"/>
      <c r="D42" s="81" t="n">
        <v>0</v>
      </c>
      <c r="E42" s="81"/>
      <c r="F42" s="583"/>
      <c r="G42" s="573"/>
      <c r="H42" s="574"/>
      <c r="I42" s="574"/>
      <c r="J42" s="575"/>
      <c r="K42" s="583"/>
      <c r="L42" s="576" t="n">
        <v>0</v>
      </c>
      <c r="M42" s="576" t="n">
        <v>0</v>
      </c>
      <c r="N42" s="576" t="n">
        <v>0</v>
      </c>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row>
    <row r="43" customFormat="false" ht="17.25" hidden="false" customHeight="true" outlineLevel="0" collapsed="false">
      <c r="A43" s="353"/>
      <c r="B43" s="585" t="s">
        <v>161</v>
      </c>
      <c r="C43" s="585"/>
      <c r="D43" s="586" t="n">
        <f aca="false">SUM(D34:E42)</f>
        <v>65</v>
      </c>
      <c r="E43" s="586"/>
      <c r="F43" s="583"/>
      <c r="G43" s="587"/>
      <c r="H43" s="588"/>
      <c r="I43" s="588"/>
      <c r="J43" s="589"/>
      <c r="K43" s="583"/>
      <c r="L43" s="590" t="n">
        <f aca="false">SUM(L34:L42)</f>
        <v>6462.08045285306</v>
      </c>
      <c r="M43" s="590" t="n">
        <f aca="false">SUM(M34:M42)</f>
        <v>4106.96577363389</v>
      </c>
      <c r="N43" s="590" t="n">
        <f aca="false">SUM(N34:N42)</f>
        <v>7768.1967234477</v>
      </c>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row>
    <row r="44" customFormat="false" ht="30" hidden="false" customHeight="true" outlineLevel="0" collapsed="false">
      <c r="A44" s="353"/>
      <c r="B44" s="583"/>
      <c r="C44" s="583"/>
      <c r="D44" s="583"/>
      <c r="E44" s="583"/>
      <c r="F44" s="583"/>
      <c r="G44" s="583"/>
      <c r="H44" s="583"/>
      <c r="I44" s="583"/>
      <c r="J44" s="583"/>
      <c r="K44" s="583"/>
      <c r="L44" s="591"/>
      <c r="M44" s="591"/>
      <c r="N44" s="591"/>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3"/>
      <c r="AL44" s="583"/>
      <c r="AM44" s="583"/>
      <c r="AN44" s="583"/>
    </row>
    <row r="45" s="406" customFormat="true" ht="22.5" hidden="false" customHeight="true" outlineLevel="0" collapsed="false">
      <c r="A45" s="231" t="s">
        <v>37</v>
      </c>
      <c r="B45" s="231" t="s">
        <v>397</v>
      </c>
      <c r="C45" s="560"/>
      <c r="D45" s="561"/>
      <c r="E45" s="561"/>
      <c r="F45" s="561"/>
      <c r="G45" s="583"/>
      <c r="H45" s="583"/>
      <c r="I45" s="583"/>
      <c r="J45" s="583"/>
      <c r="K45" s="583"/>
      <c r="L45" s="583"/>
      <c r="M45" s="583"/>
      <c r="N45" s="583"/>
      <c r="O45" s="561"/>
      <c r="P45" s="561"/>
      <c r="Q45" s="561"/>
      <c r="R45" s="561"/>
      <c r="S45" s="561"/>
      <c r="T45" s="561"/>
      <c r="U45" s="561"/>
      <c r="V45" s="353"/>
      <c r="W45" s="353"/>
      <c r="X45" s="353"/>
      <c r="Y45" s="353"/>
      <c r="Z45" s="353"/>
      <c r="AA45" s="353"/>
      <c r="AB45" s="353"/>
      <c r="AC45" s="353"/>
      <c r="AD45" s="353"/>
      <c r="AE45" s="353"/>
      <c r="AF45" s="353"/>
      <c r="AG45" s="353"/>
      <c r="AH45" s="562"/>
      <c r="AI45" s="353"/>
    </row>
    <row r="46" s="406" customFormat="true" ht="22.5" hidden="false" customHeight="true" outlineLevel="0" collapsed="false">
      <c r="A46" s="231"/>
      <c r="B46" s="61" t="s">
        <v>398</v>
      </c>
      <c r="C46" s="560"/>
      <c r="D46" s="561"/>
      <c r="E46" s="561"/>
      <c r="F46" s="561"/>
      <c r="G46" s="592"/>
      <c r="H46" s="564" t="s">
        <v>21</v>
      </c>
      <c r="I46" s="564"/>
      <c r="J46" s="564"/>
      <c r="K46" s="583"/>
      <c r="L46" s="583"/>
      <c r="M46" s="583"/>
      <c r="N46" s="583"/>
      <c r="O46" s="561"/>
      <c r="P46" s="561"/>
      <c r="Q46" s="561"/>
      <c r="R46" s="561"/>
      <c r="S46" s="561"/>
      <c r="T46" s="561"/>
      <c r="U46" s="561"/>
      <c r="V46" s="353"/>
      <c r="W46" s="353"/>
      <c r="X46" s="353"/>
      <c r="Y46" s="353"/>
      <c r="Z46" s="353"/>
      <c r="AA46" s="353"/>
      <c r="AB46" s="353"/>
      <c r="AC46" s="353"/>
      <c r="AD46" s="353"/>
      <c r="AE46" s="353"/>
      <c r="AF46" s="353"/>
      <c r="AG46" s="353"/>
      <c r="AH46" s="562"/>
      <c r="AI46" s="353"/>
    </row>
    <row r="47" s="406" customFormat="true" ht="22.5" hidden="false" customHeight="true" outlineLevel="0" collapsed="false">
      <c r="A47" s="558"/>
      <c r="B47" s="457" t="s">
        <v>399</v>
      </c>
      <c r="C47" s="457"/>
      <c r="D47" s="457" t="s">
        <v>379</v>
      </c>
      <c r="E47" s="457"/>
      <c r="F47" s="565"/>
      <c r="G47" s="566" t="s">
        <v>380</v>
      </c>
      <c r="H47" s="566"/>
      <c r="I47" s="566"/>
      <c r="J47" s="566"/>
      <c r="K47" s="583"/>
      <c r="L47" s="583"/>
      <c r="M47" s="583"/>
      <c r="N47" s="583"/>
      <c r="O47" s="561"/>
      <c r="P47" s="561"/>
      <c r="T47" s="561"/>
      <c r="U47" s="561"/>
      <c r="V47" s="353"/>
      <c r="W47" s="353"/>
      <c r="X47" s="353"/>
      <c r="Y47" s="353"/>
      <c r="Z47" s="353"/>
      <c r="AA47" s="353"/>
      <c r="AB47" s="353"/>
      <c r="AC47" s="353"/>
      <c r="AD47" s="353"/>
      <c r="AE47" s="353"/>
      <c r="AF47" s="353"/>
      <c r="AG47" s="353"/>
      <c r="AH47" s="562"/>
      <c r="AI47" s="353"/>
    </row>
    <row r="48" s="406" customFormat="true" ht="22.5" hidden="false" customHeight="true" outlineLevel="0" collapsed="false">
      <c r="A48" s="558"/>
      <c r="B48" s="457"/>
      <c r="C48" s="457"/>
      <c r="D48" s="457"/>
      <c r="E48" s="457"/>
      <c r="F48" s="565"/>
      <c r="G48" s="566"/>
      <c r="H48" s="566"/>
      <c r="I48" s="566"/>
      <c r="J48" s="566"/>
      <c r="K48" s="583"/>
      <c r="L48" s="583"/>
      <c r="M48" s="583"/>
      <c r="N48" s="583"/>
      <c r="O48" s="561"/>
      <c r="P48" s="561"/>
      <c r="T48" s="561"/>
      <c r="U48" s="561"/>
      <c r="V48" s="353"/>
      <c r="W48" s="353"/>
      <c r="X48" s="353"/>
      <c r="Y48" s="353"/>
      <c r="Z48" s="353"/>
      <c r="AA48" s="353"/>
      <c r="AB48" s="353"/>
      <c r="AC48" s="353"/>
      <c r="AD48" s="353"/>
      <c r="AE48" s="353"/>
      <c r="AF48" s="353"/>
      <c r="AG48" s="353"/>
      <c r="AH48" s="562"/>
      <c r="AI48" s="353"/>
    </row>
    <row r="49" s="406" customFormat="true" ht="22.5" hidden="false" customHeight="true" outlineLevel="0" collapsed="false">
      <c r="A49" s="558"/>
      <c r="B49" s="457"/>
      <c r="C49" s="457"/>
      <c r="D49" s="457"/>
      <c r="E49" s="457"/>
      <c r="F49" s="565"/>
      <c r="G49" s="569" t="s">
        <v>384</v>
      </c>
      <c r="H49" s="570" t="s">
        <v>385</v>
      </c>
      <c r="I49" s="570" t="s">
        <v>386</v>
      </c>
      <c r="J49" s="571" t="s">
        <v>387</v>
      </c>
      <c r="K49" s="583"/>
      <c r="L49" s="583"/>
      <c r="M49" s="583"/>
      <c r="N49" s="583"/>
      <c r="O49" s="561"/>
      <c r="P49" s="561"/>
      <c r="T49" s="561"/>
      <c r="U49" s="561"/>
      <c r="V49" s="353"/>
      <c r="W49" s="353"/>
      <c r="X49" s="353"/>
      <c r="Y49" s="353"/>
      <c r="Z49" s="353"/>
      <c r="AA49" s="353"/>
      <c r="AB49" s="353"/>
      <c r="AC49" s="353"/>
      <c r="AD49" s="353"/>
      <c r="AE49" s="353"/>
      <c r="AF49" s="353"/>
      <c r="AG49" s="353"/>
      <c r="AH49" s="562"/>
      <c r="AI49" s="353"/>
    </row>
    <row r="50" s="406" customFormat="true" ht="22.5" hidden="false" customHeight="true" outlineLevel="0" collapsed="false">
      <c r="A50" s="558"/>
      <c r="B50" s="457"/>
      <c r="C50" s="457"/>
      <c r="D50" s="457"/>
      <c r="E50" s="457"/>
      <c r="F50" s="565"/>
      <c r="G50" s="569"/>
      <c r="H50" s="570"/>
      <c r="I50" s="570"/>
      <c r="J50" s="571"/>
      <c r="K50" s="583"/>
      <c r="L50" s="583"/>
      <c r="M50" s="583"/>
      <c r="N50" s="583"/>
      <c r="O50" s="561"/>
      <c r="P50" s="561"/>
      <c r="T50" s="561"/>
      <c r="U50" s="561"/>
      <c r="V50" s="353"/>
      <c r="W50" s="353"/>
      <c r="X50" s="353"/>
      <c r="Y50" s="353"/>
      <c r="Z50" s="353"/>
      <c r="AA50" s="353"/>
      <c r="AB50" s="353"/>
      <c r="AC50" s="353"/>
      <c r="AD50" s="353"/>
      <c r="AE50" s="353"/>
      <c r="AF50" s="353"/>
      <c r="AG50" s="353"/>
      <c r="AH50" s="562"/>
      <c r="AI50" s="353"/>
    </row>
    <row r="51" s="406" customFormat="true" ht="15.6" hidden="false" customHeight="true" outlineLevel="0" collapsed="false">
      <c r="A51" s="558"/>
      <c r="B51" s="593" t="s">
        <v>328</v>
      </c>
      <c r="C51" s="593"/>
      <c r="D51" s="594" t="n">
        <v>2</v>
      </c>
      <c r="E51" s="594"/>
      <c r="F51" s="561"/>
      <c r="G51" s="595"/>
      <c r="H51" s="594"/>
      <c r="I51" s="594"/>
      <c r="J51" s="596"/>
      <c r="K51" s="583"/>
      <c r="L51" s="583"/>
      <c r="M51" s="583"/>
      <c r="N51" s="583"/>
      <c r="O51" s="561"/>
      <c r="P51" s="561"/>
      <c r="Q51" s="561"/>
      <c r="R51" s="561"/>
      <c r="S51" s="561"/>
      <c r="T51" s="561"/>
      <c r="U51" s="561"/>
      <c r="V51" s="353"/>
      <c r="W51" s="353"/>
      <c r="X51" s="353"/>
      <c r="Y51" s="353"/>
      <c r="Z51" s="353"/>
      <c r="AA51" s="353"/>
      <c r="AB51" s="353"/>
      <c r="AC51" s="353"/>
      <c r="AD51" s="353"/>
      <c r="AE51" s="353"/>
      <c r="AF51" s="353"/>
      <c r="AG51" s="353"/>
      <c r="AH51" s="562"/>
      <c r="AI51" s="353"/>
    </row>
    <row r="52" s="406" customFormat="true" ht="15.6" hidden="false" customHeight="true" outlineLevel="0" collapsed="false">
      <c r="A52" s="558"/>
      <c r="B52" s="593" t="s">
        <v>327</v>
      </c>
      <c r="C52" s="593"/>
      <c r="D52" s="594" t="n">
        <v>0</v>
      </c>
      <c r="E52" s="594"/>
      <c r="F52" s="561"/>
      <c r="G52" s="595"/>
      <c r="H52" s="594"/>
      <c r="I52" s="594"/>
      <c r="J52" s="596"/>
      <c r="K52" s="583"/>
      <c r="L52" s="583"/>
      <c r="M52" s="583"/>
      <c r="N52" s="583"/>
      <c r="O52" s="561"/>
      <c r="P52" s="561"/>
      <c r="Q52" s="561"/>
      <c r="R52" s="561"/>
      <c r="S52" s="561"/>
      <c r="T52" s="561"/>
      <c r="U52" s="561"/>
      <c r="V52" s="353"/>
      <c r="W52" s="353"/>
      <c r="X52" s="353"/>
      <c r="Y52" s="353"/>
      <c r="Z52" s="353"/>
      <c r="AA52" s="353"/>
      <c r="AB52" s="353"/>
      <c r="AC52" s="353"/>
      <c r="AD52" s="353"/>
      <c r="AE52" s="353"/>
      <c r="AF52" s="353"/>
      <c r="AG52" s="353"/>
      <c r="AH52" s="562"/>
      <c r="AI52" s="353"/>
    </row>
    <row r="53" s="406" customFormat="true" ht="15.6" hidden="false" customHeight="true" outlineLevel="0" collapsed="false">
      <c r="A53" s="558"/>
      <c r="B53" s="593" t="s">
        <v>329</v>
      </c>
      <c r="C53" s="593"/>
      <c r="D53" s="594" t="n">
        <v>0</v>
      </c>
      <c r="E53" s="594"/>
      <c r="F53" s="561"/>
      <c r="G53" s="595"/>
      <c r="H53" s="594"/>
      <c r="I53" s="594"/>
      <c r="J53" s="596"/>
      <c r="K53" s="583"/>
      <c r="L53" s="583"/>
      <c r="M53" s="583"/>
      <c r="N53" s="583"/>
      <c r="O53" s="561"/>
      <c r="P53" s="561"/>
      <c r="Q53" s="561"/>
      <c r="R53" s="561"/>
      <c r="S53" s="561"/>
      <c r="T53" s="561"/>
      <c r="U53" s="561"/>
      <c r="V53" s="353"/>
      <c r="W53" s="353"/>
      <c r="X53" s="353"/>
      <c r="Y53" s="353"/>
      <c r="Z53" s="353"/>
      <c r="AA53" s="353"/>
      <c r="AB53" s="353"/>
      <c r="AC53" s="353"/>
      <c r="AD53" s="353"/>
      <c r="AE53" s="353"/>
      <c r="AF53" s="353"/>
      <c r="AG53" s="353"/>
      <c r="AH53" s="562"/>
      <c r="AI53" s="353"/>
    </row>
    <row r="54" s="406" customFormat="true" ht="15.6" hidden="false" customHeight="true" outlineLevel="0" collapsed="false">
      <c r="A54" s="558"/>
      <c r="B54" s="593" t="s">
        <v>326</v>
      </c>
      <c r="C54" s="593"/>
      <c r="D54" s="594" t="n">
        <v>3</v>
      </c>
      <c r="E54" s="594"/>
      <c r="F54" s="561"/>
      <c r="G54" s="595"/>
      <c r="H54" s="594"/>
      <c r="I54" s="594"/>
      <c r="J54" s="596"/>
      <c r="K54" s="583"/>
      <c r="L54" s="583"/>
      <c r="M54" s="583"/>
      <c r="N54" s="583"/>
      <c r="O54" s="561"/>
      <c r="P54" s="561"/>
      <c r="Q54" s="561"/>
      <c r="R54" s="561"/>
      <c r="S54" s="561"/>
      <c r="T54" s="561"/>
      <c r="U54" s="561"/>
      <c r="V54" s="353"/>
      <c r="W54" s="353"/>
      <c r="X54" s="353"/>
      <c r="Y54" s="353"/>
      <c r="Z54" s="353"/>
      <c r="AA54" s="353"/>
      <c r="AB54" s="353"/>
      <c r="AC54" s="353"/>
      <c r="AD54" s="353"/>
      <c r="AE54" s="353"/>
      <c r="AF54" s="353"/>
      <c r="AG54" s="353"/>
      <c r="AH54" s="562"/>
      <c r="AI54" s="353"/>
    </row>
    <row r="55" s="406" customFormat="true" ht="15.6" hidden="false" customHeight="true" outlineLevel="0" collapsed="false">
      <c r="A55" s="558"/>
      <c r="B55" s="593" t="s">
        <v>184</v>
      </c>
      <c r="C55" s="593" t="s">
        <v>326</v>
      </c>
      <c r="D55" s="594" t="n">
        <v>0</v>
      </c>
      <c r="E55" s="594"/>
      <c r="F55" s="561"/>
      <c r="G55" s="595"/>
      <c r="H55" s="594"/>
      <c r="I55" s="594"/>
      <c r="J55" s="596"/>
      <c r="K55" s="583"/>
      <c r="L55" s="583"/>
      <c r="M55" s="583"/>
      <c r="N55" s="583"/>
      <c r="O55" s="561"/>
      <c r="P55" s="561"/>
      <c r="Q55" s="561"/>
      <c r="R55" s="561"/>
      <c r="S55" s="561"/>
      <c r="T55" s="561"/>
      <c r="U55" s="561"/>
      <c r="V55" s="353"/>
      <c r="W55" s="353"/>
      <c r="X55" s="353"/>
      <c r="Y55" s="353"/>
      <c r="Z55" s="353"/>
      <c r="AA55" s="353"/>
      <c r="AB55" s="353"/>
      <c r="AC55" s="353"/>
      <c r="AD55" s="353"/>
      <c r="AE55" s="353"/>
      <c r="AF55" s="353"/>
      <c r="AG55" s="353"/>
      <c r="AH55" s="562"/>
      <c r="AI55" s="353"/>
    </row>
    <row r="56" s="406" customFormat="true" ht="15.6" hidden="false" customHeight="true" outlineLevel="0" collapsed="false">
      <c r="A56" s="558"/>
      <c r="B56" s="593" t="s">
        <v>400</v>
      </c>
      <c r="C56" s="593"/>
      <c r="D56" s="594" t="n">
        <v>1</v>
      </c>
      <c r="E56" s="594"/>
      <c r="F56" s="561"/>
      <c r="G56" s="595"/>
      <c r="H56" s="594"/>
      <c r="I56" s="594"/>
      <c r="J56" s="596"/>
      <c r="K56" s="583"/>
      <c r="L56" s="583"/>
      <c r="M56" s="583"/>
      <c r="N56" s="583"/>
      <c r="O56" s="561"/>
      <c r="P56" s="561"/>
      <c r="Q56" s="561"/>
      <c r="R56" s="561"/>
      <c r="S56" s="561"/>
      <c r="T56" s="561"/>
      <c r="U56" s="561"/>
      <c r="V56" s="353"/>
      <c r="W56" s="353"/>
      <c r="X56" s="353"/>
      <c r="Y56" s="353"/>
      <c r="Z56" s="353"/>
      <c r="AA56" s="353"/>
      <c r="AB56" s="353"/>
      <c r="AC56" s="353"/>
      <c r="AD56" s="353"/>
      <c r="AE56" s="353"/>
      <c r="AF56" s="353"/>
      <c r="AG56" s="353"/>
      <c r="AH56" s="562"/>
      <c r="AI56" s="353"/>
    </row>
    <row r="57" s="406" customFormat="true" ht="15.6" hidden="false" customHeight="true" outlineLevel="0" collapsed="false">
      <c r="A57" s="558"/>
      <c r="B57" s="593" t="s">
        <v>401</v>
      </c>
      <c r="C57" s="593"/>
      <c r="D57" s="594" t="n">
        <v>2</v>
      </c>
      <c r="E57" s="594"/>
      <c r="F57" s="561"/>
      <c r="G57" s="595"/>
      <c r="H57" s="594"/>
      <c r="I57" s="594"/>
      <c r="J57" s="596"/>
      <c r="K57" s="583"/>
      <c r="L57" s="583"/>
      <c r="M57" s="583"/>
      <c r="N57" s="583"/>
      <c r="O57" s="561"/>
      <c r="P57" s="561"/>
      <c r="Q57" s="561"/>
      <c r="R57" s="561"/>
      <c r="S57" s="561"/>
      <c r="T57" s="561"/>
      <c r="U57" s="561"/>
      <c r="V57" s="353"/>
      <c r="W57" s="353"/>
      <c r="X57" s="353"/>
      <c r="Y57" s="353"/>
      <c r="Z57" s="353"/>
      <c r="AA57" s="353"/>
      <c r="AB57" s="353"/>
      <c r="AC57" s="353"/>
      <c r="AD57" s="353"/>
      <c r="AE57" s="353"/>
      <c r="AF57" s="353"/>
      <c r="AG57" s="353"/>
      <c r="AH57" s="562"/>
      <c r="AI57" s="353"/>
    </row>
    <row r="58" s="406" customFormat="true" ht="15.6" hidden="false" customHeight="true" outlineLevel="0" collapsed="false">
      <c r="A58" s="558"/>
      <c r="B58" s="593" t="s">
        <v>402</v>
      </c>
      <c r="C58" s="593"/>
      <c r="D58" s="594" t="n">
        <v>1</v>
      </c>
      <c r="E58" s="594"/>
      <c r="F58" s="561"/>
      <c r="G58" s="595"/>
      <c r="H58" s="594"/>
      <c r="I58" s="594"/>
      <c r="J58" s="596"/>
      <c r="K58" s="583"/>
      <c r="L58" s="583"/>
      <c r="M58" s="583"/>
      <c r="N58" s="583"/>
      <c r="O58" s="561"/>
      <c r="P58" s="561"/>
      <c r="Q58" s="561"/>
      <c r="R58" s="561"/>
      <c r="S58" s="561"/>
      <c r="T58" s="561"/>
      <c r="U58" s="561"/>
      <c r="V58" s="353"/>
      <c r="W58" s="353"/>
      <c r="X58" s="353"/>
      <c r="Y58" s="353"/>
      <c r="Z58" s="353"/>
      <c r="AA58" s="353"/>
      <c r="AB58" s="353"/>
      <c r="AC58" s="353"/>
      <c r="AD58" s="353"/>
      <c r="AE58" s="353"/>
      <c r="AF58" s="353"/>
      <c r="AG58" s="353"/>
      <c r="AH58" s="562"/>
      <c r="AI58" s="353"/>
    </row>
    <row r="59" s="406" customFormat="true" ht="15.6" hidden="false" customHeight="true" outlineLevel="0" collapsed="false">
      <c r="A59" s="558"/>
      <c r="B59" s="593" t="s">
        <v>324</v>
      </c>
      <c r="C59" s="593"/>
      <c r="D59" s="594" t="n">
        <v>3</v>
      </c>
      <c r="E59" s="594"/>
      <c r="F59" s="561"/>
      <c r="G59" s="595"/>
      <c r="H59" s="594"/>
      <c r="I59" s="594"/>
      <c r="J59" s="596"/>
      <c r="K59" s="583"/>
      <c r="L59" s="583"/>
      <c r="M59" s="583"/>
      <c r="N59" s="583"/>
      <c r="O59" s="561"/>
      <c r="P59" s="561"/>
      <c r="Q59" s="561"/>
      <c r="R59" s="561"/>
      <c r="S59" s="561"/>
      <c r="T59" s="561"/>
      <c r="U59" s="561"/>
      <c r="V59" s="353"/>
      <c r="W59" s="353"/>
      <c r="X59" s="353"/>
      <c r="Y59" s="353"/>
      <c r="Z59" s="353"/>
      <c r="AA59" s="353"/>
      <c r="AB59" s="353"/>
      <c r="AC59" s="353"/>
      <c r="AD59" s="353"/>
      <c r="AE59" s="353"/>
      <c r="AF59" s="353"/>
      <c r="AG59" s="353"/>
      <c r="AH59" s="562"/>
      <c r="AI59" s="353"/>
    </row>
    <row r="60" s="406" customFormat="true" ht="15.6" hidden="false" customHeight="true" outlineLevel="0" collapsed="false">
      <c r="A60" s="558"/>
      <c r="B60" s="593" t="s">
        <v>403</v>
      </c>
      <c r="C60" s="593"/>
      <c r="D60" s="594" t="n">
        <v>1</v>
      </c>
      <c r="E60" s="594"/>
      <c r="F60" s="561"/>
      <c r="G60" s="595"/>
      <c r="H60" s="594"/>
      <c r="I60" s="594"/>
      <c r="J60" s="596"/>
      <c r="K60" s="583"/>
      <c r="L60" s="583"/>
      <c r="M60" s="583"/>
      <c r="N60" s="583"/>
      <c r="O60" s="561"/>
      <c r="P60" s="561"/>
      <c r="Q60" s="561"/>
      <c r="R60" s="561"/>
      <c r="S60" s="561"/>
      <c r="T60" s="561"/>
      <c r="U60" s="561"/>
      <c r="V60" s="353"/>
      <c r="W60" s="353"/>
      <c r="X60" s="353"/>
      <c r="Y60" s="353"/>
      <c r="Z60" s="353"/>
      <c r="AA60" s="353"/>
      <c r="AB60" s="353"/>
      <c r="AC60" s="353"/>
      <c r="AD60" s="353"/>
      <c r="AE60" s="353"/>
      <c r="AF60" s="353"/>
      <c r="AG60" s="353"/>
      <c r="AH60" s="562"/>
      <c r="AI60" s="353"/>
    </row>
    <row r="61" s="406" customFormat="true" ht="15.6" hidden="false" customHeight="true" outlineLevel="0" collapsed="false">
      <c r="A61" s="558"/>
      <c r="B61" s="593" t="s">
        <v>330</v>
      </c>
      <c r="C61" s="593"/>
      <c r="D61" s="594" t="n">
        <v>0</v>
      </c>
      <c r="E61" s="594"/>
      <c r="F61" s="561"/>
      <c r="G61" s="595"/>
      <c r="H61" s="594"/>
      <c r="I61" s="594"/>
      <c r="J61" s="596"/>
      <c r="K61" s="583"/>
      <c r="L61" s="583"/>
      <c r="M61" s="583"/>
      <c r="N61" s="583"/>
      <c r="O61" s="561"/>
      <c r="P61" s="561"/>
      <c r="Q61" s="561"/>
      <c r="R61" s="561"/>
      <c r="S61" s="561"/>
      <c r="T61" s="561"/>
      <c r="U61" s="561"/>
      <c r="V61" s="353"/>
      <c r="W61" s="353"/>
      <c r="X61" s="353"/>
      <c r="Y61" s="353"/>
      <c r="Z61" s="353"/>
      <c r="AA61" s="353"/>
      <c r="AB61" s="353"/>
      <c r="AC61" s="353"/>
      <c r="AD61" s="353"/>
      <c r="AE61" s="353"/>
      <c r="AF61" s="353"/>
      <c r="AG61" s="353"/>
      <c r="AH61" s="562"/>
      <c r="AI61" s="353"/>
    </row>
    <row r="62" s="406" customFormat="true" ht="15.6" hidden="false" customHeight="true" outlineLevel="0" collapsed="false">
      <c r="A62" s="558"/>
      <c r="B62" s="597" t="s">
        <v>347</v>
      </c>
      <c r="C62" s="597"/>
      <c r="D62" s="594" t="n">
        <v>0</v>
      </c>
      <c r="E62" s="594"/>
      <c r="F62" s="561"/>
      <c r="G62" s="595"/>
      <c r="H62" s="594"/>
      <c r="I62" s="594"/>
      <c r="J62" s="596"/>
      <c r="K62" s="583"/>
      <c r="L62" s="583"/>
      <c r="M62" s="583"/>
      <c r="N62" s="583"/>
      <c r="O62" s="561"/>
      <c r="P62" s="561"/>
      <c r="Q62" s="561"/>
      <c r="R62" s="561"/>
      <c r="S62" s="561"/>
      <c r="T62" s="561"/>
      <c r="U62" s="561"/>
      <c r="V62" s="353"/>
      <c r="W62" s="353"/>
      <c r="X62" s="353"/>
      <c r="Y62" s="353"/>
      <c r="Z62" s="353"/>
      <c r="AA62" s="353"/>
      <c r="AB62" s="353"/>
      <c r="AC62" s="353"/>
      <c r="AD62" s="353"/>
      <c r="AE62" s="353"/>
      <c r="AF62" s="353"/>
      <c r="AG62" s="353"/>
      <c r="AH62" s="562"/>
      <c r="AI62" s="353"/>
    </row>
    <row r="63" s="406" customFormat="true" ht="15.6" hidden="false" customHeight="true" outlineLevel="0" collapsed="false">
      <c r="A63" s="558"/>
      <c r="B63" s="597" t="s">
        <v>348</v>
      </c>
      <c r="C63" s="597"/>
      <c r="D63" s="594" t="n">
        <v>0</v>
      </c>
      <c r="E63" s="594"/>
      <c r="F63" s="561"/>
      <c r="G63" s="595"/>
      <c r="H63" s="594"/>
      <c r="I63" s="594"/>
      <c r="J63" s="596"/>
      <c r="K63" s="583"/>
      <c r="L63" s="583"/>
      <c r="M63" s="583"/>
      <c r="N63" s="583"/>
      <c r="O63" s="561"/>
      <c r="P63" s="561"/>
      <c r="Q63" s="561"/>
      <c r="R63" s="561"/>
      <c r="S63" s="561"/>
      <c r="T63" s="561"/>
      <c r="U63" s="561"/>
      <c r="V63" s="353"/>
      <c r="W63" s="353"/>
      <c r="X63" s="353"/>
      <c r="Y63" s="353"/>
      <c r="Z63" s="353"/>
      <c r="AA63" s="353"/>
      <c r="AB63" s="353"/>
      <c r="AC63" s="353"/>
      <c r="AD63" s="353"/>
      <c r="AE63" s="353"/>
      <c r="AF63" s="353"/>
      <c r="AG63" s="353"/>
      <c r="AH63" s="562"/>
      <c r="AI63" s="353"/>
    </row>
    <row r="64" s="406" customFormat="true" ht="15.6" hidden="false" customHeight="true" outlineLevel="0" collapsed="false">
      <c r="B64" s="597" t="s">
        <v>48</v>
      </c>
      <c r="C64" s="597"/>
      <c r="D64" s="594" t="n">
        <v>2</v>
      </c>
      <c r="E64" s="594"/>
      <c r="F64" s="561"/>
      <c r="G64" s="595"/>
      <c r="H64" s="594"/>
      <c r="I64" s="594"/>
      <c r="J64" s="596"/>
      <c r="K64" s="583"/>
      <c r="L64" s="583"/>
      <c r="M64" s="583"/>
      <c r="N64" s="583"/>
      <c r="O64" s="561"/>
      <c r="P64" s="561"/>
      <c r="Q64" s="561"/>
      <c r="R64" s="561"/>
      <c r="S64" s="561"/>
      <c r="T64" s="561"/>
      <c r="U64" s="561"/>
      <c r="V64" s="353"/>
      <c r="W64" s="353"/>
      <c r="X64" s="353"/>
      <c r="Y64" s="353"/>
      <c r="Z64" s="353"/>
      <c r="AA64" s="353"/>
      <c r="AB64" s="353"/>
      <c r="AC64" s="353"/>
      <c r="AD64" s="353"/>
      <c r="AE64" s="353"/>
      <c r="AF64" s="353"/>
      <c r="AG64" s="353"/>
      <c r="AH64" s="562"/>
      <c r="AI64" s="353"/>
    </row>
    <row r="65" customFormat="false" ht="17.25" hidden="false" customHeight="true" outlineLevel="0" collapsed="false">
      <c r="A65" s="558"/>
      <c r="B65" s="291" t="s">
        <v>161</v>
      </c>
      <c r="C65" s="291"/>
      <c r="D65" s="586" t="n">
        <f aca="false">SUM(D51:E64)</f>
        <v>15</v>
      </c>
      <c r="E65" s="586"/>
      <c r="F65" s="583"/>
      <c r="G65" s="587"/>
      <c r="H65" s="588"/>
      <c r="I65" s="588"/>
      <c r="J65" s="589"/>
      <c r="K65" s="583"/>
      <c r="L65" s="583"/>
      <c r="M65" s="583"/>
      <c r="N65" s="583"/>
      <c r="O65" s="583"/>
      <c r="P65" s="561"/>
    </row>
    <row r="66" s="558" customFormat="true" ht="17.25" hidden="false" customHeight="true" outlineLevel="0" collapsed="false"/>
    <row r="67" s="598" customFormat="true" ht="17.25" hidden="false" customHeight="true" outlineLevel="0" collapsed="false">
      <c r="AH67" s="599"/>
    </row>
    <row r="68" customFormat="false" ht="17.25" hidden="false" customHeight="true" outlineLevel="0" collapsed="false"/>
    <row r="69" customFormat="false" ht="17.25" hidden="false" customHeight="true" outlineLevel="0" collapsed="false"/>
    <row r="70" customFormat="false" ht="17.25" hidden="false" customHeight="true" outlineLevel="0" collapsed="false"/>
    <row r="71" customFormat="false" ht="17.25" hidden="false" customHeight="true" outlineLevel="0" collapsed="false"/>
    <row r="72" customFormat="false" ht="17.25" hidden="false" customHeight="true" outlineLevel="0" collapsed="false"/>
    <row r="73" customFormat="false" ht="17.25" hidden="false" customHeight="true" outlineLevel="0" collapsed="false"/>
    <row r="74" customFormat="false" ht="17.25" hidden="false" customHeight="true" outlineLevel="0" collapsed="false"/>
    <row r="75" customFormat="false" ht="17.25" hidden="false" customHeight="true" outlineLevel="0" collapsed="false"/>
    <row r="76" customFormat="false" ht="17.25" hidden="false" customHeight="true" outlineLevel="0" collapsed="false"/>
    <row r="77" customFormat="false" ht="17.25" hidden="false" customHeight="true" outlineLevel="0" collapsed="false"/>
    <row r="78" customFormat="false" ht="17.25" hidden="false" customHeight="true" outlineLevel="0" collapsed="false"/>
    <row r="79" customFormat="false" ht="17.25" hidden="false" customHeight="true" outlineLevel="0" collapsed="false"/>
    <row r="80" customFormat="false" ht="17.25" hidden="false" customHeight="true" outlineLevel="0" collapsed="false"/>
    <row r="81" customFormat="false" ht="17.25" hidden="false" customHeight="true" outlineLevel="0" collapsed="false"/>
    <row r="82" customFormat="false" ht="17.25" hidden="false" customHeight="true" outlineLevel="0" collapsed="false"/>
    <row r="83" customFormat="false" ht="17.25" hidden="false" customHeight="true" outlineLevel="0" collapsed="false"/>
    <row r="84" customFormat="false" ht="17.25" hidden="false" customHeight="true" outlineLevel="0" collapsed="false"/>
    <row r="85" customFormat="false" ht="17.25" hidden="false" customHeight="true" outlineLevel="0" collapsed="false"/>
    <row r="86" customFormat="false" ht="17.25" hidden="false" customHeight="true" outlineLevel="0" collapsed="false"/>
    <row r="87" customFormat="false" ht="17.25" hidden="false" customHeight="true" outlineLevel="0" collapsed="false"/>
    <row r="88" customFormat="false" ht="17.25" hidden="false" customHeight="true" outlineLevel="0" collapsed="false"/>
    <row r="89" customFormat="false" ht="17.25" hidden="false" customHeight="true" outlineLevel="0" collapsed="false"/>
    <row r="90" customFormat="false" ht="17.25" hidden="false" customHeight="true" outlineLevel="0" collapsed="false"/>
    <row r="91" customFormat="false" ht="17.25" hidden="false" customHeight="true" outlineLevel="0" collapsed="false"/>
    <row r="92" customFormat="false" ht="17.25" hidden="false" customHeight="true" outlineLevel="0" collapsed="false"/>
    <row r="93" customFormat="false" ht="17.25" hidden="false" customHeight="true" outlineLevel="0" collapsed="false"/>
    <row r="94" customFormat="false" ht="17.25" hidden="false" customHeight="true" outlineLevel="0" collapsed="false"/>
  </sheetData>
  <mergeCells count="94">
    <mergeCell ref="A1:J1"/>
    <mergeCell ref="C9:D9"/>
    <mergeCell ref="F9:G9"/>
    <mergeCell ref="K9:L9"/>
    <mergeCell ref="C10:D10"/>
    <mergeCell ref="F10:G10"/>
    <mergeCell ref="K10:L10"/>
    <mergeCell ref="C11:D11"/>
    <mergeCell ref="F11:G11"/>
    <mergeCell ref="K11:L11"/>
    <mergeCell ref="C12:D12"/>
    <mergeCell ref="F12:G12"/>
    <mergeCell ref="K12:L12"/>
    <mergeCell ref="C16:D16"/>
    <mergeCell ref="F16:G16"/>
    <mergeCell ref="K16:L16"/>
    <mergeCell ref="C17:D17"/>
    <mergeCell ref="F17:G17"/>
    <mergeCell ref="K17:L17"/>
    <mergeCell ref="C18:D18"/>
    <mergeCell ref="F18:G18"/>
    <mergeCell ref="K18:L18"/>
    <mergeCell ref="C19:D19"/>
    <mergeCell ref="F19:G19"/>
    <mergeCell ref="K19:L19"/>
    <mergeCell ref="B22:L24"/>
    <mergeCell ref="H29:J29"/>
    <mergeCell ref="B30:C33"/>
    <mergeCell ref="D30:E33"/>
    <mergeCell ref="G30:J31"/>
    <mergeCell ref="L30:N30"/>
    <mergeCell ref="L31:M31"/>
    <mergeCell ref="G32:G33"/>
    <mergeCell ref="H32:H33"/>
    <mergeCell ref="I32:I33"/>
    <mergeCell ref="J32:J33"/>
    <mergeCell ref="B34:C34"/>
    <mergeCell ref="D34:E34"/>
    <mergeCell ref="B35:C35"/>
    <mergeCell ref="D35:E35"/>
    <mergeCell ref="B36:C36"/>
    <mergeCell ref="D36:E36"/>
    <mergeCell ref="B37:C37"/>
    <mergeCell ref="D37:E37"/>
    <mergeCell ref="B38:C38"/>
    <mergeCell ref="D38:E38"/>
    <mergeCell ref="B39:C39"/>
    <mergeCell ref="D39:E39"/>
    <mergeCell ref="B40:C40"/>
    <mergeCell ref="D40:E40"/>
    <mergeCell ref="B41:C41"/>
    <mergeCell ref="D41:E41"/>
    <mergeCell ref="B42:C42"/>
    <mergeCell ref="D42:E42"/>
    <mergeCell ref="B43:C43"/>
    <mergeCell ref="D43:E43"/>
    <mergeCell ref="H46:J46"/>
    <mergeCell ref="B47:C50"/>
    <mergeCell ref="D47:E50"/>
    <mergeCell ref="G47:J48"/>
    <mergeCell ref="G49:G50"/>
    <mergeCell ref="H49:H50"/>
    <mergeCell ref="I49:I50"/>
    <mergeCell ref="J49:J50"/>
    <mergeCell ref="B51:C51"/>
    <mergeCell ref="D51:E51"/>
    <mergeCell ref="B52:C52"/>
    <mergeCell ref="D52:E52"/>
    <mergeCell ref="B53:C53"/>
    <mergeCell ref="D53:E53"/>
    <mergeCell ref="B54:C54"/>
    <mergeCell ref="D54:E54"/>
    <mergeCell ref="B55:C55"/>
    <mergeCell ref="D55:E55"/>
    <mergeCell ref="B56:C56"/>
    <mergeCell ref="D56:E56"/>
    <mergeCell ref="B57:C57"/>
    <mergeCell ref="D57:E57"/>
    <mergeCell ref="B58:C58"/>
    <mergeCell ref="D58:E58"/>
    <mergeCell ref="B59:C59"/>
    <mergeCell ref="D59:E59"/>
    <mergeCell ref="B60:C60"/>
    <mergeCell ref="D60:E60"/>
    <mergeCell ref="B61:C61"/>
    <mergeCell ref="D61:E61"/>
    <mergeCell ref="B62:C62"/>
    <mergeCell ref="D62:E62"/>
    <mergeCell ref="B63:C63"/>
    <mergeCell ref="D63:E63"/>
    <mergeCell ref="B64:C64"/>
    <mergeCell ref="D64:E64"/>
    <mergeCell ref="B65:C65"/>
    <mergeCell ref="D65:E65"/>
  </mergeCells>
  <dataValidations count="29">
    <dataValidation allowBlank="true" operator="between" prompt="Estimates of the impacts of your key actions by year 2020. This refers to yearly figures and not cumulative." showDropDown="false" showErrorMessage="true" showInputMessage="true" sqref="L30:N30 L31" type="none">
      <formula1>0</formula1>
      <formula2>0</formula2>
    </dataValidation>
    <dataValidation allowBlank="true" operator="between" prompt="In case your action plan contains a large number of actions, you can report only the ones you define as key actions. However, the totals per sector should include all the actions foreseen in your plan." showDropDown="false" showErrorMessage="true" showInputMessage="true" sqref="B30 B47" type="none">
      <formula1>0</formula1>
      <formula2>0</formula2>
    </dataValidation>
    <dataValidation allowBlank="true" operator="between" prompt="Date of publication / last update." showDropDown="false" showErrorMessage="true" showInputMessage="true" sqref="E16" type="none">
      <formula1>0</formula1>
      <formula2>0</formula2>
    </dataValidation>
    <dataValidation allowBlank="true" operator="between" prompt="Define(s) a set of concrete adaptation actions, together with time frames and assigned responsibilities. It can be a standalone Action Plan (e.g. general municipal plan) or several sector plans." promptTitle="Adaptation Action Plan(s)" showDropDown="false" showErrorMessage="true" showInputMessage="false" sqref="B6:B7 C7:C8 C13:C15 B14" type="none">
      <formula1>0</formula1>
      <formula2>0</formula2>
    </dataValidation>
    <dataValidation allowBlank="true" operator="between" prompt="Date of adoption by the municipal council (or equivalent)." showDropDown="false" showErrorMessage="true" showInputMessage="true" sqref="E9" type="none">
      <formula1>0</formula1>
      <formula2>0</formula2>
    </dataValidation>
    <dataValidation allowBlank="true" operator="between" prompt="Specify the risk &amp; vulnerability assessment boundary (e.g. municipality, urban community / metropolitan area, province / region, other)." showDropDown="false" showErrorMessage="true" showInputMessage="true" sqref="I16" type="none">
      <formula1>0</formula1>
      <formula2>0</formula2>
    </dataValidation>
    <dataValidation allowBlank="true" operator="between" prompt="Permission to publish on the CoM website?&#10;Select √: Yes or ×: No in the drop-down menu.&#10;&#10;Note: Your reference Local Adaptation Plan(s) will be published on the Covenant of Mayors website. Specify which other submitted documents you want to make public." showDropDown="false" showErrorMessage="true" showInputMessage="true" sqref="M16 P17" type="none">
      <formula1>0</formula1>
      <formula2>0</formula2>
    </dataValidation>
    <dataValidation allowBlank="true" operator="between" prompt="Specify the risk &amp; vulnerability assessment boundary (e.g. municipality, urban community / metropolitan area, province / region, other)." showDropDown="false" showErrorMessage="true" showInputMessage="false" sqref="I9" type="none">
      <formula1>0</formula1>
      <formula2>0</formula2>
    </dataValidation>
    <dataValidation allowBlank="true" operator="between" prompt="Permission to publish on the CoM website?&#10;Note: Your reference Local Adaptation Plan(s) will be published on the Covenant of Mayors website. Specify which other submitted documents you want to make public." showDropDown="false" showErrorMessage="true" showInputMessage="true" sqref="K9" type="none">
      <formula1>0</formula1>
      <formula2>0</formula2>
    </dataValidation>
    <dataValidation allowBlank="true" operator="between" showDropDown="false" showErrorMessage="true" showInputMessage="false" sqref="B22 D39 F39:K39 O39:AS39 B40:C41" type="none">
      <formula1>0</formula1>
      <formula2>0</formula2>
    </dataValidation>
    <dataValidation allowBlank="true" operator="between" prompt="Number of actions included in the plan." showDropDown="false" showErrorMessage="true" showInputMessage="true" sqref="D30:E33 D47:E50" type="none">
      <formula1>0</formula1>
      <formula2>0</formula2>
    </dataValidation>
    <dataValidation allowBlank="true" operator="between" showDropDown="false" showErrorMessage="true" showInputMessage="true" sqref="N31" type="list">
      <formula1>referenceyears</formula1>
      <formula2>0</formula2>
    </dataValidation>
    <dataValidation allowBlank="true" operator="between" prompt="Refers to any (municipal/residential/tertiary, public/private) structure or groups of structures, surrounding spaces, permanently constructed or erected on its site." promptTitle="Buildings" showDropDown="false" showErrorMessage="true" showInputMessage="true" sqref="B51:C51" type="none">
      <formula1>0</formula1>
      <formula2>0</formula2>
    </dataValidation>
    <dataValidation allowBlank="true" operator="between" prompt="Includes road, rail, air and water transport networks and related infrastructure. It comprises an extensive range of both public and private assets and services and excludes all related vessels, vehicles (and related parts and processes)." promptTitle="Transport" showDropDown="false" showErrorMessage="true" showInputMessage="true" sqref="B52:C52" type="none">
      <formula1>0</formula1>
      <formula2>0</formula2>
    </dataValidation>
    <dataValidation allowBlank="true" operator="between" prompt="Refers to the energy supply service and related infrastructure. It includes coal, crude oil, natural gas liquids, refinery feedstocks, additives, petroleum products, gases, combustible renewables and waste, electricity and heat." promptTitle="Energy" showDropDown="false" showErrorMessage="true" showInputMessage="true" sqref="B53:C53" type="none">
      <formula1>0</formula1>
      <formula2>0</formula2>
    </dataValidation>
    <dataValidation allowBlank="true" operator="between" prompt="Refers to the water supply service and related infrastructure. It also covers water use (e.g. by households, industry, energy production, agriculture, etc.) and (waste-, rain-) water management system, that includes sewers, drainage and treatment systems." promptTitle="Water" showDropDown="false" showErrorMessage="true" showInputMessage="true" sqref="B54:C54" type="none">
      <formula1>0</formula1>
      <formula2>0</formula2>
    </dataValidation>
    <dataValidation allowBlank="true" operator="between" prompt="Includes activities related to the management (including collection, treatment and disposal) of various forms of waste, such as solid or non-solid industrial or household waste, as well as contaminated sites." promptTitle="Waste" showDropDown="false" showErrorMessage="true" showInputMessage="true" sqref="B55:C55" type="none">
      <formula1>0</formula1>
      <formula2>0</formula2>
    </dataValidation>
    <dataValidation allowBlank="true" operator="between" prompt="Process undertaken by public authorities to identify, evaluate and decide on different options for the use of land, and the subsequent formulation and promulgation of plans or regulations that describe the permitted or acceptable uses." promptTitle="Land Use Planning" showDropDown="false" showErrorMessage="true" showInputMessage="true" sqref="B56:C56" type="none">
      <formula1>0</formula1>
      <formula2>0</formula2>
    </dataValidation>
    <dataValidation allowBlank="true" operator="between" prompt="Includes land classified/designated for agriculture &amp; forestry use, as well as organisations and industries linked to creation and production within and surrounding the boundaries of the municipality." promptTitle="Agriculture &amp; Forestry" showDropDown="false" showErrorMessage="true" showInputMessage="true" sqref="B57:C57" type="none">
      <formula1>0</formula1>
      <formula2>0</formula2>
    </dataValidation>
    <dataValidation allowBlank="true" operator="between" prompt="Environment refers to green and blue landscapes, air quality, including urban hinterland; &#10;Biodiversity refers to the variety of life in a specific region, measurable as the variety within species, between species, and the variety of ecosystems." promptTitle="Environment &amp; Biodiversity" showDropDown="false" showErrorMessage="true" showInputMessage="true" sqref="B58:C58" type="none">
      <formula1>0</formula1>
      <formula2>0</formula2>
    </dataValidation>
    <dataValidation allowBlank="true" operator="between" prompt="Refers to the geographical distribution of dominance of pathologies, information indicating effect on well-being of humans linked directly/indirectly to the quality of the environment. It also includes the health care service and related infrastructure." promptTitle="Health" showDropDown="false" showErrorMessage="true" showInputMessage="true" sqref="B59:C59" type="none">
      <formula1>0</formula1>
      <formula2>0</formula2>
    </dataValidation>
    <dataValidation allowBlank="true" operator="between" prompt="Refers to the operation of the civil protection and emergency services  by or on behalf of public authorities and includes local disaster risk reduction and management (i.e. capacity building, coordination, equipment, emergency planning etc.)." promptTitle="Civil Protection &amp; Emergency" showDropDown="false" showErrorMessage="true" showInputMessage="true" sqref="B60:C60" type="none">
      <formula1>0</formula1>
      <formula2>0</formula2>
    </dataValidation>
    <dataValidation allowBlank="true" operator="between" prompt="Refers to the activities of persons travelling to and staying in places outside their usual environment for not more than 1 year for leisure, business and other purposes not related to the exercise of an activity remunerated from within the place visited." promptTitle="Tourism" showDropDown="false" showErrorMessage="true" showInputMessage="true" sqref="B61:C61" type="none">
      <formula1>0</formula1>
      <formula2>0</formula2>
    </dataValidation>
    <dataValidation allowBlank="true" operator="between" prompt="Buildings and facilities of the tertiary sector (services), for example offices of private companies, banks, commercial and retail activities, hospitals, etc. " showDropDown="false" showErrorMessage="true" showInputMessage="true" sqref="B35:C35" type="none">
      <formula1>0</formula1>
      <formula2>0</formula2>
    </dataValidation>
    <dataValidation allowBlank="true" operator="between" prompt="Buildings that are primarily used as residential buildings. Social housing should be included in this sector." showDropDown="false" showErrorMessage="true" showInputMessage="true" sqref="B36:C36" type="none">
      <formula1>0</formula1>
      <formula2>0</formula2>
    </dataValidation>
    <dataValidation allowBlank="true" operator="between" prompt="Refers to manufacturing and construction industries." showDropDown="false" showErrorMessage="true" showInputMessage="true" sqref="B37" type="none">
      <formula1>0</formula1>
      <formula2>0</formula2>
    </dataValidation>
    <dataValidation allowBlank="true" operator="between" showDropDown="false" showErrorMessage="true" showInputMessage="false" sqref="H10:H12" type="list">
      <formula1>'drop-down '!$B$8:$B$13</formula1>
      <formula2>0</formula2>
    </dataValidation>
    <dataValidation allowBlank="true" operator="between" showDropDown="false" showErrorMessage="true" showInputMessage="true" sqref="I10:I12 I17:I19" type="list">
      <formula1>'drop-down '!$B$16:$B$17</formula1>
      <formula2>0</formula2>
    </dataValidation>
    <dataValidation allowBlank="true" operator="between" showDropDown="false" showErrorMessage="true" showInputMessage="true" sqref="H17:H19" type="list">
      <formula1>'drop-down '!$B$20:$B$22</formula1>
      <formula2>0</formula2>
    </dataValidation>
  </dataValidations>
  <hyperlinks>
    <hyperlink ref="N1" location="Home!A1" display="y HOME"/>
  </hyperlinks>
  <printOptions headings="false" gridLines="false" gridLinesSet="true" horizontalCentered="true" verticalCentered="false"/>
  <pageMargins left="0.196527777777778" right="0.196527777777778" top="0.39375" bottom="0.39375" header="0.511805555555555" footer="0.511805555555555"/>
  <pageSetup paperSize="8"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mc:AlternateContent xmlns:mc="http://schemas.openxmlformats.org/markup-compatibility/2006">
    <mc:Choice Requires="x14">
      <controls>
        <mc:AlternateContent xmlns:mc="http://schemas.openxmlformats.org/markup-compatibility/2006">
          <mc:Choice Requires="x14">
            <control shapeId="1001" r:id="rId2" name="">
              <controlPr defaultSize="0" locked="1" autoFill="0" autoLine="0" autoPict="0" print="true" altText="Check Box 15">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3" name="">
              <controlPr defaultSize="0" locked="1" autoFill="0" autoLine="0" autoPict="0" print="true" altText="Check Box 16">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4" name="">
              <controlPr defaultSize="0" locked="1" autoFill="0" autoLine="0" autoPict="0" print="true" altText="Check Box 17">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5" name="">
              <controlPr defaultSize="0" locked="1" autoFill="0" autoLine="0" autoPict="0" print="true" altText="Check Box 18">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6" name="">
              <controlPr defaultSize="0" locked="1" autoFill="0" autoLine="0" autoPict="0" print="true" altText="Check Box 19">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6" r:id="rId7" name="">
              <controlPr defaultSize="0" locked="1" autoFill="0" autoLine="0" autoPict="0" print="true" altText="Check Box 20">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883B"/>
    <pageSetUpPr fitToPage="true"/>
  </sheetPr>
  <dimension ref="A1:BE751"/>
  <sheetViews>
    <sheetView showFormulas="false" showGridLines="true" showRowColHeaders="true" showZeros="true" rightToLeft="false" tabSelected="false" showOutlineSymbols="true" defaultGridColor="true" view="normal" topLeftCell="B1" colorId="64" zoomScale="80" zoomScaleNormal="80" zoomScalePageLayoutView="100" workbookViewId="0">
      <pane xSplit="0" ySplit="5" topLeftCell="A27" activePane="bottomLeft" state="frozen"/>
      <selection pane="topLeft" activeCell="B1" activeCellId="0" sqref="B1"/>
      <selection pane="bottomLeft" activeCell="E60" activeCellId="0" sqref="E60"/>
    </sheetView>
  </sheetViews>
  <sheetFormatPr defaultColWidth="10.9921875" defaultRowHeight="14.25" zeroHeight="true" outlineLevelRow="1" outlineLevelCol="0"/>
  <cols>
    <col collapsed="false" customWidth="true" hidden="false" outlineLevel="0" max="1" min="1" style="600" width="4.13"/>
    <col collapsed="false" customWidth="true" hidden="false" outlineLevel="0" max="2" min="2" style="601" width="36.88"/>
    <col collapsed="false" customWidth="true" hidden="false" outlineLevel="0" max="3" min="3" style="601" width="17.12"/>
    <col collapsed="false" customWidth="true" hidden="false" outlineLevel="0" max="4" min="4" style="601" width="25.13"/>
    <col collapsed="false" customWidth="true" hidden="false" outlineLevel="0" max="5" min="5" style="601" width="13.13"/>
    <col collapsed="false" customWidth="true" hidden="false" outlineLevel="0" max="6" min="6" style="601" width="13.63"/>
    <col collapsed="false" customWidth="true" hidden="false" outlineLevel="0" max="7" min="7" style="601" width="10.62"/>
    <col collapsed="false" customWidth="true" hidden="false" outlineLevel="0" max="8" min="8" style="601" width="15.62"/>
    <col collapsed="false" customWidth="true" hidden="false" outlineLevel="0" max="9" min="9" style="601" width="21"/>
    <col collapsed="false" customWidth="true" hidden="false" outlineLevel="0" max="10" min="10" style="601" width="27.62"/>
    <col collapsed="false" customWidth="false" hidden="true" outlineLevel="0" max="11" min="11" style="601" width="11"/>
    <col collapsed="false" customWidth="true" hidden="true" outlineLevel="0" max="12" min="12" style="601" width="18.5"/>
    <col collapsed="false" customWidth="false" hidden="true" outlineLevel="0" max="16" min="13" style="601" width="11"/>
    <col collapsed="false" customWidth="true" hidden="true" outlineLevel="0" max="17" min="17" style="601" width="11.13"/>
    <col collapsed="false" customWidth="false" hidden="true" outlineLevel="0" max="256" min="18" style="601" width="11"/>
    <col collapsed="false" customWidth="true" hidden="true" outlineLevel="0" max="257" min="257" style="601" width="4.13"/>
    <col collapsed="false" customWidth="true" hidden="true" outlineLevel="0" max="258" min="258" style="601" width="36.12"/>
    <col collapsed="false" customWidth="true" hidden="true" outlineLevel="0" max="259" min="259" style="601" width="17.12"/>
    <col collapsed="false" customWidth="true" hidden="true" outlineLevel="0" max="260" min="260" style="601" width="25.13"/>
    <col collapsed="false" customWidth="true" hidden="true" outlineLevel="0" max="261" min="261" style="601" width="13.13"/>
    <col collapsed="false" customWidth="true" hidden="true" outlineLevel="0" max="262" min="262" style="601" width="13.63"/>
    <col collapsed="false" customWidth="true" hidden="true" outlineLevel="0" max="263" min="263" style="601" width="10.62"/>
    <col collapsed="false" customWidth="true" hidden="true" outlineLevel="0" max="264" min="264" style="601" width="5.13"/>
    <col collapsed="false" customWidth="true" hidden="true" outlineLevel="0" max="265" min="265" style="601" width="26.62"/>
    <col collapsed="false" customWidth="true" hidden="true" outlineLevel="0" max="266" min="266" style="601" width="27.62"/>
    <col collapsed="false" customWidth="false" hidden="true" outlineLevel="0" max="267" min="267" style="601" width="11"/>
    <col collapsed="false" customWidth="true" hidden="true" outlineLevel="0" max="268" min="268" style="601" width="18.5"/>
    <col collapsed="false" customWidth="false" hidden="true" outlineLevel="0" max="272" min="269" style="601" width="11"/>
    <col collapsed="false" customWidth="true" hidden="true" outlineLevel="0" max="273" min="273" style="601" width="11.13"/>
    <col collapsed="false" customWidth="false" hidden="true" outlineLevel="0" max="512" min="274" style="601" width="11"/>
    <col collapsed="false" customWidth="true" hidden="true" outlineLevel="0" max="513" min="513" style="601" width="4.13"/>
    <col collapsed="false" customWidth="true" hidden="true" outlineLevel="0" max="514" min="514" style="601" width="36.12"/>
    <col collapsed="false" customWidth="true" hidden="true" outlineLevel="0" max="515" min="515" style="601" width="17.12"/>
    <col collapsed="false" customWidth="true" hidden="true" outlineLevel="0" max="516" min="516" style="601" width="25.13"/>
    <col collapsed="false" customWidth="true" hidden="true" outlineLevel="0" max="517" min="517" style="601" width="13.13"/>
    <col collapsed="false" customWidth="true" hidden="true" outlineLevel="0" max="518" min="518" style="601" width="13.63"/>
    <col collapsed="false" customWidth="true" hidden="true" outlineLevel="0" max="519" min="519" style="601" width="10.62"/>
    <col collapsed="false" customWidth="true" hidden="true" outlineLevel="0" max="520" min="520" style="601" width="5.13"/>
    <col collapsed="false" customWidth="true" hidden="true" outlineLevel="0" max="521" min="521" style="601" width="26.62"/>
    <col collapsed="false" customWidth="true" hidden="true" outlineLevel="0" max="522" min="522" style="601" width="27.62"/>
    <col collapsed="false" customWidth="false" hidden="true" outlineLevel="0" max="523" min="523" style="601" width="11"/>
    <col collapsed="false" customWidth="true" hidden="true" outlineLevel="0" max="524" min="524" style="601" width="18.5"/>
    <col collapsed="false" customWidth="false" hidden="true" outlineLevel="0" max="528" min="525" style="601" width="11"/>
    <col collapsed="false" customWidth="true" hidden="true" outlineLevel="0" max="529" min="529" style="601" width="11.13"/>
    <col collapsed="false" customWidth="false" hidden="true" outlineLevel="0" max="768" min="530" style="601" width="11"/>
    <col collapsed="false" customWidth="true" hidden="true" outlineLevel="0" max="769" min="769" style="601" width="4.13"/>
    <col collapsed="false" customWidth="true" hidden="true" outlineLevel="0" max="770" min="770" style="601" width="36.12"/>
    <col collapsed="false" customWidth="true" hidden="true" outlineLevel="0" max="771" min="771" style="601" width="17.12"/>
    <col collapsed="false" customWidth="true" hidden="true" outlineLevel="0" max="772" min="772" style="601" width="25.13"/>
    <col collapsed="false" customWidth="true" hidden="true" outlineLevel="0" max="773" min="773" style="601" width="13.13"/>
    <col collapsed="false" customWidth="true" hidden="true" outlineLevel="0" max="774" min="774" style="601" width="13.63"/>
    <col collapsed="false" customWidth="true" hidden="true" outlineLevel="0" max="775" min="775" style="601" width="10.62"/>
    <col collapsed="false" customWidth="true" hidden="true" outlineLevel="0" max="776" min="776" style="601" width="5.13"/>
    <col collapsed="false" customWidth="true" hidden="true" outlineLevel="0" max="777" min="777" style="601" width="26.62"/>
    <col collapsed="false" customWidth="true" hidden="true" outlineLevel="0" max="778" min="778" style="601" width="27.62"/>
    <col collapsed="false" customWidth="false" hidden="true" outlineLevel="0" max="779" min="779" style="601" width="11"/>
    <col collapsed="false" customWidth="true" hidden="true" outlineLevel="0" max="780" min="780" style="601" width="18.5"/>
    <col collapsed="false" customWidth="false" hidden="true" outlineLevel="0" max="784" min="781" style="601" width="11"/>
    <col collapsed="false" customWidth="true" hidden="true" outlineLevel="0" max="785" min="785" style="601" width="11.13"/>
    <col collapsed="false" customWidth="false" hidden="true" outlineLevel="0" max="1024" min="786" style="601" width="11"/>
  </cols>
  <sheetData>
    <row r="1" s="604" customFormat="true" ht="54.75" hidden="false" customHeight="true" outlineLevel="0" collapsed="false">
      <c r="A1" s="29" t="s">
        <v>404</v>
      </c>
      <c r="B1" s="29"/>
      <c r="C1" s="602"/>
      <c r="D1" s="602"/>
      <c r="E1" s="602"/>
      <c r="F1" s="602"/>
      <c r="G1" s="602"/>
      <c r="H1" s="602"/>
      <c r="I1" s="602"/>
      <c r="J1" s="32" t="s">
        <v>4</v>
      </c>
      <c r="K1" s="602"/>
      <c r="L1" s="603"/>
      <c r="M1" s="603"/>
      <c r="N1" s="603"/>
      <c r="O1" s="603"/>
      <c r="P1" s="603"/>
      <c r="Q1" s="603"/>
      <c r="R1" s="603"/>
      <c r="T1" s="605" t="s">
        <v>4</v>
      </c>
      <c r="U1" s="603"/>
      <c r="V1" s="603"/>
      <c r="X1" s="603"/>
      <c r="Y1" s="603"/>
      <c r="Z1" s="606"/>
      <c r="AB1" s="606"/>
      <c r="AC1" s="606"/>
      <c r="AD1" s="606"/>
      <c r="AE1" s="606"/>
      <c r="AF1" s="606"/>
      <c r="AG1" s="606"/>
      <c r="AH1" s="606"/>
      <c r="AI1" s="603"/>
      <c r="AJ1" s="603"/>
      <c r="AL1" s="607"/>
    </row>
    <row r="2" s="10" customFormat="true" ht="3.6" hidden="false" customHeight="true" outlineLevel="0" collapsed="false">
      <c r="A2" s="608"/>
      <c r="B2" s="609"/>
      <c r="C2" s="609"/>
      <c r="D2" s="609"/>
      <c r="E2" s="610"/>
      <c r="F2" s="610"/>
      <c r="G2" s="610"/>
      <c r="H2" s="610"/>
      <c r="I2" s="610"/>
      <c r="J2" s="610"/>
      <c r="K2" s="610"/>
      <c r="L2" s="610"/>
      <c r="M2" s="610"/>
      <c r="N2" s="610"/>
      <c r="O2" s="610"/>
      <c r="P2" s="610"/>
      <c r="Q2" s="610"/>
      <c r="R2" s="610"/>
      <c r="S2" s="610"/>
      <c r="T2" s="610"/>
      <c r="U2" s="610"/>
      <c r="V2" s="610"/>
    </row>
    <row r="3" s="13" customFormat="true" ht="6.75" hidden="false" customHeight="true" outlineLevel="0" collapsed="false">
      <c r="A3" s="611"/>
      <c r="B3" s="612"/>
      <c r="C3" s="612"/>
      <c r="D3" s="612"/>
      <c r="E3" s="613"/>
      <c r="F3" s="613"/>
      <c r="G3" s="613"/>
      <c r="H3" s="613"/>
      <c r="I3" s="613"/>
      <c r="J3" s="613"/>
      <c r="K3" s="613"/>
      <c r="L3" s="613"/>
      <c r="M3" s="613"/>
      <c r="N3" s="613"/>
      <c r="O3" s="613"/>
      <c r="P3" s="613"/>
      <c r="Q3" s="613"/>
      <c r="R3" s="613"/>
      <c r="S3" s="613"/>
      <c r="T3" s="613"/>
      <c r="U3" s="613"/>
      <c r="V3" s="613"/>
    </row>
    <row r="4" s="16" customFormat="true" ht="5.25" hidden="false" customHeight="true" outlineLevel="0" collapsed="false">
      <c r="A4" s="614"/>
      <c r="B4" s="615"/>
      <c r="C4" s="615"/>
      <c r="D4" s="615"/>
      <c r="E4" s="616"/>
      <c r="F4" s="616"/>
      <c r="G4" s="616"/>
      <c r="H4" s="616"/>
      <c r="I4" s="616"/>
      <c r="J4" s="616"/>
      <c r="K4" s="616"/>
      <c r="L4" s="616"/>
      <c r="M4" s="616"/>
      <c r="N4" s="616"/>
      <c r="O4" s="616"/>
      <c r="P4" s="616"/>
      <c r="Q4" s="616"/>
      <c r="R4" s="616"/>
      <c r="S4" s="616"/>
      <c r="T4" s="616"/>
      <c r="U4" s="616"/>
      <c r="V4" s="616"/>
    </row>
    <row r="5" s="19" customFormat="true" ht="3.75" hidden="false" customHeight="true" outlineLevel="0" collapsed="false">
      <c r="A5" s="617"/>
      <c r="B5" s="618"/>
      <c r="C5" s="619"/>
      <c r="D5" s="619"/>
      <c r="E5" s="619"/>
      <c r="F5" s="619"/>
      <c r="G5" s="619"/>
      <c r="H5" s="619"/>
      <c r="I5" s="619"/>
      <c r="J5" s="619"/>
      <c r="K5" s="619"/>
      <c r="L5" s="619"/>
      <c r="M5" s="619"/>
      <c r="N5" s="619"/>
      <c r="O5" s="619"/>
      <c r="P5" s="619"/>
      <c r="Q5" s="619"/>
      <c r="R5" s="619"/>
      <c r="S5" s="619"/>
      <c r="T5" s="619"/>
    </row>
    <row r="6" s="625" customFormat="true" ht="21" hidden="false" customHeight="true" outlineLevel="0" collapsed="false">
      <c r="A6" s="620" t="s">
        <v>405</v>
      </c>
      <c r="B6" s="621"/>
      <c r="C6" s="622"/>
      <c r="D6" s="622"/>
      <c r="E6" s="622"/>
      <c r="F6" s="622"/>
      <c r="G6" s="622"/>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3"/>
      <c r="AL6" s="624"/>
    </row>
    <row r="7" s="223" customFormat="true" ht="18" hidden="false" customHeight="true" outlineLevel="0" collapsed="false">
      <c r="A7" s="221" t="s">
        <v>406</v>
      </c>
      <c r="B7" s="221"/>
      <c r="C7" s="222"/>
      <c r="D7" s="222"/>
    </row>
    <row r="8" s="627" customFormat="true" ht="7.5" hidden="false" customHeight="true" outlineLevel="0" collapsed="false">
      <c r="A8" s="626"/>
    </row>
    <row r="9" s="627" customFormat="true" ht="7.5" hidden="false" customHeight="true" outlineLevel="0" collapsed="false">
      <c r="A9" s="626"/>
      <c r="B9" s="628"/>
    </row>
    <row r="10" s="627" customFormat="true" ht="14.25" hidden="false" customHeight="true" outlineLevel="0" collapsed="false">
      <c r="A10" s="629" t="s">
        <v>5</v>
      </c>
      <c r="B10" s="630" t="s">
        <v>407</v>
      </c>
      <c r="C10" s="631"/>
      <c r="D10" s="632" t="s">
        <v>9</v>
      </c>
    </row>
    <row r="11" s="627" customFormat="true" ht="15.75" hidden="false" customHeight="true" outlineLevel="0" collapsed="false">
      <c r="A11" s="629"/>
      <c r="B11" s="630"/>
      <c r="C11" s="631"/>
      <c r="D11" s="632" t="s">
        <v>22</v>
      </c>
      <c r="E11" s="627" t="s">
        <v>134</v>
      </c>
    </row>
    <row r="12" s="627" customFormat="true" ht="17.25" hidden="false" customHeight="true" outlineLevel="0" collapsed="false">
      <c r="A12" s="629"/>
      <c r="B12" s="630"/>
      <c r="C12" s="631"/>
      <c r="D12" s="632" t="s">
        <v>408</v>
      </c>
      <c r="E12" s="633" t="s">
        <v>409</v>
      </c>
    </row>
    <row r="13" s="627" customFormat="true" ht="14.25" hidden="false" customHeight="true" outlineLevel="0" collapsed="false">
      <c r="A13" s="629"/>
      <c r="B13" s="630"/>
      <c r="C13" s="99"/>
    </row>
    <row r="14" s="636" customFormat="true" ht="7.5" hidden="false" customHeight="true" outlineLevel="0" collapsed="false">
      <c r="A14" s="634"/>
      <c r="B14" s="635"/>
    </row>
    <row r="15" s="636" customFormat="true" ht="14.25" hidden="false" customHeight="false" outlineLevel="0" collapsed="false">
      <c r="A15" s="634" t="s">
        <v>96</v>
      </c>
      <c r="B15" s="635" t="s">
        <v>410</v>
      </c>
      <c r="C15" s="637" t="s">
        <v>411</v>
      </c>
      <c r="D15" s="637"/>
      <c r="E15" s="637"/>
      <c r="F15" s="637"/>
      <c r="G15" s="637"/>
      <c r="H15" s="637"/>
      <c r="I15" s="638"/>
    </row>
    <row r="16" s="636" customFormat="true" ht="7.5" hidden="false" customHeight="true" outlineLevel="0" collapsed="false">
      <c r="A16" s="634"/>
      <c r="B16" s="635"/>
    </row>
    <row r="17" s="636" customFormat="true" ht="17.85" hidden="false" customHeight="true" outlineLevel="0" collapsed="false">
      <c r="A17" s="635" t="s">
        <v>412</v>
      </c>
      <c r="B17" s="635" t="s">
        <v>413</v>
      </c>
      <c r="C17" s="639" t="s">
        <v>414</v>
      </c>
    </row>
    <row r="18" s="636" customFormat="true" ht="7.5" hidden="false" customHeight="true" outlineLevel="0" collapsed="false">
      <c r="A18" s="634"/>
      <c r="B18" s="635"/>
    </row>
    <row r="19" s="627" customFormat="true" ht="14.25" hidden="false" customHeight="false" outlineLevel="0" collapsed="false">
      <c r="A19" s="634" t="s">
        <v>37</v>
      </c>
      <c r="B19" s="635" t="s">
        <v>415</v>
      </c>
      <c r="C19" s="637" t="s">
        <v>416</v>
      </c>
      <c r="D19" s="637"/>
      <c r="E19" s="637"/>
      <c r="F19" s="637"/>
      <c r="G19" s="637"/>
      <c r="H19" s="637"/>
      <c r="I19" s="638"/>
      <c r="J19" s="636"/>
      <c r="K19" s="636"/>
      <c r="L19" s="636"/>
      <c r="M19" s="636"/>
      <c r="N19" s="636"/>
      <c r="O19" s="636"/>
      <c r="P19" s="636"/>
      <c r="Q19" s="636"/>
      <c r="R19" s="636"/>
      <c r="S19" s="636"/>
      <c r="T19" s="636"/>
      <c r="U19" s="636"/>
      <c r="V19" s="636"/>
      <c r="W19" s="636"/>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row>
    <row r="20" s="636" customFormat="true" ht="7.5" hidden="false" customHeight="true" outlineLevel="0" collapsed="false">
      <c r="A20" s="634"/>
      <c r="B20" s="634"/>
    </row>
    <row r="21" s="627" customFormat="true" ht="7.5" hidden="false" customHeight="true" outlineLevel="0" collapsed="false">
      <c r="A21" s="634"/>
      <c r="B21" s="634"/>
      <c r="C21" s="636"/>
      <c r="D21" s="636"/>
      <c r="E21" s="636"/>
      <c r="F21" s="636"/>
      <c r="G21" s="636"/>
      <c r="H21" s="636"/>
      <c r="I21" s="636"/>
      <c r="J21" s="636"/>
      <c r="K21" s="636"/>
      <c r="L21" s="636"/>
      <c r="M21" s="636"/>
      <c r="N21" s="636"/>
      <c r="O21" s="636"/>
      <c r="P21" s="636"/>
      <c r="Q21" s="636"/>
      <c r="R21" s="636"/>
      <c r="S21" s="636"/>
      <c r="T21" s="636"/>
      <c r="U21" s="636"/>
      <c r="V21" s="636"/>
      <c r="W21" s="636"/>
      <c r="X21" s="636"/>
      <c r="Y21" s="636"/>
      <c r="Z21" s="636"/>
      <c r="AA21" s="636"/>
      <c r="AB21" s="636"/>
      <c r="AC21" s="636"/>
      <c r="AD21" s="636"/>
      <c r="AE21" s="636"/>
      <c r="AF21" s="636"/>
      <c r="AG21" s="636"/>
      <c r="AH21" s="636"/>
      <c r="AI21" s="636"/>
      <c r="AJ21" s="636"/>
      <c r="AK21" s="636"/>
      <c r="AL21" s="636"/>
      <c r="AM21" s="636"/>
      <c r="AN21" s="636"/>
      <c r="AO21" s="636"/>
      <c r="AP21" s="636"/>
      <c r="AQ21" s="636"/>
      <c r="AR21" s="636"/>
      <c r="AS21" s="636"/>
      <c r="AT21" s="636"/>
      <c r="AU21" s="636"/>
      <c r="AV21" s="636"/>
      <c r="AW21" s="636"/>
      <c r="AX21" s="636"/>
      <c r="AY21" s="636"/>
      <c r="AZ21" s="636"/>
      <c r="BA21" s="636"/>
      <c r="BB21" s="636"/>
      <c r="BC21" s="636"/>
      <c r="BD21" s="636"/>
      <c r="BE21" s="636"/>
    </row>
    <row r="22" s="636" customFormat="true" ht="76.5" hidden="false" customHeight="true" outlineLevel="0" collapsed="false">
      <c r="A22" s="634" t="s">
        <v>51</v>
      </c>
      <c r="B22" s="635" t="s">
        <v>360</v>
      </c>
      <c r="C22" s="640" t="s">
        <v>417</v>
      </c>
      <c r="D22" s="640"/>
      <c r="E22" s="640"/>
      <c r="F22" s="640"/>
      <c r="G22" s="640"/>
      <c r="H22" s="640"/>
      <c r="I22" s="641" t="str">
        <f aca="false">CONCATENATE(TEXT(1000-LEN(C22), "#")," characters left")</f>
        <v>405 characters left</v>
      </c>
    </row>
    <row r="23" s="627" customFormat="true" ht="7.5" hidden="false" customHeight="true" outlineLevel="0" collapsed="false">
      <c r="A23" s="634"/>
      <c r="B23" s="635"/>
      <c r="C23" s="642"/>
      <c r="D23" s="642"/>
      <c r="E23" s="642"/>
      <c r="F23" s="642"/>
      <c r="G23" s="642"/>
      <c r="H23" s="642"/>
      <c r="I23" s="642"/>
      <c r="J23" s="636"/>
      <c r="K23" s="636"/>
      <c r="L23" s="636"/>
      <c r="M23" s="636"/>
      <c r="N23" s="636"/>
      <c r="O23" s="636"/>
      <c r="P23" s="636"/>
      <c r="Q23" s="636"/>
      <c r="R23" s="636"/>
      <c r="S23" s="636"/>
      <c r="T23" s="636"/>
      <c r="U23" s="636"/>
      <c r="V23" s="636"/>
      <c r="W23" s="636"/>
      <c r="X23" s="636"/>
      <c r="Y23" s="636"/>
      <c r="Z23" s="636"/>
      <c r="AA23" s="636"/>
      <c r="AB23" s="636"/>
      <c r="AC23" s="636"/>
      <c r="AD23" s="636"/>
      <c r="AE23" s="636"/>
      <c r="AF23" s="636"/>
      <c r="AG23" s="636"/>
      <c r="AH23" s="636"/>
      <c r="AI23" s="636"/>
      <c r="AJ23" s="636"/>
      <c r="AK23" s="636"/>
      <c r="AL23" s="636"/>
      <c r="AM23" s="636"/>
      <c r="AN23" s="636"/>
      <c r="AO23" s="636"/>
      <c r="AP23" s="636"/>
      <c r="AQ23" s="636"/>
      <c r="AR23" s="636"/>
      <c r="AS23" s="636"/>
      <c r="AT23" s="636"/>
      <c r="AU23" s="636"/>
      <c r="AV23" s="636"/>
      <c r="AW23" s="636"/>
      <c r="AX23" s="636"/>
      <c r="AY23" s="636"/>
      <c r="AZ23" s="636"/>
      <c r="BA23" s="636"/>
      <c r="BB23" s="636"/>
      <c r="BC23" s="636"/>
      <c r="BD23" s="636"/>
      <c r="BE23" s="636"/>
    </row>
    <row r="24" s="636" customFormat="true" ht="7.5" hidden="false" customHeight="true" outlineLevel="0" collapsed="false">
      <c r="A24" s="634"/>
      <c r="B24" s="635"/>
    </row>
    <row r="25" s="627" customFormat="true" ht="15" hidden="false" customHeight="false" outlineLevel="0" collapsed="false">
      <c r="A25" s="634" t="s">
        <v>418</v>
      </c>
      <c r="B25" s="635" t="s">
        <v>419</v>
      </c>
      <c r="C25" s="643" t="s">
        <v>420</v>
      </c>
      <c r="D25" s="644" t="n">
        <v>2021</v>
      </c>
      <c r="E25" s="645"/>
      <c r="F25" s="645"/>
      <c r="G25" s="645"/>
      <c r="H25" s="645"/>
      <c r="I25" s="646"/>
      <c r="J25" s="636"/>
      <c r="K25" s="636"/>
      <c r="L25" s="636"/>
      <c r="M25" s="636"/>
      <c r="N25" s="636"/>
      <c r="O25" s="636"/>
      <c r="P25" s="636"/>
      <c r="Q25" s="636"/>
      <c r="R25" s="636"/>
      <c r="S25" s="636"/>
      <c r="T25" s="636"/>
      <c r="U25" s="636"/>
      <c r="V25" s="636"/>
      <c r="W25" s="636"/>
      <c r="X25" s="636"/>
      <c r="Y25" s="636"/>
      <c r="Z25" s="636"/>
      <c r="AA25" s="636"/>
      <c r="AB25" s="636"/>
      <c r="AC25" s="636"/>
      <c r="AD25" s="636"/>
      <c r="AE25" s="636"/>
      <c r="AF25" s="636"/>
      <c r="AG25" s="636"/>
      <c r="AH25" s="636"/>
      <c r="AI25" s="636"/>
      <c r="AJ25" s="636"/>
      <c r="AK25" s="636"/>
      <c r="AL25" s="636"/>
      <c r="AM25" s="636"/>
      <c r="AN25" s="636"/>
      <c r="AO25" s="636"/>
      <c r="AP25" s="636"/>
      <c r="AQ25" s="636"/>
      <c r="AR25" s="636"/>
      <c r="AS25" s="636"/>
      <c r="AT25" s="636"/>
      <c r="AU25" s="636"/>
      <c r="AV25" s="636"/>
      <c r="AW25" s="636"/>
      <c r="AX25" s="636"/>
      <c r="AY25" s="636"/>
      <c r="AZ25" s="636"/>
      <c r="BA25" s="636"/>
      <c r="BB25" s="636"/>
      <c r="BC25" s="636"/>
      <c r="BD25" s="636"/>
      <c r="BE25" s="636"/>
    </row>
    <row r="26" s="627" customFormat="true" ht="17.25" hidden="false" customHeight="true" outlineLevel="0" collapsed="false">
      <c r="A26" s="634"/>
      <c r="B26" s="635"/>
      <c r="C26" s="643" t="s">
        <v>421</v>
      </c>
      <c r="D26" s="647" t="n">
        <v>2030</v>
      </c>
      <c r="E26" s="648"/>
      <c r="F26" s="648"/>
      <c r="G26" s="648"/>
      <c r="H26" s="648"/>
      <c r="I26" s="648"/>
      <c r="J26" s="636"/>
      <c r="K26" s="636"/>
      <c r="L26" s="636"/>
      <c r="M26" s="636"/>
      <c r="N26" s="636"/>
      <c r="O26" s="636"/>
      <c r="P26" s="636"/>
      <c r="Q26" s="636"/>
      <c r="R26" s="636"/>
      <c r="S26" s="636"/>
      <c r="T26" s="636"/>
      <c r="U26" s="636"/>
      <c r="V26" s="636"/>
      <c r="W26" s="636"/>
      <c r="X26" s="636"/>
      <c r="Y26" s="636"/>
      <c r="Z26" s="636"/>
      <c r="AA26" s="636"/>
      <c r="AB26" s="636"/>
      <c r="AC26" s="636"/>
      <c r="AD26" s="636"/>
      <c r="AE26" s="636"/>
      <c r="AF26" s="636"/>
      <c r="AG26" s="636"/>
      <c r="AH26" s="636"/>
      <c r="AI26" s="636"/>
      <c r="AJ26" s="636"/>
      <c r="AK26" s="636"/>
      <c r="AL26" s="636"/>
      <c r="AM26" s="636"/>
      <c r="AN26" s="636"/>
      <c r="AO26" s="636"/>
      <c r="AP26" s="636"/>
      <c r="AQ26" s="636"/>
      <c r="AR26" s="636"/>
      <c r="AS26" s="636"/>
      <c r="AT26" s="636"/>
      <c r="AU26" s="636"/>
      <c r="AV26" s="636"/>
      <c r="AW26" s="636"/>
      <c r="AX26" s="636"/>
      <c r="AY26" s="636"/>
      <c r="AZ26" s="636"/>
      <c r="BA26" s="636"/>
      <c r="BB26" s="636"/>
      <c r="BC26" s="636"/>
      <c r="BD26" s="636"/>
      <c r="BE26" s="636"/>
    </row>
    <row r="27" s="636" customFormat="true" ht="7.5" hidden="false" customHeight="true" outlineLevel="0" collapsed="false">
      <c r="A27" s="634"/>
      <c r="B27" s="635"/>
      <c r="C27" s="649"/>
      <c r="E27" s="648"/>
      <c r="F27" s="648"/>
      <c r="G27" s="648"/>
      <c r="H27" s="648"/>
      <c r="I27" s="648"/>
      <c r="J27" s="648"/>
      <c r="K27" s="648"/>
      <c r="L27" s="648"/>
      <c r="M27" s="648"/>
      <c r="N27" s="648"/>
      <c r="O27" s="648"/>
      <c r="P27" s="648"/>
      <c r="Q27" s="648"/>
      <c r="R27" s="648"/>
      <c r="S27" s="648"/>
    </row>
    <row r="28" s="627" customFormat="true" ht="7.5" hidden="false" customHeight="true" outlineLevel="0" collapsed="false">
      <c r="A28" s="634"/>
      <c r="B28" s="635"/>
      <c r="C28" s="636"/>
      <c r="D28" s="636"/>
      <c r="E28" s="648"/>
      <c r="F28" s="648"/>
      <c r="G28" s="648"/>
      <c r="H28" s="648"/>
      <c r="I28" s="648"/>
      <c r="J28" s="648"/>
      <c r="K28" s="648"/>
      <c r="L28" s="648"/>
      <c r="M28" s="648"/>
      <c r="N28" s="648"/>
      <c r="O28" s="648"/>
      <c r="P28" s="648"/>
      <c r="Q28" s="648"/>
      <c r="R28" s="648"/>
      <c r="S28" s="648"/>
      <c r="T28" s="636"/>
      <c r="U28" s="636"/>
      <c r="V28" s="636"/>
      <c r="W28" s="636"/>
      <c r="X28" s="636"/>
      <c r="Y28" s="636"/>
      <c r="Z28" s="636"/>
      <c r="AA28" s="636"/>
      <c r="AB28" s="636"/>
      <c r="AC28" s="636"/>
      <c r="AD28" s="636"/>
      <c r="AE28" s="636"/>
      <c r="AF28" s="636"/>
      <c r="AG28" s="636"/>
      <c r="AH28" s="636"/>
      <c r="AI28" s="636"/>
      <c r="AJ28" s="636"/>
      <c r="AK28" s="636"/>
      <c r="AL28" s="636"/>
      <c r="AM28" s="636"/>
      <c r="AN28" s="636"/>
      <c r="AO28" s="636"/>
      <c r="AP28" s="636"/>
      <c r="AQ28" s="636"/>
      <c r="AR28" s="636"/>
      <c r="AS28" s="636"/>
      <c r="AT28" s="636"/>
      <c r="AU28" s="636"/>
      <c r="AV28" s="636"/>
      <c r="AW28" s="636"/>
      <c r="AX28" s="636"/>
      <c r="AY28" s="636"/>
      <c r="AZ28" s="636"/>
      <c r="BA28" s="636"/>
      <c r="BB28" s="636"/>
      <c r="BC28" s="636"/>
      <c r="BD28" s="636"/>
      <c r="BE28" s="636"/>
    </row>
    <row r="29" s="636" customFormat="true" ht="14.25" hidden="false" customHeight="true" outlineLevel="0" collapsed="false">
      <c r="A29" s="634" t="s">
        <v>422</v>
      </c>
      <c r="B29" s="635" t="s">
        <v>423</v>
      </c>
      <c r="C29" s="647" t="s">
        <v>424</v>
      </c>
      <c r="D29" s="647"/>
      <c r="E29" s="648"/>
      <c r="F29" s="648"/>
      <c r="G29" s="648"/>
      <c r="H29" s="648"/>
      <c r="I29" s="648"/>
      <c r="J29" s="648"/>
      <c r="K29" s="648"/>
      <c r="L29" s="648"/>
      <c r="M29" s="648"/>
      <c r="N29" s="648"/>
      <c r="O29" s="648"/>
      <c r="P29" s="648"/>
      <c r="Q29" s="648"/>
      <c r="R29" s="648"/>
      <c r="S29" s="648"/>
    </row>
    <row r="30" s="627" customFormat="true" ht="7.5" hidden="false" customHeight="true" outlineLevel="0" collapsed="false">
      <c r="A30" s="634"/>
      <c r="B30" s="635"/>
      <c r="C30" s="648"/>
      <c r="D30" s="648"/>
      <c r="E30" s="648"/>
      <c r="F30" s="648"/>
      <c r="G30" s="648"/>
      <c r="H30" s="648"/>
      <c r="I30" s="648"/>
      <c r="J30" s="648"/>
      <c r="K30" s="648"/>
      <c r="L30" s="648"/>
      <c r="M30" s="648"/>
      <c r="N30" s="648"/>
      <c r="O30" s="648"/>
      <c r="P30" s="648"/>
      <c r="Q30" s="648"/>
      <c r="R30" s="648"/>
      <c r="S30" s="648"/>
      <c r="T30" s="636"/>
      <c r="U30" s="636"/>
      <c r="V30" s="636"/>
      <c r="W30" s="636"/>
      <c r="X30" s="636"/>
      <c r="Y30" s="636"/>
      <c r="Z30" s="636"/>
      <c r="AA30" s="636"/>
      <c r="AB30" s="636"/>
      <c r="AC30" s="636"/>
      <c r="AD30" s="636"/>
      <c r="AE30" s="636"/>
      <c r="AF30" s="636"/>
      <c r="AG30" s="636"/>
      <c r="AH30" s="636"/>
      <c r="AI30" s="636"/>
      <c r="AJ30" s="636"/>
      <c r="AK30" s="636"/>
      <c r="AL30" s="636"/>
      <c r="AM30" s="636"/>
      <c r="AN30" s="636"/>
      <c r="AO30" s="636"/>
      <c r="AP30" s="636"/>
      <c r="AQ30" s="636"/>
      <c r="AR30" s="636"/>
      <c r="AS30" s="636"/>
      <c r="AT30" s="636"/>
      <c r="AU30" s="636"/>
      <c r="AV30" s="636"/>
      <c r="AW30" s="636"/>
      <c r="AX30" s="636"/>
      <c r="AY30" s="636"/>
      <c r="AZ30" s="636"/>
      <c r="BA30" s="636"/>
      <c r="BB30" s="636"/>
      <c r="BC30" s="636"/>
      <c r="BD30" s="636"/>
      <c r="BE30" s="636"/>
    </row>
    <row r="31" s="636" customFormat="true" ht="7.35" hidden="false" customHeight="true" outlineLevel="0" collapsed="false">
      <c r="A31" s="634"/>
      <c r="B31" s="635"/>
      <c r="C31" s="650"/>
      <c r="D31" s="650"/>
      <c r="E31" s="648"/>
      <c r="G31" s="650"/>
    </row>
    <row r="32" s="627" customFormat="true" ht="15.75" hidden="false" customHeight="true" outlineLevel="0" collapsed="false">
      <c r="A32" s="634" t="s">
        <v>425</v>
      </c>
      <c r="B32" s="635" t="s">
        <v>426</v>
      </c>
      <c r="C32" s="647" t="s">
        <v>427</v>
      </c>
      <c r="D32" s="647"/>
      <c r="E32" s="651" t="s">
        <v>428</v>
      </c>
      <c r="F32" s="650"/>
      <c r="G32" s="650"/>
      <c r="H32" s="650"/>
      <c r="I32" s="650"/>
      <c r="J32" s="650"/>
      <c r="K32" s="650"/>
      <c r="L32" s="650"/>
      <c r="M32" s="650"/>
      <c r="N32" s="650"/>
      <c r="O32" s="650"/>
      <c r="P32" s="636"/>
      <c r="Q32" s="636"/>
      <c r="R32" s="636"/>
      <c r="S32" s="636"/>
      <c r="T32" s="636"/>
      <c r="U32" s="636"/>
      <c r="V32" s="636"/>
      <c r="W32" s="636"/>
      <c r="X32" s="636"/>
      <c r="Y32" s="636"/>
      <c r="Z32" s="636"/>
      <c r="AA32" s="636"/>
      <c r="AB32" s="636"/>
      <c r="AC32" s="636"/>
      <c r="AD32" s="636"/>
      <c r="AE32" s="636"/>
      <c r="AF32" s="636"/>
      <c r="AG32" s="636"/>
      <c r="AH32" s="636"/>
      <c r="AI32" s="636"/>
      <c r="AJ32" s="636"/>
      <c r="AK32" s="636"/>
      <c r="AL32" s="636"/>
      <c r="AM32" s="636"/>
      <c r="AN32" s="636"/>
      <c r="AO32" s="636"/>
      <c r="AP32" s="636"/>
      <c r="AQ32" s="636"/>
      <c r="AR32" s="636"/>
      <c r="AS32" s="636"/>
      <c r="AT32" s="636"/>
      <c r="AU32" s="636"/>
      <c r="AV32" s="636"/>
      <c r="AW32" s="636"/>
      <c r="AX32" s="636"/>
      <c r="AY32" s="636"/>
      <c r="AZ32" s="636"/>
      <c r="BA32" s="636"/>
      <c r="BB32" s="636"/>
      <c r="BC32" s="636"/>
      <c r="BD32" s="636"/>
      <c r="BE32" s="636"/>
    </row>
    <row r="33" s="627" customFormat="true" ht="6.95" hidden="false" customHeight="true" outlineLevel="0" collapsed="false">
      <c r="A33" s="634"/>
      <c r="B33" s="635"/>
      <c r="C33" s="635"/>
      <c r="D33" s="635"/>
      <c r="E33" s="635"/>
      <c r="F33" s="635"/>
      <c r="G33" s="635"/>
      <c r="H33" s="635"/>
      <c r="I33" s="650"/>
      <c r="J33" s="650"/>
      <c r="K33" s="650"/>
      <c r="L33" s="650"/>
      <c r="M33" s="650"/>
      <c r="N33" s="650"/>
      <c r="O33" s="650"/>
      <c r="P33" s="636"/>
      <c r="Q33" s="636"/>
      <c r="R33" s="636"/>
      <c r="S33" s="636"/>
      <c r="T33" s="636"/>
      <c r="U33" s="636"/>
      <c r="V33" s="636"/>
      <c r="W33" s="636"/>
      <c r="X33" s="636"/>
      <c r="Y33" s="636"/>
      <c r="Z33" s="636"/>
      <c r="AA33" s="636"/>
      <c r="AB33" s="636"/>
      <c r="AC33" s="636"/>
      <c r="AD33" s="636"/>
      <c r="AE33" s="636"/>
      <c r="AF33" s="636"/>
      <c r="AG33" s="636"/>
      <c r="AH33" s="636"/>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row>
    <row r="34" s="627" customFormat="true" ht="15.75" hidden="false" customHeight="true" outlineLevel="0" collapsed="false">
      <c r="A34" s="634"/>
      <c r="B34" s="635"/>
      <c r="C34" s="177" t="s">
        <v>216</v>
      </c>
      <c r="D34" s="635"/>
      <c r="E34" s="635"/>
      <c r="F34" s="650"/>
      <c r="G34" s="650"/>
      <c r="H34" s="650"/>
      <c r="I34" s="650"/>
      <c r="J34" s="650"/>
      <c r="K34" s="650"/>
      <c r="L34" s="650"/>
      <c r="M34" s="650"/>
      <c r="N34" s="650"/>
      <c r="O34" s="650"/>
      <c r="P34" s="636"/>
      <c r="Q34" s="636"/>
      <c r="R34" s="636"/>
      <c r="S34" s="636"/>
      <c r="T34" s="636"/>
      <c r="U34" s="636"/>
      <c r="V34" s="636"/>
      <c r="W34" s="636"/>
      <c r="X34" s="636"/>
      <c r="Y34" s="636"/>
      <c r="Z34" s="636"/>
      <c r="AA34" s="636"/>
      <c r="AB34" s="636"/>
      <c r="AC34" s="636"/>
      <c r="AD34" s="636"/>
      <c r="AE34" s="636"/>
      <c r="AF34" s="636"/>
      <c r="AG34" s="636"/>
      <c r="AH34" s="636"/>
      <c r="AI34" s="636"/>
      <c r="AJ34" s="636"/>
      <c r="AK34" s="636"/>
      <c r="AL34" s="636"/>
      <c r="AM34" s="636"/>
      <c r="AN34" s="636"/>
      <c r="AO34" s="636"/>
      <c r="AP34" s="636"/>
      <c r="AQ34" s="636"/>
      <c r="AR34" s="636"/>
      <c r="AS34" s="636"/>
      <c r="AT34" s="636"/>
      <c r="AU34" s="636"/>
      <c r="AV34" s="636"/>
      <c r="AW34" s="636"/>
      <c r="AX34" s="636"/>
      <c r="AY34" s="636"/>
      <c r="AZ34" s="636"/>
      <c r="BA34" s="636"/>
      <c r="BB34" s="636"/>
      <c r="BC34" s="636"/>
      <c r="BD34" s="636"/>
      <c r="BE34" s="636"/>
    </row>
    <row r="35" s="627" customFormat="true" ht="15.75" hidden="false" customHeight="true" outlineLevel="0" collapsed="false">
      <c r="A35" s="634"/>
      <c r="B35" s="635"/>
      <c r="C35" s="652"/>
      <c r="D35" s="652"/>
      <c r="E35" s="652"/>
      <c r="F35" s="652"/>
      <c r="G35" s="652"/>
      <c r="H35" s="650"/>
      <c r="I35" s="650"/>
      <c r="J35" s="650"/>
      <c r="K35" s="650"/>
      <c r="L35" s="650"/>
      <c r="M35" s="650"/>
      <c r="N35" s="650"/>
      <c r="O35" s="650"/>
      <c r="P35" s="636"/>
      <c r="Q35" s="636"/>
      <c r="R35" s="636"/>
      <c r="S35" s="636"/>
      <c r="T35" s="636"/>
      <c r="U35" s="636"/>
      <c r="V35" s="636"/>
      <c r="W35" s="636"/>
      <c r="X35" s="636"/>
      <c r="Y35" s="636"/>
      <c r="Z35" s="636"/>
      <c r="AA35" s="636"/>
      <c r="AB35" s="636"/>
      <c r="AC35" s="636"/>
      <c r="AD35" s="636"/>
      <c r="AE35" s="636"/>
      <c r="AF35" s="636"/>
      <c r="AG35" s="636"/>
      <c r="AH35" s="636"/>
      <c r="AI35" s="636"/>
      <c r="AJ35" s="636"/>
      <c r="AK35" s="636"/>
      <c r="AL35" s="636"/>
      <c r="AM35" s="636"/>
      <c r="AN35" s="636"/>
      <c r="AO35" s="636"/>
      <c r="AP35" s="636"/>
      <c r="AQ35" s="636"/>
      <c r="AR35" s="636"/>
      <c r="AS35" s="636"/>
      <c r="AT35" s="636"/>
      <c r="AU35" s="636"/>
      <c r="AV35" s="636"/>
      <c r="AW35" s="636"/>
      <c r="AX35" s="636"/>
      <c r="AY35" s="636"/>
      <c r="AZ35" s="636"/>
      <c r="BA35" s="636"/>
      <c r="BB35" s="636"/>
      <c r="BC35" s="636"/>
      <c r="BD35" s="636"/>
      <c r="BE35" s="636"/>
    </row>
    <row r="36" s="627" customFormat="true" ht="15.75" hidden="false" customHeight="true" outlineLevel="0" collapsed="false">
      <c r="A36" s="634"/>
      <c r="B36" s="635"/>
      <c r="C36" s="652"/>
      <c r="D36" s="652"/>
      <c r="E36" s="652"/>
      <c r="F36" s="652"/>
      <c r="G36" s="652"/>
      <c r="H36" s="650"/>
      <c r="I36" s="650"/>
      <c r="J36" s="650"/>
      <c r="K36" s="650"/>
      <c r="L36" s="650"/>
      <c r="M36" s="650"/>
      <c r="N36" s="650"/>
      <c r="O36" s="650"/>
      <c r="P36" s="636"/>
      <c r="Q36" s="636"/>
      <c r="R36" s="636"/>
      <c r="S36" s="636"/>
      <c r="T36" s="636"/>
      <c r="U36" s="636"/>
      <c r="V36" s="636"/>
      <c r="W36" s="636"/>
      <c r="X36" s="636"/>
      <c r="Y36" s="636"/>
      <c r="Z36" s="636"/>
      <c r="AA36" s="636"/>
      <c r="AB36" s="636"/>
      <c r="AC36" s="636"/>
      <c r="AD36" s="636"/>
      <c r="AE36" s="636"/>
      <c r="AF36" s="636"/>
      <c r="AG36" s="636"/>
      <c r="AH36" s="636"/>
      <c r="AI36" s="636"/>
      <c r="AJ36" s="636"/>
      <c r="AK36" s="636"/>
      <c r="AL36" s="636"/>
      <c r="AM36" s="636"/>
      <c r="AN36" s="636"/>
      <c r="AO36" s="636"/>
      <c r="AP36" s="636"/>
      <c r="AQ36" s="636"/>
      <c r="AR36" s="636"/>
      <c r="AS36" s="636"/>
      <c r="AT36" s="636"/>
      <c r="AU36" s="636"/>
      <c r="AV36" s="636"/>
      <c r="AW36" s="636"/>
      <c r="AX36" s="636"/>
      <c r="AY36" s="636"/>
      <c r="AZ36" s="636"/>
      <c r="BA36" s="636"/>
      <c r="BB36" s="636"/>
      <c r="BC36" s="636"/>
      <c r="BD36" s="636"/>
      <c r="BE36" s="636"/>
    </row>
    <row r="37" s="627" customFormat="true" ht="15.75" hidden="false" customHeight="true" outlineLevel="0" collapsed="false">
      <c r="A37" s="634"/>
      <c r="B37" s="635"/>
      <c r="C37" s="652"/>
      <c r="D37" s="652"/>
      <c r="E37" s="652"/>
      <c r="F37" s="652"/>
      <c r="G37" s="652"/>
      <c r="H37" s="650"/>
      <c r="I37" s="650"/>
      <c r="J37" s="650"/>
      <c r="K37" s="650"/>
      <c r="L37" s="650"/>
      <c r="M37" s="650"/>
      <c r="N37" s="650"/>
      <c r="O37" s="650"/>
      <c r="P37" s="636"/>
      <c r="Q37" s="636"/>
      <c r="R37" s="636"/>
      <c r="S37" s="636"/>
      <c r="T37" s="636"/>
      <c r="U37" s="636"/>
      <c r="V37" s="636"/>
      <c r="W37" s="636"/>
      <c r="X37" s="636"/>
      <c r="Y37" s="636"/>
      <c r="Z37" s="636"/>
      <c r="AA37" s="636"/>
      <c r="AB37" s="636"/>
      <c r="AC37" s="636"/>
      <c r="AD37" s="636"/>
      <c r="AE37" s="636"/>
      <c r="AF37" s="636"/>
      <c r="AG37" s="636"/>
      <c r="AH37" s="636"/>
      <c r="AI37" s="636"/>
      <c r="AJ37" s="636"/>
      <c r="AK37" s="636"/>
      <c r="AL37" s="636"/>
      <c r="AM37" s="636"/>
      <c r="AN37" s="636"/>
      <c r="AO37" s="636"/>
      <c r="AP37" s="636"/>
      <c r="AQ37" s="636"/>
      <c r="AR37" s="636"/>
      <c r="AS37" s="636"/>
      <c r="AT37" s="636"/>
      <c r="AU37" s="636"/>
      <c r="AV37" s="636"/>
      <c r="AW37" s="636"/>
      <c r="AX37" s="636"/>
      <c r="AY37" s="636"/>
      <c r="AZ37" s="636"/>
      <c r="BA37" s="636"/>
      <c r="BB37" s="636"/>
      <c r="BC37" s="636"/>
      <c r="BD37" s="636"/>
      <c r="BE37" s="636"/>
    </row>
    <row r="38" s="636" customFormat="true" ht="6.95" hidden="false" customHeight="true" outlineLevel="0" collapsed="false">
      <c r="A38" s="634"/>
      <c r="B38" s="634"/>
      <c r="C38" s="650"/>
      <c r="D38" s="650"/>
      <c r="E38" s="650"/>
      <c r="F38" s="650"/>
      <c r="G38" s="650"/>
    </row>
    <row r="39" s="636" customFormat="true" ht="7.35" hidden="false" customHeight="true" outlineLevel="0" collapsed="false">
      <c r="A39" s="634"/>
      <c r="B39" s="634"/>
      <c r="C39" s="650"/>
      <c r="D39" s="650"/>
      <c r="E39" s="650"/>
      <c r="F39" s="650"/>
      <c r="G39" s="650"/>
    </row>
    <row r="40" s="636" customFormat="true" ht="7.35" hidden="false" customHeight="true" outlineLevel="0" collapsed="false">
      <c r="A40" s="634"/>
      <c r="B40" s="634"/>
      <c r="C40" s="650"/>
      <c r="D40" s="650"/>
      <c r="E40" s="650"/>
      <c r="F40" s="650"/>
      <c r="G40" s="650"/>
    </row>
    <row r="41" s="636" customFormat="true" ht="15" hidden="false" customHeight="false" outlineLevel="0" collapsed="false">
      <c r="A41" s="634" t="s">
        <v>429</v>
      </c>
      <c r="B41" s="634" t="s">
        <v>430</v>
      </c>
      <c r="C41" s="653" t="n">
        <v>20000</v>
      </c>
      <c r="D41" s="653"/>
      <c r="E41" s="654" t="s">
        <v>431</v>
      </c>
      <c r="F41" s="650"/>
      <c r="G41" s="650"/>
    </row>
    <row r="42" s="636" customFormat="true" ht="15" hidden="false" customHeight="false" outlineLevel="0" collapsed="false">
      <c r="A42" s="655"/>
      <c r="B42" s="656"/>
      <c r="C42" s="657" t="s">
        <v>432</v>
      </c>
      <c r="D42" s="658" t="s">
        <v>433</v>
      </c>
      <c r="E42" s="654"/>
      <c r="F42" s="650"/>
      <c r="G42" s="650"/>
    </row>
    <row r="43" s="636" customFormat="true" ht="15" hidden="false" customHeight="false" outlineLevel="0" collapsed="false">
      <c r="A43" s="655"/>
      <c r="B43" s="656"/>
      <c r="C43" s="657" t="s">
        <v>434</v>
      </c>
      <c r="D43" s="659"/>
      <c r="E43" s="654" t="s">
        <v>431</v>
      </c>
      <c r="F43" s="650"/>
      <c r="G43" s="650"/>
    </row>
    <row r="44" s="636" customFormat="true" ht="15" hidden="false" customHeight="false" outlineLevel="0" collapsed="false">
      <c r="A44" s="655"/>
      <c r="B44" s="656"/>
      <c r="C44" s="657" t="s">
        <v>435</v>
      </c>
      <c r="D44" s="659"/>
      <c r="E44" s="654" t="s">
        <v>431</v>
      </c>
      <c r="F44" s="650"/>
      <c r="G44" s="650"/>
    </row>
    <row r="45" s="636" customFormat="true" ht="15" hidden="false" customHeight="false" outlineLevel="0" collapsed="false">
      <c r="A45" s="655"/>
      <c r="B45" s="660"/>
      <c r="C45" s="649"/>
      <c r="F45" s="661"/>
      <c r="G45" s="662"/>
      <c r="H45" s="662"/>
    </row>
    <row r="46" s="625" customFormat="true" ht="21" hidden="false" customHeight="true" outlineLevel="0" collapsed="false">
      <c r="A46" s="611"/>
      <c r="B46" s="622" t="s">
        <v>436</v>
      </c>
      <c r="C46" s="622"/>
      <c r="D46" s="622"/>
      <c r="E46" s="622"/>
      <c r="F46" s="622"/>
      <c r="G46" s="622"/>
      <c r="H46" s="622"/>
      <c r="I46" s="622"/>
      <c r="J46" s="622"/>
      <c r="K46" s="622"/>
      <c r="L46" s="622"/>
      <c r="M46" s="622"/>
      <c r="N46" s="622"/>
      <c r="O46" s="622"/>
      <c r="P46" s="622"/>
      <c r="Q46" s="622"/>
      <c r="R46" s="622"/>
      <c r="S46" s="622"/>
      <c r="T46" s="622"/>
      <c r="U46" s="622"/>
      <c r="V46" s="622"/>
      <c r="W46" s="622"/>
      <c r="X46" s="622"/>
      <c r="Y46" s="622"/>
      <c r="Z46" s="622"/>
      <c r="AA46" s="622"/>
      <c r="AB46" s="622"/>
      <c r="AC46" s="622"/>
      <c r="AD46" s="622"/>
      <c r="AE46" s="622"/>
      <c r="AF46" s="622"/>
      <c r="AG46" s="622"/>
      <c r="AH46" s="622"/>
      <c r="AI46" s="622"/>
      <c r="AJ46" s="622"/>
      <c r="AK46" s="623"/>
      <c r="AL46" s="624"/>
    </row>
    <row r="47" s="231" customFormat="true" ht="16.5" hidden="false" customHeight="true" outlineLevel="0" collapsed="false">
      <c r="A47" s="47"/>
      <c r="B47" s="101" t="s">
        <v>437</v>
      </c>
      <c r="C47" s="47"/>
      <c r="D47" s="47"/>
      <c r="E47" s="47"/>
      <c r="F47" s="47"/>
      <c r="G47" s="663"/>
      <c r="H47" s="664"/>
      <c r="I47" s="664"/>
      <c r="J47" s="664"/>
    </row>
    <row r="48" s="627" customFormat="true" ht="7.5" hidden="false" customHeight="true" outlineLevel="1" collapsed="false">
      <c r="A48" s="626"/>
      <c r="B48" s="665"/>
      <c r="C48" s="665"/>
      <c r="D48" s="665"/>
      <c r="E48" s="665"/>
      <c r="F48" s="665"/>
      <c r="G48" s="665"/>
    </row>
    <row r="49" s="627" customFormat="true" ht="15" hidden="false" customHeight="false" outlineLevel="1" collapsed="false">
      <c r="A49" s="629" t="s">
        <v>438</v>
      </c>
      <c r="B49" s="629" t="s">
        <v>113</v>
      </c>
      <c r="C49" s="666" t="s">
        <v>327</v>
      </c>
      <c r="D49" s="666"/>
      <c r="E49" s="665"/>
      <c r="F49" s="665"/>
      <c r="G49" s="665"/>
    </row>
    <row r="50" s="627" customFormat="true" ht="15.75" hidden="false" customHeight="true" outlineLevel="1" collapsed="false">
      <c r="A50" s="629"/>
      <c r="B50" s="629"/>
      <c r="C50" s="667" t="s">
        <v>439</v>
      </c>
      <c r="D50" s="667" t="s">
        <v>440</v>
      </c>
      <c r="E50" s="668" t="s">
        <v>327</v>
      </c>
      <c r="F50" s="668" t="s">
        <v>441</v>
      </c>
      <c r="G50" s="669" t="s">
        <v>442</v>
      </c>
      <c r="H50" s="669" t="s">
        <v>443</v>
      </c>
      <c r="I50" s="670" t="s">
        <v>140</v>
      </c>
      <c r="J50" s="671" t="s">
        <v>444</v>
      </c>
    </row>
    <row r="51" s="627" customFormat="true" ht="14.25" hidden="false" customHeight="false" outlineLevel="1" collapsed="false">
      <c r="A51" s="629"/>
      <c r="B51" s="629"/>
      <c r="C51" s="667"/>
      <c r="D51" s="667"/>
      <c r="E51" s="667"/>
      <c r="F51" s="667"/>
      <c r="G51" s="669"/>
      <c r="H51" s="669"/>
      <c r="I51" s="670"/>
      <c r="J51" s="671"/>
    </row>
    <row r="52" s="627" customFormat="true" ht="14.25" hidden="false" customHeight="false" outlineLevel="1" collapsed="false">
      <c r="A52" s="629"/>
      <c r="B52" s="672" t="s">
        <v>445</v>
      </c>
      <c r="C52" s="639" t="s">
        <v>48</v>
      </c>
      <c r="D52" s="639" t="s">
        <v>60</v>
      </c>
      <c r="E52" s="639" t="s">
        <v>60</v>
      </c>
      <c r="F52" s="639" t="s">
        <v>60</v>
      </c>
      <c r="G52" s="639" t="s">
        <v>60</v>
      </c>
      <c r="H52" s="639" t="s">
        <v>60</v>
      </c>
      <c r="I52" s="639" t="s">
        <v>60</v>
      </c>
    </row>
    <row r="53" s="627" customFormat="true" ht="14.25" hidden="false" customHeight="false" outlineLevel="1" collapsed="false">
      <c r="A53" s="629"/>
      <c r="B53" s="672" t="s">
        <v>446</v>
      </c>
      <c r="C53" s="639" t="s">
        <v>48</v>
      </c>
      <c r="D53" s="639" t="s">
        <v>60</v>
      </c>
      <c r="E53" s="639" t="s">
        <v>60</v>
      </c>
      <c r="F53" s="639" t="s">
        <v>60</v>
      </c>
      <c r="G53" s="639" t="s">
        <v>60</v>
      </c>
      <c r="H53" s="639" t="s">
        <v>60</v>
      </c>
      <c r="I53" s="639" t="s">
        <v>60</v>
      </c>
    </row>
    <row r="54" s="627" customFormat="true" ht="4.35" hidden="false" customHeight="true" outlineLevel="1" collapsed="false">
      <c r="A54" s="629"/>
      <c r="B54" s="673"/>
      <c r="C54" s="665"/>
      <c r="D54" s="665"/>
      <c r="E54" s="665"/>
      <c r="F54" s="665"/>
      <c r="G54" s="665"/>
    </row>
    <row r="55" s="627" customFormat="true" ht="7.5" hidden="false" customHeight="true" outlineLevel="1" collapsed="false">
      <c r="A55" s="629"/>
      <c r="B55" s="673"/>
      <c r="C55" s="665"/>
      <c r="D55" s="665"/>
      <c r="E55" s="665"/>
      <c r="F55" s="665"/>
      <c r="G55" s="665"/>
    </row>
    <row r="56" s="627" customFormat="true" ht="19.5" hidden="false" customHeight="true" outlineLevel="1" collapsed="false">
      <c r="A56" s="629" t="s">
        <v>447</v>
      </c>
      <c r="B56" s="629" t="s">
        <v>448</v>
      </c>
    </row>
    <row r="57" s="627" customFormat="true" ht="24" hidden="false" customHeight="true" outlineLevel="1" collapsed="false">
      <c r="A57" s="629"/>
      <c r="B57" s="629"/>
      <c r="C57" s="674" t="s">
        <v>449</v>
      </c>
      <c r="D57" s="675" t="n">
        <v>2.58</v>
      </c>
      <c r="E57" s="676" t="s">
        <v>391</v>
      </c>
    </row>
    <row r="58" s="627" customFormat="true" ht="24" hidden="false" customHeight="false" outlineLevel="1" collapsed="false">
      <c r="A58" s="629"/>
      <c r="B58" s="629"/>
      <c r="C58" s="674" t="s">
        <v>450</v>
      </c>
      <c r="D58" s="675" t="n">
        <v>0</v>
      </c>
      <c r="E58" s="676" t="s">
        <v>391</v>
      </c>
    </row>
    <row r="59" s="627" customFormat="true" ht="17.85" hidden="false" customHeight="true" outlineLevel="1" collapsed="false">
      <c r="A59" s="629"/>
      <c r="B59" s="629"/>
      <c r="C59" s="674" t="s">
        <v>451</v>
      </c>
      <c r="D59" s="675" t="n">
        <v>0.67</v>
      </c>
      <c r="E59" s="676" t="s">
        <v>452</v>
      </c>
    </row>
    <row r="60" s="627" customFormat="true" ht="17.85" hidden="false" customHeight="true" outlineLevel="1" collapsed="false">
      <c r="A60" s="629"/>
      <c r="B60" s="629"/>
      <c r="C60" s="674"/>
      <c r="D60" s="674"/>
      <c r="E60" s="674"/>
    </row>
    <row r="61" s="627" customFormat="true" ht="17.85" hidden="false" customHeight="true" outlineLevel="1" collapsed="false">
      <c r="A61" s="629" t="s">
        <v>453</v>
      </c>
      <c r="B61" s="629" t="s">
        <v>454</v>
      </c>
      <c r="C61" s="677" t="s">
        <v>433</v>
      </c>
      <c r="D61" s="677"/>
    </row>
    <row r="62" s="627" customFormat="true" ht="17.85" hidden="false" customHeight="true" outlineLevel="1" collapsed="false">
      <c r="A62" s="629"/>
      <c r="B62" s="629"/>
    </row>
    <row r="63" s="627" customFormat="true" ht="17.85" hidden="false" customHeight="true" outlineLevel="1" collapsed="false">
      <c r="A63" s="629" t="s">
        <v>455</v>
      </c>
      <c r="B63" s="678" t="s">
        <v>456</v>
      </c>
      <c r="C63" s="659"/>
      <c r="D63" s="679" t="s">
        <v>431</v>
      </c>
      <c r="E63" s="680"/>
      <c r="F63" s="681"/>
      <c r="G63" s="681"/>
    </row>
    <row r="64" s="627" customFormat="true" ht="17.85" hidden="false" customHeight="true" outlineLevel="1" collapsed="false">
      <c r="A64" s="629" t="s">
        <v>457</v>
      </c>
      <c r="B64" s="682" t="s">
        <v>458</v>
      </c>
      <c r="C64" s="659"/>
      <c r="D64" s="679" t="s">
        <v>459</v>
      </c>
      <c r="E64" s="679"/>
      <c r="F64" s="679"/>
      <c r="G64" s="679"/>
    </row>
    <row r="65" s="627" customFormat="true" ht="4.5" hidden="false" customHeight="true" outlineLevel="1" collapsed="false">
      <c r="A65" s="629"/>
      <c r="B65" s="682"/>
      <c r="C65" s="683"/>
      <c r="D65" s="679"/>
      <c r="E65" s="679"/>
      <c r="F65" s="679"/>
      <c r="G65" s="679"/>
    </row>
    <row r="66" s="627" customFormat="true" ht="17.85" hidden="false" customHeight="true" outlineLevel="1" collapsed="false">
      <c r="A66" s="629" t="s">
        <v>460</v>
      </c>
      <c r="B66" s="684" t="s">
        <v>461</v>
      </c>
      <c r="C66" s="659"/>
      <c r="D66" s="679" t="s">
        <v>16</v>
      </c>
      <c r="E66" s="685"/>
      <c r="F66" s="685"/>
      <c r="G66" s="685"/>
    </row>
    <row r="67" s="627" customFormat="true" ht="4.35" hidden="false" customHeight="true" outlineLevel="1" collapsed="false">
      <c r="A67" s="629"/>
      <c r="B67" s="686"/>
      <c r="C67" s="687"/>
      <c r="D67" s="688"/>
      <c r="E67" s="689"/>
      <c r="F67" s="689"/>
    </row>
    <row r="68" s="627" customFormat="true" ht="17.85" hidden="false" customHeight="true" outlineLevel="1" collapsed="false">
      <c r="A68" s="629" t="s">
        <v>462</v>
      </c>
      <c r="B68" s="682" t="s">
        <v>463</v>
      </c>
      <c r="C68" s="659"/>
      <c r="D68" s="690" t="s">
        <v>464</v>
      </c>
      <c r="E68" s="689"/>
      <c r="F68" s="689"/>
    </row>
    <row r="69" s="627" customFormat="true" ht="5.85" hidden="false" customHeight="true" outlineLevel="1" collapsed="false">
      <c r="A69" s="629"/>
      <c r="B69" s="691"/>
      <c r="C69" s="687"/>
      <c r="D69" s="688"/>
      <c r="E69" s="689"/>
      <c r="F69" s="689"/>
    </row>
    <row r="70" s="627" customFormat="true" ht="14.25" hidden="false" customHeight="false" outlineLevel="1" collapsed="false">
      <c r="A70" s="629" t="s">
        <v>465</v>
      </c>
      <c r="B70" s="682" t="s">
        <v>466</v>
      </c>
      <c r="C70" s="692" t="s">
        <v>467</v>
      </c>
      <c r="D70" s="692"/>
      <c r="E70" s="692" t="s">
        <v>468</v>
      </c>
      <c r="F70" s="692" t="s">
        <v>469</v>
      </c>
    </row>
    <row r="71" s="627" customFormat="true" ht="7.5" hidden="false" customHeight="true" outlineLevel="1" collapsed="false">
      <c r="A71" s="626"/>
      <c r="B71" s="693"/>
    </row>
    <row r="72" s="627" customFormat="true" ht="7.5" hidden="false" customHeight="true" outlineLevel="1" collapsed="false">
      <c r="A72" s="626"/>
      <c r="B72" s="693"/>
      <c r="C72" s="693"/>
      <c r="D72" s="693"/>
      <c r="E72" s="693"/>
      <c r="F72" s="693"/>
      <c r="G72" s="693"/>
    </row>
    <row r="73" s="625" customFormat="true" ht="21" hidden="false" customHeight="true" outlineLevel="0" collapsed="false">
      <c r="A73" s="611"/>
      <c r="B73" s="622" t="s">
        <v>470</v>
      </c>
      <c r="C73" s="622"/>
      <c r="D73" s="622"/>
      <c r="E73" s="622"/>
      <c r="F73" s="622"/>
      <c r="G73" s="622"/>
      <c r="H73" s="622"/>
      <c r="I73" s="622"/>
      <c r="J73" s="622"/>
      <c r="K73" s="622"/>
      <c r="L73" s="622"/>
      <c r="M73" s="622"/>
      <c r="N73" s="622"/>
      <c r="O73" s="622"/>
      <c r="P73" s="622"/>
      <c r="Q73" s="622"/>
      <c r="R73" s="622"/>
      <c r="S73" s="622"/>
      <c r="T73" s="622"/>
      <c r="U73" s="622"/>
      <c r="V73" s="622"/>
      <c r="W73" s="622"/>
      <c r="X73" s="622"/>
      <c r="Y73" s="622"/>
      <c r="Z73" s="622"/>
      <c r="AA73" s="622"/>
      <c r="AB73" s="622"/>
      <c r="AC73" s="622"/>
      <c r="AD73" s="622"/>
      <c r="AE73" s="622"/>
      <c r="AF73" s="622"/>
      <c r="AG73" s="622"/>
      <c r="AH73" s="622"/>
      <c r="AI73" s="622"/>
      <c r="AJ73" s="622"/>
      <c r="AK73" s="623"/>
      <c r="AL73" s="624"/>
    </row>
    <row r="74" s="231" customFormat="true" ht="16.5" hidden="false" customHeight="true" outlineLevel="0" collapsed="false">
      <c r="B74" s="61" t="s">
        <v>471</v>
      </c>
      <c r="G74" s="694"/>
      <c r="H74" s="695"/>
      <c r="I74" s="695"/>
      <c r="J74" s="695"/>
    </row>
    <row r="75" s="636" customFormat="true" ht="7.35" hidden="false" customHeight="true" outlineLevel="1" collapsed="false">
      <c r="A75" s="655"/>
      <c r="B75" s="656"/>
      <c r="C75" s="650"/>
      <c r="D75" s="650"/>
      <c r="E75" s="650"/>
      <c r="F75" s="650"/>
      <c r="G75" s="650"/>
    </row>
    <row r="76" s="627" customFormat="true" ht="15.75" hidden="false" customHeight="true" outlineLevel="1" collapsed="false">
      <c r="A76" s="634" t="s">
        <v>472</v>
      </c>
      <c r="B76" s="634" t="s">
        <v>473</v>
      </c>
      <c r="C76" s="647" t="s">
        <v>433</v>
      </c>
      <c r="D76" s="647"/>
      <c r="E76" s="650"/>
      <c r="F76" s="650"/>
      <c r="G76" s="650"/>
      <c r="H76" s="650"/>
      <c r="I76" s="650"/>
      <c r="J76" s="650"/>
      <c r="K76" s="650"/>
      <c r="L76" s="650"/>
      <c r="M76" s="650"/>
      <c r="N76" s="636"/>
      <c r="O76" s="636"/>
      <c r="P76" s="636"/>
      <c r="Q76" s="636"/>
      <c r="R76" s="636"/>
      <c r="S76" s="636"/>
      <c r="T76" s="636"/>
      <c r="U76" s="636"/>
      <c r="V76" s="636"/>
      <c r="W76" s="636"/>
      <c r="X76" s="636"/>
      <c r="Y76" s="636"/>
      <c r="Z76" s="636"/>
      <c r="AA76" s="636"/>
      <c r="AB76" s="636"/>
      <c r="AC76" s="636"/>
      <c r="AD76" s="636"/>
      <c r="AE76" s="636"/>
      <c r="AF76" s="636"/>
      <c r="AG76" s="636"/>
      <c r="AH76" s="636"/>
      <c r="AI76" s="636"/>
    </row>
    <row r="77" s="636" customFormat="true" ht="6.6" hidden="false" customHeight="true" outlineLevel="1" collapsed="false">
      <c r="A77" s="634"/>
      <c r="B77" s="634"/>
      <c r="C77" s="650"/>
      <c r="D77" s="650"/>
      <c r="E77" s="650"/>
      <c r="F77" s="650"/>
      <c r="G77" s="650"/>
      <c r="H77" s="650"/>
      <c r="I77" s="650"/>
      <c r="J77" s="650"/>
      <c r="K77" s="650"/>
      <c r="L77" s="650"/>
      <c r="M77" s="650"/>
    </row>
    <row r="78" s="636" customFormat="true" ht="14.25" hidden="false" customHeight="false" outlineLevel="1" collapsed="false">
      <c r="A78" s="634" t="s">
        <v>474</v>
      </c>
      <c r="B78" s="634" t="s">
        <v>475</v>
      </c>
      <c r="C78" s="666" t="s">
        <v>433</v>
      </c>
      <c r="D78" s="666"/>
      <c r="E78" s="666"/>
      <c r="F78" s="650"/>
      <c r="G78" s="650"/>
      <c r="H78" s="650"/>
      <c r="I78" s="650"/>
      <c r="J78" s="650"/>
      <c r="K78" s="650"/>
      <c r="L78" s="650"/>
      <c r="M78" s="650"/>
    </row>
    <row r="79" s="636" customFormat="true" ht="7.5" hidden="false" customHeight="true" outlineLevel="1" collapsed="false">
      <c r="A79" s="634"/>
      <c r="B79" s="634"/>
      <c r="C79" s="650"/>
      <c r="D79" s="650"/>
      <c r="E79" s="650"/>
      <c r="F79" s="650"/>
      <c r="G79" s="650"/>
      <c r="H79" s="650"/>
      <c r="I79" s="650"/>
      <c r="J79" s="650"/>
      <c r="K79" s="650"/>
      <c r="L79" s="650"/>
      <c r="M79" s="650"/>
    </row>
    <row r="80" s="636" customFormat="true" ht="7.5" hidden="false" customHeight="true" outlineLevel="1" collapsed="false">
      <c r="A80" s="634"/>
      <c r="B80" s="634"/>
      <c r="C80" s="650"/>
      <c r="D80" s="650"/>
      <c r="E80" s="650"/>
      <c r="F80" s="650"/>
      <c r="G80" s="650"/>
      <c r="H80" s="650"/>
      <c r="I80" s="650"/>
      <c r="J80" s="650"/>
      <c r="K80" s="650"/>
      <c r="L80" s="650"/>
      <c r="M80" s="650"/>
    </row>
    <row r="81" s="627" customFormat="true" ht="15" hidden="false" customHeight="true" outlineLevel="1" collapsed="false">
      <c r="A81" s="634" t="s">
        <v>476</v>
      </c>
      <c r="B81" s="634" t="s">
        <v>477</v>
      </c>
      <c r="C81" s="650"/>
      <c r="D81" s="650"/>
      <c r="E81" s="650"/>
      <c r="F81" s="650"/>
      <c r="G81" s="650"/>
      <c r="H81" s="636"/>
      <c r="I81" s="636"/>
      <c r="J81" s="636"/>
      <c r="K81" s="636"/>
      <c r="L81" s="636"/>
      <c r="M81" s="636"/>
      <c r="N81" s="636"/>
      <c r="O81" s="636"/>
      <c r="P81" s="636"/>
      <c r="Q81" s="636"/>
      <c r="R81" s="636"/>
      <c r="S81" s="636"/>
      <c r="T81" s="636"/>
      <c r="U81" s="636"/>
      <c r="V81" s="636"/>
      <c r="W81" s="636"/>
      <c r="X81" s="636"/>
      <c r="Y81" s="636"/>
      <c r="Z81" s="636"/>
      <c r="AA81" s="636"/>
      <c r="AB81" s="636"/>
      <c r="AC81" s="636"/>
      <c r="AD81" s="636"/>
      <c r="AE81" s="636"/>
      <c r="AF81" s="636"/>
      <c r="AG81" s="636"/>
      <c r="AH81" s="636"/>
      <c r="AI81" s="636"/>
    </row>
    <row r="82" s="627" customFormat="true" ht="35.25" hidden="false" customHeight="true" outlineLevel="1" collapsed="false">
      <c r="A82" s="634"/>
      <c r="B82" s="634"/>
      <c r="C82" s="696" t="s">
        <v>478</v>
      </c>
      <c r="D82" s="697"/>
      <c r="E82" s="697"/>
      <c r="F82" s="697"/>
      <c r="G82" s="697"/>
      <c r="H82" s="641" t="str">
        <f aca="false">CONCATENATE(TEXT(1000-LEN(D82), "#")," characters left")</f>
        <v>1000 characters left</v>
      </c>
      <c r="I82" s="650"/>
      <c r="J82" s="650"/>
      <c r="K82" s="650"/>
      <c r="L82" s="650"/>
      <c r="M82" s="650"/>
      <c r="N82" s="650"/>
      <c r="O82" s="650"/>
      <c r="P82" s="636"/>
      <c r="Q82" s="636"/>
      <c r="R82" s="636"/>
      <c r="S82" s="636"/>
      <c r="T82" s="636"/>
      <c r="U82" s="636"/>
      <c r="V82" s="636"/>
      <c r="W82" s="636"/>
      <c r="X82" s="636"/>
      <c r="Y82" s="636"/>
      <c r="Z82" s="636"/>
      <c r="AA82" s="636"/>
      <c r="AB82" s="636"/>
      <c r="AC82" s="636"/>
      <c r="AD82" s="636"/>
      <c r="AE82" s="636"/>
      <c r="AF82" s="636"/>
      <c r="AG82" s="636"/>
      <c r="AH82" s="636"/>
      <c r="AI82" s="636"/>
    </row>
    <row r="83" s="627" customFormat="true" ht="15.75" hidden="false" customHeight="true" outlineLevel="1" collapsed="false">
      <c r="A83" s="634"/>
      <c r="B83" s="634"/>
      <c r="C83" s="698" t="s">
        <v>479</v>
      </c>
      <c r="D83" s="692" t="s">
        <v>467</v>
      </c>
      <c r="E83" s="692"/>
      <c r="F83" s="692" t="s">
        <v>468</v>
      </c>
      <c r="G83" s="692" t="s">
        <v>469</v>
      </c>
      <c r="H83" s="650"/>
      <c r="I83" s="650"/>
      <c r="J83" s="650"/>
      <c r="K83" s="650"/>
      <c r="L83" s="650"/>
      <c r="M83" s="650"/>
      <c r="N83" s="650"/>
      <c r="O83" s="650"/>
      <c r="P83" s="636"/>
      <c r="Q83" s="636"/>
      <c r="R83" s="636"/>
      <c r="S83" s="636"/>
      <c r="T83" s="636"/>
      <c r="U83" s="636"/>
      <c r="V83" s="636"/>
      <c r="W83" s="636"/>
      <c r="X83" s="636"/>
      <c r="Y83" s="636"/>
      <c r="Z83" s="636"/>
      <c r="AA83" s="636"/>
      <c r="AB83" s="636"/>
      <c r="AC83" s="636"/>
      <c r="AD83" s="636"/>
      <c r="AE83" s="636"/>
      <c r="AF83" s="636"/>
      <c r="AG83" s="636"/>
      <c r="AH83" s="636"/>
      <c r="AI83" s="636"/>
    </row>
    <row r="84" s="627" customFormat="true" ht="15.75" hidden="false" customHeight="true" outlineLevel="1" collapsed="false">
      <c r="A84" s="634"/>
      <c r="B84" s="634"/>
      <c r="C84" s="636"/>
      <c r="D84" s="636"/>
      <c r="E84" s="636"/>
      <c r="F84" s="636"/>
      <c r="G84" s="636"/>
      <c r="H84" s="636"/>
      <c r="I84" s="650"/>
      <c r="J84" s="650"/>
      <c r="K84" s="650"/>
      <c r="L84" s="650"/>
      <c r="M84" s="650"/>
      <c r="N84" s="650"/>
      <c r="O84" s="650"/>
      <c r="P84" s="636"/>
      <c r="Q84" s="636"/>
      <c r="R84" s="636"/>
      <c r="S84" s="636"/>
      <c r="T84" s="636"/>
      <c r="U84" s="636"/>
      <c r="V84" s="636"/>
      <c r="W84" s="636"/>
      <c r="X84" s="636"/>
      <c r="Y84" s="636"/>
      <c r="Z84" s="636"/>
      <c r="AA84" s="636"/>
      <c r="AB84" s="636"/>
      <c r="AC84" s="636"/>
      <c r="AD84" s="636"/>
      <c r="AE84" s="636"/>
      <c r="AF84" s="636"/>
      <c r="AG84" s="636"/>
      <c r="AH84" s="636"/>
      <c r="AI84" s="636"/>
    </row>
    <row r="85" s="627" customFormat="true" ht="15.75" hidden="false" customHeight="true" outlineLevel="1" collapsed="false">
      <c r="A85" s="634" t="s">
        <v>480</v>
      </c>
      <c r="B85" s="634" t="s">
        <v>454</v>
      </c>
      <c r="C85" s="677" t="s">
        <v>433</v>
      </c>
      <c r="D85" s="677"/>
      <c r="E85" s="650"/>
      <c r="F85" s="650"/>
      <c r="G85" s="650"/>
      <c r="H85" s="650"/>
      <c r="I85" s="650"/>
      <c r="J85" s="650"/>
      <c r="K85" s="650"/>
      <c r="L85" s="650"/>
      <c r="M85" s="650"/>
      <c r="N85" s="636"/>
      <c r="O85" s="636"/>
      <c r="P85" s="636"/>
      <c r="Q85" s="636"/>
      <c r="R85" s="636"/>
      <c r="S85" s="636"/>
      <c r="T85" s="636"/>
      <c r="U85" s="636"/>
      <c r="V85" s="636"/>
      <c r="W85" s="636"/>
      <c r="X85" s="636"/>
      <c r="Y85" s="636"/>
      <c r="Z85" s="636"/>
      <c r="AA85" s="636"/>
      <c r="AB85" s="636"/>
      <c r="AC85" s="636"/>
      <c r="AD85" s="636"/>
      <c r="AE85" s="636"/>
      <c r="AF85" s="636"/>
      <c r="AG85" s="636"/>
      <c r="AH85" s="636"/>
      <c r="AI85" s="636"/>
    </row>
    <row r="86" s="627" customFormat="true" ht="8.25" hidden="false" customHeight="true" outlineLevel="1" collapsed="false">
      <c r="A86" s="634"/>
      <c r="B86" s="634"/>
      <c r="C86" s="655"/>
      <c r="D86" s="655"/>
      <c r="E86" s="650"/>
      <c r="F86" s="650"/>
      <c r="G86" s="650"/>
      <c r="H86" s="650"/>
      <c r="I86" s="650"/>
      <c r="J86" s="650"/>
      <c r="K86" s="650"/>
      <c r="L86" s="650"/>
      <c r="M86" s="650"/>
      <c r="N86" s="636"/>
      <c r="O86" s="636"/>
      <c r="P86" s="636"/>
      <c r="Q86" s="636"/>
      <c r="R86" s="636"/>
      <c r="S86" s="636"/>
      <c r="T86" s="636"/>
      <c r="U86" s="636"/>
      <c r="V86" s="636"/>
      <c r="W86" s="636"/>
      <c r="X86" s="636"/>
      <c r="Y86" s="636"/>
      <c r="Z86" s="636"/>
      <c r="AA86" s="636"/>
      <c r="AB86" s="636"/>
      <c r="AC86" s="636"/>
      <c r="AD86" s="636"/>
      <c r="AE86" s="636"/>
      <c r="AF86" s="636"/>
      <c r="AG86" s="636"/>
      <c r="AH86" s="636"/>
      <c r="AI86" s="636"/>
    </row>
    <row r="87" s="627" customFormat="true" ht="19.5" hidden="false" customHeight="true" outlineLevel="1" collapsed="false">
      <c r="A87" s="634" t="s">
        <v>481</v>
      </c>
      <c r="B87" s="634" t="s">
        <v>482</v>
      </c>
      <c r="C87" s="659"/>
      <c r="D87" s="699" t="s">
        <v>431</v>
      </c>
      <c r="E87" s="655"/>
      <c r="F87" s="655"/>
      <c r="G87" s="650"/>
      <c r="H87" s="650"/>
      <c r="I87" s="650"/>
      <c r="J87" s="650"/>
      <c r="K87" s="650"/>
      <c r="L87" s="650"/>
      <c r="M87" s="650"/>
      <c r="N87" s="636"/>
      <c r="O87" s="636"/>
      <c r="P87" s="636"/>
      <c r="Q87" s="636"/>
      <c r="R87" s="636"/>
      <c r="S87" s="636"/>
      <c r="T87" s="636"/>
      <c r="U87" s="636"/>
      <c r="V87" s="636"/>
      <c r="W87" s="636"/>
      <c r="X87" s="636"/>
      <c r="Y87" s="636"/>
      <c r="Z87" s="636"/>
      <c r="AA87" s="636"/>
      <c r="AB87" s="636"/>
      <c r="AC87" s="636"/>
      <c r="AD87" s="636"/>
      <c r="AE87" s="636"/>
      <c r="AF87" s="636"/>
      <c r="AG87" s="636"/>
      <c r="AH87" s="636"/>
      <c r="AI87" s="636"/>
    </row>
    <row r="88" s="627" customFormat="true" ht="6" hidden="false" customHeight="true" outlineLevel="1" collapsed="false">
      <c r="A88" s="634"/>
      <c r="B88" s="634"/>
      <c r="C88" s="634"/>
      <c r="D88" s="699"/>
      <c r="E88" s="655"/>
      <c r="F88" s="655"/>
      <c r="G88" s="650"/>
      <c r="H88" s="650"/>
      <c r="I88" s="650"/>
      <c r="J88" s="650"/>
      <c r="K88" s="650"/>
      <c r="L88" s="650"/>
      <c r="M88" s="650"/>
      <c r="N88" s="636"/>
      <c r="O88" s="636"/>
      <c r="P88" s="636"/>
      <c r="Q88" s="636"/>
      <c r="R88" s="636"/>
      <c r="S88" s="636"/>
      <c r="T88" s="636"/>
      <c r="U88" s="636"/>
      <c r="V88" s="636"/>
      <c r="W88" s="636"/>
      <c r="X88" s="636"/>
      <c r="Y88" s="636"/>
      <c r="Z88" s="636"/>
      <c r="AA88" s="636"/>
      <c r="AB88" s="636"/>
      <c r="AC88" s="636"/>
      <c r="AD88" s="636"/>
      <c r="AE88" s="636"/>
      <c r="AF88" s="636"/>
      <c r="AG88" s="636"/>
      <c r="AH88" s="636"/>
      <c r="AI88" s="636"/>
    </row>
    <row r="89" s="627" customFormat="true" ht="20.25" hidden="false" customHeight="true" outlineLevel="1" collapsed="false">
      <c r="A89" s="634" t="s">
        <v>483</v>
      </c>
      <c r="B89" s="634" t="s">
        <v>458</v>
      </c>
      <c r="C89" s="659"/>
      <c r="D89" s="699" t="s">
        <v>459</v>
      </c>
      <c r="E89" s="655"/>
      <c r="F89" s="655"/>
      <c r="G89" s="650"/>
      <c r="H89" s="650"/>
      <c r="I89" s="650"/>
      <c r="J89" s="650"/>
      <c r="K89" s="650"/>
      <c r="L89" s="650"/>
      <c r="M89" s="650"/>
      <c r="N89" s="636"/>
      <c r="O89" s="636"/>
      <c r="P89" s="636"/>
      <c r="Q89" s="636"/>
      <c r="R89" s="636"/>
      <c r="S89" s="636"/>
      <c r="T89" s="636"/>
      <c r="U89" s="636"/>
      <c r="V89" s="636"/>
      <c r="W89" s="636"/>
      <c r="X89" s="636"/>
      <c r="Y89" s="636"/>
      <c r="Z89" s="636"/>
      <c r="AA89" s="636"/>
      <c r="AB89" s="636"/>
      <c r="AC89" s="636"/>
      <c r="AD89" s="636"/>
      <c r="AE89" s="636"/>
      <c r="AF89" s="636"/>
      <c r="AG89" s="636"/>
      <c r="AH89" s="636"/>
      <c r="AI89" s="636"/>
    </row>
    <row r="90" s="627" customFormat="true" ht="8.85" hidden="false" customHeight="true" outlineLevel="1" collapsed="false">
      <c r="A90" s="634"/>
      <c r="B90" s="634"/>
      <c r="C90" s="699"/>
      <c r="D90" s="699"/>
      <c r="E90" s="655"/>
      <c r="F90" s="655"/>
      <c r="G90" s="650"/>
      <c r="H90" s="650"/>
      <c r="I90" s="650"/>
      <c r="J90" s="650"/>
      <c r="K90" s="650"/>
      <c r="L90" s="650"/>
      <c r="M90" s="650"/>
      <c r="N90" s="636"/>
      <c r="O90" s="636"/>
      <c r="P90" s="636"/>
      <c r="Q90" s="636"/>
      <c r="R90" s="636"/>
      <c r="S90" s="636"/>
      <c r="T90" s="636"/>
      <c r="U90" s="636"/>
      <c r="V90" s="636"/>
      <c r="W90" s="636"/>
      <c r="X90" s="636"/>
      <c r="Y90" s="636"/>
      <c r="Z90" s="636"/>
      <c r="AA90" s="636"/>
      <c r="AB90" s="636"/>
      <c r="AC90" s="636"/>
      <c r="AD90" s="636"/>
      <c r="AE90" s="636"/>
      <c r="AF90" s="636"/>
      <c r="AG90" s="636"/>
      <c r="AH90" s="636"/>
      <c r="AI90" s="636"/>
    </row>
    <row r="91" s="627" customFormat="true" ht="15.75" hidden="false" customHeight="true" outlineLevel="1" collapsed="false">
      <c r="A91" s="634" t="s">
        <v>484</v>
      </c>
      <c r="B91" s="700" t="s">
        <v>461</v>
      </c>
      <c r="C91" s="659"/>
      <c r="D91" s="699" t="s">
        <v>16</v>
      </c>
      <c r="E91" s="655"/>
      <c r="F91" s="655"/>
      <c r="G91" s="650"/>
      <c r="H91" s="650"/>
      <c r="I91" s="650"/>
      <c r="J91" s="650"/>
      <c r="K91" s="650"/>
      <c r="L91" s="650"/>
      <c r="M91" s="650"/>
      <c r="N91" s="636"/>
      <c r="O91" s="636"/>
      <c r="P91" s="636"/>
      <c r="Q91" s="636"/>
      <c r="R91" s="636"/>
      <c r="S91" s="636"/>
      <c r="T91" s="636"/>
      <c r="U91" s="636"/>
      <c r="V91" s="636"/>
      <c r="W91" s="636"/>
      <c r="X91" s="636"/>
      <c r="Y91" s="636"/>
      <c r="Z91" s="636"/>
      <c r="AA91" s="636"/>
      <c r="AB91" s="636"/>
      <c r="AC91" s="636"/>
      <c r="AD91" s="636"/>
      <c r="AE91" s="636"/>
      <c r="AF91" s="636"/>
      <c r="AG91" s="636"/>
      <c r="AH91" s="636"/>
      <c r="AI91" s="636"/>
    </row>
    <row r="92" s="627" customFormat="true" ht="8.85" hidden="false" customHeight="true" outlineLevel="1" collapsed="false">
      <c r="A92" s="634"/>
      <c r="B92" s="634"/>
      <c r="C92" s="699"/>
      <c r="D92" s="699"/>
      <c r="E92" s="655"/>
      <c r="F92" s="655"/>
      <c r="G92" s="650"/>
      <c r="H92" s="650"/>
      <c r="I92" s="650"/>
      <c r="J92" s="650"/>
      <c r="K92" s="650"/>
      <c r="L92" s="650"/>
      <c r="M92" s="650"/>
      <c r="N92" s="636"/>
      <c r="O92" s="636"/>
      <c r="P92" s="636"/>
      <c r="Q92" s="636"/>
      <c r="R92" s="636"/>
      <c r="S92" s="636"/>
      <c r="T92" s="636"/>
      <c r="U92" s="636"/>
      <c r="V92" s="636"/>
      <c r="W92" s="636"/>
      <c r="X92" s="636"/>
      <c r="Y92" s="636"/>
      <c r="Z92" s="636"/>
      <c r="AA92" s="636"/>
      <c r="AB92" s="636"/>
      <c r="AC92" s="636"/>
      <c r="AD92" s="636"/>
      <c r="AE92" s="636"/>
      <c r="AF92" s="636"/>
      <c r="AG92" s="636"/>
      <c r="AH92" s="636"/>
      <c r="AI92" s="636"/>
    </row>
    <row r="93" s="627" customFormat="true" ht="15.75" hidden="false" customHeight="true" outlineLevel="1" collapsed="false">
      <c r="A93" s="634" t="s">
        <v>485</v>
      </c>
      <c r="B93" s="700" t="s">
        <v>463</v>
      </c>
      <c r="C93" s="659"/>
      <c r="D93" s="701" t="s">
        <v>464</v>
      </c>
      <c r="E93" s="655"/>
      <c r="F93" s="655"/>
      <c r="G93" s="650"/>
      <c r="H93" s="650"/>
      <c r="I93" s="650"/>
      <c r="J93" s="650"/>
      <c r="K93" s="650"/>
      <c r="L93" s="650"/>
      <c r="M93" s="650"/>
      <c r="N93" s="636"/>
      <c r="O93" s="636"/>
      <c r="P93" s="636"/>
      <c r="Q93" s="636"/>
      <c r="R93" s="636"/>
      <c r="S93" s="636"/>
      <c r="T93" s="636"/>
      <c r="U93" s="636"/>
      <c r="V93" s="636"/>
      <c r="W93" s="636"/>
      <c r="X93" s="636"/>
      <c r="Y93" s="636"/>
      <c r="Z93" s="636"/>
      <c r="AA93" s="636"/>
      <c r="AB93" s="636"/>
      <c r="AC93" s="636"/>
      <c r="AD93" s="636"/>
      <c r="AE93" s="636"/>
      <c r="AF93" s="636"/>
      <c r="AG93" s="636"/>
      <c r="AH93" s="636"/>
      <c r="AI93" s="636"/>
    </row>
    <row r="94" s="627" customFormat="true" ht="8.1" hidden="false" customHeight="true" outlineLevel="1" collapsed="false">
      <c r="A94" s="634"/>
      <c r="B94" s="634"/>
      <c r="C94" s="699"/>
      <c r="D94" s="699"/>
      <c r="E94" s="655"/>
      <c r="F94" s="655"/>
      <c r="G94" s="650"/>
      <c r="H94" s="650"/>
      <c r="I94" s="650"/>
      <c r="J94" s="650"/>
      <c r="K94" s="650"/>
      <c r="L94" s="650"/>
      <c r="M94" s="650"/>
      <c r="N94" s="636"/>
      <c r="O94" s="636"/>
      <c r="P94" s="636"/>
      <c r="Q94" s="636"/>
      <c r="R94" s="636"/>
      <c r="S94" s="636"/>
      <c r="T94" s="636"/>
      <c r="U94" s="636"/>
      <c r="V94" s="636"/>
      <c r="W94" s="636"/>
      <c r="X94" s="636"/>
      <c r="Y94" s="636"/>
      <c r="Z94" s="636"/>
      <c r="AA94" s="636"/>
      <c r="AB94" s="636"/>
      <c r="AC94" s="636"/>
      <c r="AD94" s="636"/>
      <c r="AE94" s="636"/>
      <c r="AF94" s="636"/>
      <c r="AG94" s="636"/>
      <c r="AH94" s="636"/>
      <c r="AI94" s="636"/>
    </row>
    <row r="95" s="636" customFormat="true" ht="15" hidden="false" customHeight="true" outlineLevel="1" collapsed="false">
      <c r="A95" s="634" t="s">
        <v>486</v>
      </c>
      <c r="B95" s="634" t="s">
        <v>466</v>
      </c>
      <c r="C95" s="692" t="s">
        <v>467</v>
      </c>
      <c r="D95" s="692"/>
      <c r="E95" s="692" t="s">
        <v>468</v>
      </c>
      <c r="F95" s="692" t="s">
        <v>469</v>
      </c>
      <c r="G95" s="650"/>
    </row>
    <row r="96" s="636" customFormat="true" ht="9.6" hidden="false" customHeight="true" outlineLevel="1" collapsed="false">
      <c r="A96" s="655"/>
      <c r="B96" s="699"/>
      <c r="C96" s="699"/>
      <c r="D96" s="699"/>
      <c r="E96" s="699"/>
      <c r="F96" s="699"/>
      <c r="G96" s="699"/>
    </row>
    <row r="97" s="625" customFormat="true" ht="21" hidden="false" customHeight="true" outlineLevel="0" collapsed="false">
      <c r="A97" s="611"/>
      <c r="B97" s="622" t="s">
        <v>487</v>
      </c>
      <c r="C97" s="622"/>
      <c r="D97" s="622"/>
      <c r="E97" s="622"/>
      <c r="F97" s="622"/>
      <c r="G97" s="622"/>
      <c r="H97" s="622"/>
      <c r="I97" s="622"/>
      <c r="J97" s="622"/>
      <c r="K97" s="622"/>
      <c r="L97" s="622"/>
      <c r="M97" s="622"/>
      <c r="N97" s="622"/>
      <c r="O97" s="622"/>
      <c r="P97" s="622"/>
      <c r="Q97" s="622"/>
      <c r="R97" s="622"/>
      <c r="S97" s="622"/>
      <c r="T97" s="622"/>
      <c r="U97" s="622"/>
      <c r="V97" s="622"/>
      <c r="W97" s="622"/>
      <c r="X97" s="622"/>
      <c r="Y97" s="622"/>
      <c r="Z97" s="622"/>
      <c r="AA97" s="622"/>
      <c r="AB97" s="622"/>
      <c r="AC97" s="622"/>
      <c r="AD97" s="622"/>
      <c r="AE97" s="622"/>
      <c r="AF97" s="622"/>
      <c r="AG97" s="622"/>
      <c r="AH97" s="622"/>
      <c r="AI97" s="622"/>
      <c r="AJ97" s="622"/>
      <c r="AK97" s="623"/>
      <c r="AL97" s="624"/>
    </row>
    <row r="98" s="231" customFormat="true" ht="16.5" hidden="false" customHeight="true" outlineLevel="0" collapsed="false">
      <c r="B98" s="61" t="s">
        <v>488</v>
      </c>
      <c r="G98" s="694"/>
      <c r="H98" s="695"/>
      <c r="I98" s="695"/>
      <c r="J98" s="695"/>
    </row>
    <row r="99" s="636" customFormat="true" ht="7.35" hidden="false" customHeight="true" outlineLevel="1" collapsed="false">
      <c r="A99" s="655"/>
      <c r="B99" s="656"/>
      <c r="C99" s="650"/>
      <c r="D99" s="650"/>
      <c r="E99" s="650"/>
      <c r="F99" s="650"/>
      <c r="G99" s="650"/>
    </row>
    <row r="100" s="627" customFormat="true" ht="15.75" hidden="false" customHeight="true" outlineLevel="1" collapsed="false">
      <c r="A100" s="634" t="s">
        <v>489</v>
      </c>
      <c r="B100" s="634" t="s">
        <v>454</v>
      </c>
      <c r="C100" s="702" t="s">
        <v>433</v>
      </c>
      <c r="D100" s="702"/>
      <c r="E100" s="650"/>
      <c r="F100" s="650"/>
      <c r="G100" s="650"/>
      <c r="H100" s="650"/>
      <c r="I100" s="650"/>
      <c r="J100" s="650"/>
      <c r="K100" s="650"/>
      <c r="L100" s="650"/>
      <c r="M100" s="650"/>
      <c r="N100" s="636"/>
      <c r="O100" s="636"/>
      <c r="P100" s="636"/>
      <c r="Q100" s="636"/>
      <c r="R100" s="636"/>
      <c r="S100" s="636"/>
      <c r="T100" s="636"/>
      <c r="U100" s="636"/>
      <c r="V100" s="636"/>
      <c r="W100" s="636"/>
      <c r="X100" s="636"/>
      <c r="Y100" s="636"/>
      <c r="Z100" s="636"/>
      <c r="AA100" s="636"/>
      <c r="AB100" s="636"/>
      <c r="AC100" s="636"/>
      <c r="AD100" s="636"/>
      <c r="AE100" s="636"/>
      <c r="AF100" s="636"/>
      <c r="AG100" s="636"/>
      <c r="AH100" s="636"/>
      <c r="AI100" s="636"/>
    </row>
    <row r="101" s="636" customFormat="true" ht="12.75" hidden="false" customHeight="true" outlineLevel="1" collapsed="false">
      <c r="A101" s="634"/>
      <c r="B101" s="634"/>
      <c r="C101" s="650"/>
      <c r="D101" s="650"/>
      <c r="E101" s="650"/>
      <c r="F101" s="650"/>
      <c r="G101" s="650"/>
      <c r="H101" s="650"/>
      <c r="I101" s="650"/>
      <c r="J101" s="650"/>
      <c r="K101" s="650"/>
      <c r="L101" s="650"/>
      <c r="M101" s="650"/>
    </row>
    <row r="102" s="627" customFormat="true" ht="15" hidden="false" customHeight="true" outlineLevel="1" collapsed="false">
      <c r="A102" s="634" t="s">
        <v>490</v>
      </c>
      <c r="B102" s="634" t="s">
        <v>477</v>
      </c>
      <c r="C102" s="650"/>
      <c r="D102" s="650"/>
      <c r="E102" s="650"/>
      <c r="F102" s="650"/>
      <c r="G102" s="650"/>
      <c r="H102" s="636"/>
      <c r="I102" s="636"/>
      <c r="J102" s="636"/>
      <c r="K102" s="636"/>
      <c r="L102" s="636"/>
      <c r="M102" s="636"/>
      <c r="N102" s="636"/>
      <c r="O102" s="636"/>
      <c r="P102" s="636"/>
      <c r="Q102" s="636"/>
      <c r="R102" s="636"/>
      <c r="S102" s="636"/>
      <c r="T102" s="636"/>
      <c r="U102" s="636"/>
      <c r="V102" s="636"/>
      <c r="W102" s="636"/>
      <c r="X102" s="636"/>
      <c r="Y102" s="636"/>
      <c r="Z102" s="636"/>
      <c r="AA102" s="636"/>
      <c r="AB102" s="636"/>
      <c r="AC102" s="636"/>
      <c r="AD102" s="636"/>
      <c r="AE102" s="636"/>
      <c r="AF102" s="636"/>
      <c r="AG102" s="636"/>
      <c r="AH102" s="636"/>
      <c r="AI102" s="636"/>
    </row>
    <row r="103" s="627" customFormat="true" ht="15.75" hidden="false" customHeight="true" outlineLevel="1" collapsed="false">
      <c r="A103" s="634"/>
      <c r="B103" s="634"/>
      <c r="C103" s="698" t="s">
        <v>478</v>
      </c>
      <c r="D103" s="703"/>
      <c r="E103" s="703"/>
      <c r="F103" s="703"/>
      <c r="G103" s="703"/>
      <c r="H103" s="641" t="str">
        <f aca="false">CONCATENATE(TEXT(1000-LEN(D103), "#")," characters left")</f>
        <v>1000 characters left</v>
      </c>
      <c r="I103" s="650"/>
      <c r="J103" s="650"/>
      <c r="K103" s="650"/>
      <c r="L103" s="650"/>
      <c r="M103" s="650"/>
      <c r="N103" s="650"/>
      <c r="O103" s="650"/>
      <c r="P103" s="636"/>
      <c r="Q103" s="636"/>
      <c r="R103" s="636"/>
      <c r="S103" s="636"/>
      <c r="T103" s="636"/>
      <c r="U103" s="636"/>
      <c r="V103" s="636"/>
      <c r="W103" s="636"/>
      <c r="X103" s="636"/>
      <c r="Y103" s="636"/>
      <c r="Z103" s="636"/>
      <c r="AA103" s="636"/>
      <c r="AB103" s="636"/>
      <c r="AC103" s="636"/>
      <c r="AD103" s="636"/>
      <c r="AE103" s="636"/>
      <c r="AF103" s="636"/>
      <c r="AG103" s="636"/>
      <c r="AH103" s="636"/>
      <c r="AI103" s="636"/>
    </row>
    <row r="104" s="627" customFormat="true" ht="15.75" hidden="false" customHeight="true" outlineLevel="1" collapsed="false">
      <c r="A104" s="634"/>
      <c r="B104" s="634"/>
      <c r="C104" s="698" t="s">
        <v>479</v>
      </c>
      <c r="D104" s="692" t="s">
        <v>467</v>
      </c>
      <c r="E104" s="692"/>
      <c r="F104" s="692" t="s">
        <v>468</v>
      </c>
      <c r="G104" s="692" t="s">
        <v>469</v>
      </c>
      <c r="H104" s="650"/>
      <c r="I104" s="650"/>
      <c r="J104" s="650"/>
      <c r="K104" s="650"/>
      <c r="L104" s="650"/>
      <c r="M104" s="650"/>
      <c r="N104" s="650"/>
      <c r="O104" s="650"/>
      <c r="P104" s="636"/>
      <c r="Q104" s="636"/>
      <c r="R104" s="636"/>
      <c r="S104" s="636"/>
      <c r="T104" s="636"/>
      <c r="U104" s="636"/>
      <c r="V104" s="636"/>
      <c r="W104" s="636"/>
      <c r="X104" s="636"/>
      <c r="Y104" s="636"/>
      <c r="Z104" s="636"/>
      <c r="AA104" s="636"/>
      <c r="AB104" s="636"/>
      <c r="AC104" s="636"/>
      <c r="AD104" s="636"/>
      <c r="AE104" s="636"/>
      <c r="AF104" s="636"/>
      <c r="AG104" s="636"/>
      <c r="AH104" s="636"/>
      <c r="AI104" s="636"/>
    </row>
    <row r="105" s="627" customFormat="true" ht="15.75" hidden="false" customHeight="true" outlineLevel="1" collapsed="false">
      <c r="A105" s="634"/>
      <c r="B105" s="634"/>
      <c r="C105" s="636"/>
      <c r="D105" s="636"/>
      <c r="E105" s="636"/>
      <c r="F105" s="636"/>
      <c r="G105" s="636"/>
      <c r="H105" s="636"/>
      <c r="I105" s="650"/>
      <c r="J105" s="650"/>
      <c r="K105" s="650"/>
      <c r="L105" s="650"/>
      <c r="M105" s="650"/>
      <c r="N105" s="650"/>
      <c r="O105" s="650"/>
      <c r="P105" s="636"/>
      <c r="Q105" s="636"/>
      <c r="R105" s="636"/>
      <c r="S105" s="636"/>
      <c r="T105" s="636"/>
      <c r="U105" s="636"/>
      <c r="V105" s="636"/>
      <c r="W105" s="636"/>
      <c r="X105" s="636"/>
      <c r="Y105" s="636"/>
      <c r="Z105" s="636"/>
      <c r="AA105" s="636"/>
      <c r="AB105" s="636"/>
      <c r="AC105" s="636"/>
      <c r="AD105" s="636"/>
      <c r="AE105" s="636"/>
      <c r="AF105" s="636"/>
      <c r="AG105" s="636"/>
      <c r="AH105" s="636"/>
      <c r="AI105" s="636"/>
    </row>
    <row r="106" s="636" customFormat="true" ht="7.35" hidden="false" customHeight="true" outlineLevel="1" collapsed="false">
      <c r="A106" s="655"/>
      <c r="B106" s="655"/>
      <c r="C106" s="655"/>
      <c r="D106" s="655"/>
      <c r="E106" s="655"/>
      <c r="F106" s="655"/>
      <c r="G106" s="650"/>
    </row>
    <row r="107" s="625" customFormat="true" ht="21" hidden="false" customHeight="true" outlineLevel="0" collapsed="false">
      <c r="A107" s="611"/>
      <c r="B107" s="622" t="s">
        <v>491</v>
      </c>
      <c r="C107" s="622"/>
      <c r="D107" s="622"/>
      <c r="E107" s="622"/>
      <c r="F107" s="622"/>
      <c r="G107" s="622"/>
      <c r="H107" s="622"/>
      <c r="I107" s="622"/>
      <c r="J107" s="622"/>
      <c r="K107" s="622"/>
      <c r="L107" s="622"/>
      <c r="M107" s="622"/>
      <c r="N107" s="622"/>
      <c r="O107" s="622"/>
      <c r="P107" s="622"/>
      <c r="Q107" s="622"/>
      <c r="R107" s="622"/>
      <c r="S107" s="622"/>
      <c r="T107" s="622"/>
      <c r="U107" s="622"/>
      <c r="V107" s="622"/>
      <c r="W107" s="622"/>
      <c r="X107" s="622"/>
      <c r="Y107" s="622"/>
      <c r="Z107" s="622"/>
      <c r="AA107" s="622"/>
      <c r="AB107" s="622"/>
      <c r="AC107" s="622"/>
      <c r="AD107" s="622"/>
      <c r="AE107" s="622"/>
      <c r="AF107" s="622"/>
      <c r="AG107" s="622"/>
      <c r="AH107" s="622"/>
      <c r="AI107" s="622"/>
      <c r="AJ107" s="622"/>
      <c r="AK107" s="623"/>
      <c r="AL107" s="624"/>
    </row>
    <row r="108" s="627" customFormat="true" ht="7.5" hidden="false" customHeight="true" outlineLevel="0" collapsed="false">
      <c r="A108" s="626"/>
      <c r="C108" s="689"/>
      <c r="D108" s="689"/>
      <c r="E108" s="689"/>
      <c r="F108" s="689"/>
      <c r="G108" s="689"/>
    </row>
    <row r="109" s="627" customFormat="true" ht="14.25" hidden="false" customHeight="false" outlineLevel="0" collapsed="false">
      <c r="A109" s="704" t="s">
        <v>492</v>
      </c>
      <c r="B109" s="705" t="s">
        <v>493</v>
      </c>
      <c r="C109" s="706" t="s">
        <v>494</v>
      </c>
      <c r="D109" s="706"/>
      <c r="E109" s="706"/>
      <c r="F109" s="706"/>
      <c r="G109" s="706"/>
      <c r="H109" s="706"/>
    </row>
    <row r="110" s="627" customFormat="true" ht="7.5" hidden="false" customHeight="true" outlineLevel="0" collapsed="false">
      <c r="A110" s="704"/>
      <c r="B110" s="705"/>
    </row>
    <row r="111" s="636" customFormat="true" ht="7.5" hidden="false" customHeight="true" outlineLevel="0" collapsed="false">
      <c r="A111" s="656"/>
      <c r="B111" s="649"/>
    </row>
    <row r="112" s="636" customFormat="true" ht="14.25" hidden="false" customHeight="false" outlineLevel="0" collapsed="false">
      <c r="A112" s="656" t="s">
        <v>495</v>
      </c>
      <c r="B112" s="649" t="s">
        <v>496</v>
      </c>
      <c r="C112" s="707" t="s">
        <v>497</v>
      </c>
      <c r="D112" s="707"/>
      <c r="E112" s="707"/>
      <c r="F112" s="707"/>
      <c r="G112" s="707"/>
      <c r="H112" s="707"/>
    </row>
    <row r="113" s="636" customFormat="true" ht="7.5" hidden="false" customHeight="true" outlineLevel="0" collapsed="false">
      <c r="A113" s="656"/>
      <c r="B113" s="649"/>
      <c r="D113" s="648"/>
      <c r="E113" s="648"/>
      <c r="F113" s="648"/>
      <c r="G113" s="648"/>
      <c r="H113" s="648"/>
      <c r="I113" s="648"/>
    </row>
    <row r="114" s="627" customFormat="true" ht="7.5" hidden="false" customHeight="true" outlineLevel="0" collapsed="false">
      <c r="A114" s="704"/>
      <c r="B114" s="704"/>
    </row>
    <row r="115" s="627" customFormat="true" ht="14.25" hidden="false" customHeight="false" outlineLevel="0" collapsed="false">
      <c r="A115" s="704" t="s">
        <v>498</v>
      </c>
      <c r="B115" s="705" t="s">
        <v>499</v>
      </c>
      <c r="C115" s="706" t="s">
        <v>500</v>
      </c>
      <c r="D115" s="706"/>
      <c r="E115" s="706"/>
      <c r="F115" s="706"/>
      <c r="G115" s="706"/>
      <c r="H115" s="706"/>
    </row>
    <row r="116" s="627" customFormat="true" ht="7.5" hidden="false" customHeight="true" outlineLevel="0" collapsed="false">
      <c r="A116" s="626"/>
      <c r="B116" s="708"/>
    </row>
    <row r="117" s="3" customFormat="true" ht="24.75" hidden="false" customHeight="true" outlineLevel="0" collapsed="false">
      <c r="A117" s="709"/>
      <c r="B117" s="603"/>
      <c r="C117" s="603"/>
      <c r="D117" s="603"/>
      <c r="E117" s="603"/>
      <c r="F117" s="603"/>
      <c r="G117" s="603"/>
      <c r="H117" s="603"/>
      <c r="I117" s="603"/>
      <c r="J117" s="603"/>
      <c r="K117" s="603"/>
      <c r="L117" s="603"/>
      <c r="M117" s="603"/>
      <c r="N117" s="603"/>
      <c r="O117" s="603"/>
      <c r="P117" s="603"/>
      <c r="Q117" s="603"/>
      <c r="R117" s="710"/>
      <c r="S117" s="711" t="s">
        <v>245</v>
      </c>
      <c r="T117" s="712" t="s">
        <v>248</v>
      </c>
      <c r="U117" s="713"/>
      <c r="V117" s="714"/>
      <c r="W117" s="713"/>
      <c r="X117" s="713"/>
      <c r="Y117" s="713"/>
    </row>
    <row r="118" s="716" customFormat="true" ht="14.25" hidden="false" customHeight="false" outlineLevel="0" collapsed="false">
      <c r="A118" s="715"/>
    </row>
    <row r="119" s="716" customFormat="true" ht="14.25" hidden="true" customHeight="false" outlineLevel="0" collapsed="false">
      <c r="A119" s="715"/>
    </row>
    <row r="120" s="716" customFormat="true" ht="14.25" hidden="true" customHeight="false" outlineLevel="0" collapsed="false">
      <c r="A120" s="715"/>
    </row>
    <row r="121" s="716" customFormat="true" ht="14.25" hidden="true" customHeight="false" outlineLevel="0" collapsed="false">
      <c r="A121" s="715"/>
    </row>
    <row r="122" s="716" customFormat="true" ht="14.25" hidden="true" customHeight="false" outlineLevel="0" collapsed="false">
      <c r="A122" s="715"/>
    </row>
    <row r="123" s="716" customFormat="true" ht="14.25" hidden="true" customHeight="false" outlineLevel="0" collapsed="false">
      <c r="A123" s="715"/>
    </row>
    <row r="124" s="716" customFormat="true" ht="14.25" hidden="true" customHeight="false" outlineLevel="0" collapsed="false">
      <c r="A124" s="715"/>
    </row>
    <row r="125" s="716" customFormat="true" ht="14.25" hidden="true" customHeight="false" outlineLevel="0" collapsed="false">
      <c r="A125" s="715"/>
    </row>
    <row r="126" s="716" customFormat="true" ht="14.25" hidden="true" customHeight="false" outlineLevel="0" collapsed="false">
      <c r="A126" s="715"/>
    </row>
    <row r="127" s="716" customFormat="true" ht="14.25" hidden="true" customHeight="false" outlineLevel="0" collapsed="false">
      <c r="A127" s="715"/>
    </row>
    <row r="128" s="716" customFormat="true" ht="14.25" hidden="true" customHeight="false" outlineLevel="0" collapsed="false">
      <c r="A128" s="715"/>
    </row>
    <row r="129" s="716" customFormat="true" ht="14.25" hidden="true" customHeight="false" outlineLevel="0" collapsed="false">
      <c r="A129" s="715"/>
    </row>
    <row r="130" s="716" customFormat="true" ht="14.25" hidden="true" customHeight="false" outlineLevel="0" collapsed="false">
      <c r="A130" s="715"/>
    </row>
    <row r="131" s="716" customFormat="true" ht="14.25" hidden="true" customHeight="false" outlineLevel="0" collapsed="false">
      <c r="A131" s="715"/>
    </row>
    <row r="132" s="716" customFormat="true" ht="14.25" hidden="true" customHeight="false" outlineLevel="0" collapsed="false">
      <c r="A132" s="715"/>
    </row>
    <row r="133" s="716" customFormat="true" ht="14.25" hidden="true" customHeight="false" outlineLevel="0" collapsed="false">
      <c r="A133" s="715"/>
    </row>
    <row r="134" s="716" customFormat="true" ht="14.25" hidden="true" customHeight="false" outlineLevel="0" collapsed="false">
      <c r="A134" s="715"/>
    </row>
    <row r="135" s="716" customFormat="true" ht="14.25" hidden="true" customHeight="false" outlineLevel="0" collapsed="false">
      <c r="A135" s="715"/>
    </row>
    <row r="136" s="716" customFormat="true" ht="14.25" hidden="true" customHeight="false" outlineLevel="0" collapsed="false">
      <c r="A136" s="715"/>
    </row>
    <row r="137" s="716" customFormat="true" ht="14.25" hidden="true" customHeight="false" outlineLevel="0" collapsed="false">
      <c r="A137" s="715"/>
    </row>
    <row r="138" s="716" customFormat="true" ht="14.25" hidden="true" customHeight="false" outlineLevel="0" collapsed="false">
      <c r="A138" s="715"/>
    </row>
    <row r="139" s="716" customFormat="true" ht="14.25" hidden="true" customHeight="false" outlineLevel="0" collapsed="false">
      <c r="A139" s="715"/>
    </row>
    <row r="140" s="716" customFormat="true" ht="14.25" hidden="true" customHeight="false" outlineLevel="0" collapsed="false">
      <c r="A140" s="715"/>
    </row>
    <row r="141" s="716" customFormat="true" ht="14.25" hidden="true" customHeight="false" outlineLevel="0" collapsed="false">
      <c r="A141" s="715"/>
    </row>
    <row r="142" s="716" customFormat="true" ht="14.25" hidden="true" customHeight="false" outlineLevel="0" collapsed="false">
      <c r="A142" s="715"/>
    </row>
    <row r="143" s="716" customFormat="true" ht="14.25" hidden="true" customHeight="false" outlineLevel="0" collapsed="false">
      <c r="A143" s="715"/>
    </row>
    <row r="144" s="716" customFormat="true" ht="14.25" hidden="true" customHeight="false" outlineLevel="0" collapsed="false">
      <c r="A144" s="715"/>
    </row>
    <row r="145" s="716" customFormat="true" ht="14.25" hidden="true" customHeight="false" outlineLevel="0" collapsed="false">
      <c r="A145" s="715"/>
    </row>
    <row r="146" s="716" customFormat="true" ht="14.25" hidden="true" customHeight="false" outlineLevel="0" collapsed="false">
      <c r="A146" s="715"/>
    </row>
    <row r="147" s="716" customFormat="true" ht="14.25" hidden="true" customHeight="false" outlineLevel="0" collapsed="false">
      <c r="A147" s="715"/>
    </row>
    <row r="148" s="716" customFormat="true" ht="14.25" hidden="true" customHeight="false" outlineLevel="0" collapsed="false">
      <c r="A148" s="715"/>
    </row>
    <row r="149" s="716" customFormat="true" ht="14.25" hidden="true" customHeight="false" outlineLevel="0" collapsed="false">
      <c r="A149" s="715"/>
    </row>
    <row r="150" s="716" customFormat="true" ht="14.25" hidden="true" customHeight="false" outlineLevel="0" collapsed="false">
      <c r="A150" s="715"/>
    </row>
    <row r="151" s="716" customFormat="true" ht="14.25" hidden="true" customHeight="false" outlineLevel="0" collapsed="false">
      <c r="A151" s="715"/>
    </row>
    <row r="152" s="716" customFormat="true" ht="14.25" hidden="true" customHeight="false" outlineLevel="0" collapsed="false">
      <c r="A152" s="715"/>
    </row>
    <row r="153" s="716" customFormat="true" ht="14.25" hidden="true" customHeight="false" outlineLevel="0" collapsed="false">
      <c r="A153" s="715"/>
    </row>
    <row r="154" s="716" customFormat="true" ht="14.25" hidden="true" customHeight="false" outlineLevel="0" collapsed="false">
      <c r="A154" s="715"/>
    </row>
    <row r="155" s="716" customFormat="true" ht="14.25" hidden="true" customHeight="false" outlineLevel="0" collapsed="false">
      <c r="A155" s="715"/>
    </row>
    <row r="156" s="716" customFormat="true" ht="14.25" hidden="true" customHeight="false" outlineLevel="0" collapsed="false">
      <c r="A156" s="715"/>
    </row>
    <row r="157" s="716" customFormat="true" ht="14.25" hidden="true" customHeight="false" outlineLevel="0" collapsed="false">
      <c r="A157" s="715"/>
    </row>
    <row r="158" s="716" customFormat="true" ht="14.25" hidden="true" customHeight="false" outlineLevel="0" collapsed="false">
      <c r="A158" s="715"/>
    </row>
    <row r="159" s="716" customFormat="true" ht="14.25" hidden="true" customHeight="false" outlineLevel="0" collapsed="false">
      <c r="A159" s="715"/>
    </row>
    <row r="160" s="716" customFormat="true" ht="14.25" hidden="true" customHeight="false" outlineLevel="0" collapsed="false">
      <c r="A160" s="715"/>
    </row>
    <row r="161" s="716" customFormat="true" ht="14.25" hidden="true" customHeight="false" outlineLevel="0" collapsed="false">
      <c r="A161" s="715"/>
    </row>
    <row r="162" s="716" customFormat="true" ht="14.25" hidden="true" customHeight="false" outlineLevel="0" collapsed="false">
      <c r="A162" s="715"/>
    </row>
    <row r="163" s="716" customFormat="true" ht="14.25" hidden="true" customHeight="false" outlineLevel="0" collapsed="false">
      <c r="A163" s="715"/>
    </row>
    <row r="164" s="716" customFormat="true" ht="14.25" hidden="true" customHeight="false" outlineLevel="0" collapsed="false">
      <c r="A164" s="715"/>
    </row>
    <row r="165" s="716" customFormat="true" ht="14.25" hidden="true" customHeight="false" outlineLevel="0" collapsed="false">
      <c r="A165" s="715"/>
    </row>
    <row r="166" s="716" customFormat="true" ht="14.25" hidden="true" customHeight="false" outlineLevel="0" collapsed="false">
      <c r="A166" s="715"/>
    </row>
    <row r="167" s="716" customFormat="true" ht="14.25" hidden="true" customHeight="false" outlineLevel="0" collapsed="false">
      <c r="A167" s="715"/>
    </row>
    <row r="168" s="716" customFormat="true" ht="14.25" hidden="true" customHeight="false" outlineLevel="0" collapsed="false">
      <c r="A168" s="715"/>
    </row>
    <row r="169" s="716" customFormat="true" ht="14.25" hidden="true" customHeight="false" outlineLevel="0" collapsed="false">
      <c r="A169" s="715"/>
    </row>
    <row r="170" s="716" customFormat="true" ht="14.25" hidden="true" customHeight="false" outlineLevel="0" collapsed="false">
      <c r="A170" s="715"/>
    </row>
    <row r="171" s="716" customFormat="true" ht="14.25" hidden="true" customHeight="false" outlineLevel="0" collapsed="false">
      <c r="A171" s="715"/>
    </row>
    <row r="172" s="716" customFormat="true" ht="14.25" hidden="true" customHeight="false" outlineLevel="0" collapsed="false">
      <c r="A172" s="715"/>
    </row>
    <row r="173" s="716" customFormat="true" ht="14.25" hidden="true" customHeight="false" outlineLevel="0" collapsed="false">
      <c r="A173" s="715"/>
    </row>
    <row r="174" s="716" customFormat="true" ht="14.25" hidden="true" customHeight="false" outlineLevel="0" collapsed="false">
      <c r="A174" s="715"/>
    </row>
    <row r="175" s="716" customFormat="true" ht="14.25" hidden="true" customHeight="false" outlineLevel="0" collapsed="false">
      <c r="A175" s="715"/>
    </row>
    <row r="176" s="716" customFormat="true" ht="14.25" hidden="true" customHeight="false" outlineLevel="0" collapsed="false">
      <c r="A176" s="715"/>
    </row>
    <row r="177" s="716" customFormat="true" ht="14.25" hidden="true" customHeight="false" outlineLevel="0" collapsed="false">
      <c r="A177" s="715"/>
    </row>
    <row r="178" s="716" customFormat="true" ht="14.25" hidden="true" customHeight="false" outlineLevel="0" collapsed="false">
      <c r="A178" s="715"/>
    </row>
    <row r="179" s="716" customFormat="true" ht="14.25" hidden="true" customHeight="false" outlineLevel="0" collapsed="false">
      <c r="A179" s="715"/>
    </row>
    <row r="180" s="716" customFormat="true" ht="14.25" hidden="true" customHeight="false" outlineLevel="0" collapsed="false">
      <c r="A180" s="715"/>
    </row>
    <row r="181" s="716" customFormat="true" ht="14.25" hidden="true" customHeight="false" outlineLevel="0" collapsed="false">
      <c r="A181" s="715"/>
    </row>
    <row r="182" s="716" customFormat="true" ht="14.25" hidden="true" customHeight="false" outlineLevel="0" collapsed="false">
      <c r="A182" s="715"/>
    </row>
    <row r="183" s="716" customFormat="true" ht="14.25" hidden="true" customHeight="false" outlineLevel="0" collapsed="false">
      <c r="A183" s="715"/>
    </row>
    <row r="184" s="716" customFormat="true" ht="14.25" hidden="true" customHeight="false" outlineLevel="0" collapsed="false">
      <c r="A184" s="715"/>
    </row>
    <row r="185" s="716" customFormat="true" ht="14.25" hidden="true" customHeight="false" outlineLevel="0" collapsed="false">
      <c r="A185" s="715"/>
    </row>
    <row r="186" s="716" customFormat="true" ht="14.25" hidden="true" customHeight="false" outlineLevel="0" collapsed="false">
      <c r="A186" s="715"/>
    </row>
    <row r="187" s="716" customFormat="true" ht="14.25" hidden="true" customHeight="false" outlineLevel="0" collapsed="false">
      <c r="A187" s="715"/>
    </row>
    <row r="188" s="716" customFormat="true" ht="14.25" hidden="true" customHeight="false" outlineLevel="0" collapsed="false">
      <c r="A188" s="715"/>
    </row>
    <row r="189" s="716" customFormat="true" ht="14.25" hidden="true" customHeight="false" outlineLevel="0" collapsed="false">
      <c r="A189" s="715"/>
    </row>
    <row r="190" s="716" customFormat="true" ht="14.25" hidden="true" customHeight="false" outlineLevel="0" collapsed="false">
      <c r="A190" s="715"/>
    </row>
    <row r="191" s="716" customFormat="true" ht="14.25" hidden="true" customHeight="false" outlineLevel="0" collapsed="false">
      <c r="A191" s="715"/>
    </row>
    <row r="192" s="716" customFormat="true" ht="14.25" hidden="true" customHeight="false" outlineLevel="0" collapsed="false">
      <c r="A192" s="715"/>
    </row>
    <row r="193" s="716" customFormat="true" ht="14.25" hidden="true" customHeight="false" outlineLevel="0" collapsed="false">
      <c r="A193" s="715"/>
    </row>
    <row r="194" s="716" customFormat="true" ht="14.25" hidden="true" customHeight="false" outlineLevel="0" collapsed="false">
      <c r="A194" s="715"/>
    </row>
    <row r="195" s="716" customFormat="true" ht="14.25" hidden="true" customHeight="false" outlineLevel="0" collapsed="false">
      <c r="A195" s="715"/>
    </row>
    <row r="196" s="716" customFormat="true" ht="14.25" hidden="true" customHeight="false" outlineLevel="0" collapsed="false">
      <c r="A196" s="715"/>
    </row>
    <row r="197" s="716" customFormat="true" ht="14.25" hidden="true" customHeight="false" outlineLevel="0" collapsed="false">
      <c r="A197" s="715"/>
    </row>
    <row r="198" s="716" customFormat="true" ht="14.25" hidden="true" customHeight="false" outlineLevel="0" collapsed="false">
      <c r="A198" s="715"/>
    </row>
    <row r="199" s="716" customFormat="true" ht="14.25" hidden="true" customHeight="false" outlineLevel="0" collapsed="false">
      <c r="A199" s="715"/>
    </row>
    <row r="200" s="716" customFormat="true" ht="14.25" hidden="true" customHeight="false" outlineLevel="0" collapsed="false">
      <c r="A200" s="715"/>
    </row>
    <row r="201" s="716" customFormat="true" ht="14.25" hidden="true" customHeight="false" outlineLevel="0" collapsed="false">
      <c r="A201" s="715"/>
    </row>
    <row r="202" s="716" customFormat="true" ht="14.25" hidden="true" customHeight="false" outlineLevel="0" collapsed="false">
      <c r="A202" s="715"/>
    </row>
    <row r="203" s="716" customFormat="true" ht="14.25" hidden="true" customHeight="false" outlineLevel="0" collapsed="false">
      <c r="A203" s="715"/>
    </row>
    <row r="204" s="716" customFormat="true" ht="14.25" hidden="true" customHeight="false" outlineLevel="0" collapsed="false">
      <c r="A204" s="715"/>
    </row>
    <row r="205" s="716" customFormat="true" ht="14.25" hidden="true" customHeight="false" outlineLevel="0" collapsed="false">
      <c r="A205" s="715"/>
    </row>
    <row r="206" s="716" customFormat="true" ht="14.25" hidden="true" customHeight="false" outlineLevel="0" collapsed="false">
      <c r="A206" s="715"/>
    </row>
    <row r="207" s="716" customFormat="true" ht="14.25" hidden="true" customHeight="false" outlineLevel="0" collapsed="false">
      <c r="A207" s="715"/>
    </row>
    <row r="208" s="716" customFormat="true" ht="14.25" hidden="true" customHeight="false" outlineLevel="0" collapsed="false">
      <c r="A208" s="715"/>
    </row>
    <row r="209" s="716" customFormat="true" ht="14.25" hidden="true" customHeight="false" outlineLevel="0" collapsed="false">
      <c r="A209" s="715"/>
    </row>
    <row r="210" s="716" customFormat="true" ht="14.25" hidden="true" customHeight="false" outlineLevel="0" collapsed="false">
      <c r="A210" s="715"/>
    </row>
    <row r="211" s="716" customFormat="true" ht="14.25" hidden="true" customHeight="false" outlineLevel="0" collapsed="false">
      <c r="A211" s="715"/>
    </row>
    <row r="212" s="716" customFormat="true" ht="14.25" hidden="true" customHeight="false" outlineLevel="0" collapsed="false">
      <c r="A212" s="715"/>
    </row>
    <row r="213" s="716" customFormat="true" ht="14.25" hidden="true" customHeight="false" outlineLevel="0" collapsed="false">
      <c r="A213" s="715"/>
    </row>
    <row r="214" s="716" customFormat="true" ht="14.25" hidden="true" customHeight="false" outlineLevel="0" collapsed="false">
      <c r="A214" s="715"/>
    </row>
    <row r="215" s="716" customFormat="true" ht="14.25" hidden="true" customHeight="false" outlineLevel="0" collapsed="false">
      <c r="A215" s="715"/>
    </row>
    <row r="216" s="716" customFormat="true" ht="14.25" hidden="true" customHeight="false" outlineLevel="0" collapsed="false">
      <c r="A216" s="715"/>
    </row>
    <row r="217" s="716" customFormat="true" ht="14.25" hidden="true" customHeight="false" outlineLevel="0" collapsed="false">
      <c r="A217" s="715"/>
    </row>
    <row r="218" s="716" customFormat="true" ht="14.25" hidden="true" customHeight="false" outlineLevel="0" collapsed="false">
      <c r="A218" s="715"/>
    </row>
    <row r="219" s="716" customFormat="true" ht="14.25" hidden="true" customHeight="false" outlineLevel="0" collapsed="false">
      <c r="A219" s="715"/>
    </row>
    <row r="220" s="716" customFormat="true" ht="14.25" hidden="true" customHeight="false" outlineLevel="0" collapsed="false">
      <c r="A220" s="715"/>
    </row>
    <row r="221" s="716" customFormat="true" ht="14.25" hidden="true" customHeight="false" outlineLevel="0" collapsed="false">
      <c r="A221" s="715"/>
    </row>
    <row r="222" s="716" customFormat="true" ht="14.25" hidden="true" customHeight="false" outlineLevel="0" collapsed="false">
      <c r="A222" s="715"/>
    </row>
    <row r="223" s="716" customFormat="true" ht="14.25" hidden="true" customHeight="false" outlineLevel="0" collapsed="false">
      <c r="A223" s="715"/>
    </row>
    <row r="224" s="716" customFormat="true" ht="14.25" hidden="true" customHeight="false" outlineLevel="0" collapsed="false">
      <c r="A224" s="715"/>
    </row>
    <row r="225" s="716" customFormat="true" ht="14.25" hidden="true" customHeight="false" outlineLevel="0" collapsed="false">
      <c r="A225" s="715"/>
    </row>
    <row r="226" s="716" customFormat="true" ht="14.25" hidden="true" customHeight="false" outlineLevel="0" collapsed="false">
      <c r="A226" s="715"/>
    </row>
    <row r="227" s="716" customFormat="true" ht="14.25" hidden="true" customHeight="false" outlineLevel="0" collapsed="false">
      <c r="A227" s="715"/>
    </row>
    <row r="228" s="716" customFormat="true" ht="14.25" hidden="true" customHeight="false" outlineLevel="0" collapsed="false">
      <c r="A228" s="715"/>
    </row>
    <row r="229" s="716" customFormat="true" ht="14.25" hidden="true" customHeight="false" outlineLevel="0" collapsed="false">
      <c r="A229" s="715"/>
    </row>
    <row r="230" s="716" customFormat="true" ht="14.25" hidden="true" customHeight="false" outlineLevel="0" collapsed="false">
      <c r="A230" s="715"/>
    </row>
    <row r="231" s="716" customFormat="true" ht="14.25" hidden="true" customHeight="false" outlineLevel="0" collapsed="false">
      <c r="A231" s="715"/>
    </row>
    <row r="232" s="716" customFormat="true" ht="14.25" hidden="true" customHeight="false" outlineLevel="0" collapsed="false">
      <c r="A232" s="715"/>
    </row>
    <row r="233" s="716" customFormat="true" ht="14.25" hidden="true" customHeight="false" outlineLevel="0" collapsed="false">
      <c r="A233" s="715"/>
    </row>
    <row r="234" s="716" customFormat="true" ht="14.25" hidden="true" customHeight="false" outlineLevel="0" collapsed="false">
      <c r="A234" s="715"/>
    </row>
    <row r="235" s="716" customFormat="true" ht="14.25" hidden="true" customHeight="false" outlineLevel="0" collapsed="false">
      <c r="A235" s="715"/>
    </row>
    <row r="236" s="716" customFormat="true" ht="14.25" hidden="true" customHeight="false" outlineLevel="0" collapsed="false">
      <c r="A236" s="715"/>
    </row>
    <row r="237" s="716" customFormat="true" ht="14.25" hidden="true" customHeight="false" outlineLevel="0" collapsed="false">
      <c r="A237" s="715"/>
    </row>
    <row r="238" s="716" customFormat="true" ht="14.25" hidden="true" customHeight="false" outlineLevel="0" collapsed="false">
      <c r="A238" s="715"/>
    </row>
    <row r="239" s="716" customFormat="true" ht="14.25" hidden="true" customHeight="false" outlineLevel="0" collapsed="false">
      <c r="A239" s="715"/>
    </row>
    <row r="240" s="716" customFormat="true" ht="14.25" hidden="true" customHeight="false" outlineLevel="0" collapsed="false">
      <c r="A240" s="715"/>
    </row>
    <row r="241" s="716" customFormat="true" ht="14.25" hidden="true" customHeight="false" outlineLevel="0" collapsed="false">
      <c r="A241" s="715"/>
    </row>
    <row r="242" s="716" customFormat="true" ht="14.25" hidden="true" customHeight="false" outlineLevel="0" collapsed="false">
      <c r="A242" s="715"/>
    </row>
    <row r="243" s="716" customFormat="true" ht="14.25" hidden="true" customHeight="false" outlineLevel="0" collapsed="false">
      <c r="A243" s="715"/>
    </row>
    <row r="244" s="716" customFormat="true" ht="14.25" hidden="true" customHeight="false" outlineLevel="0" collapsed="false">
      <c r="A244" s="715"/>
    </row>
    <row r="245" s="716" customFormat="true" ht="14.25" hidden="true" customHeight="false" outlineLevel="0" collapsed="false">
      <c r="A245" s="715"/>
    </row>
    <row r="246" s="716" customFormat="true" ht="14.25" hidden="true" customHeight="false" outlineLevel="0" collapsed="false">
      <c r="A246" s="715"/>
    </row>
    <row r="247" s="716" customFormat="true" ht="14.25" hidden="true" customHeight="false" outlineLevel="0" collapsed="false">
      <c r="A247" s="715"/>
    </row>
    <row r="248" s="716" customFormat="true" ht="14.25" hidden="true" customHeight="false" outlineLevel="0" collapsed="false">
      <c r="A248" s="715"/>
    </row>
    <row r="249" s="716" customFormat="true" ht="14.25" hidden="true" customHeight="false" outlineLevel="0" collapsed="false">
      <c r="A249" s="715"/>
    </row>
    <row r="250" s="716" customFormat="true" ht="14.25" hidden="true" customHeight="false" outlineLevel="0" collapsed="false">
      <c r="A250" s="715"/>
    </row>
    <row r="251" s="716" customFormat="true" ht="14.25" hidden="true" customHeight="false" outlineLevel="0" collapsed="false">
      <c r="A251" s="715"/>
    </row>
    <row r="252" s="716" customFormat="true" ht="14.25" hidden="true" customHeight="false" outlineLevel="0" collapsed="false">
      <c r="A252" s="715"/>
    </row>
    <row r="253" s="716" customFormat="true" ht="14.25" hidden="true" customHeight="false" outlineLevel="0" collapsed="false">
      <c r="A253" s="715"/>
    </row>
    <row r="254" s="716" customFormat="true" ht="14.25" hidden="true" customHeight="false" outlineLevel="0" collapsed="false">
      <c r="A254" s="715"/>
    </row>
    <row r="255" s="716" customFormat="true" ht="14.25" hidden="true" customHeight="false" outlineLevel="0" collapsed="false">
      <c r="A255" s="715"/>
    </row>
    <row r="256" s="716" customFormat="true" ht="14.25" hidden="true" customHeight="false" outlineLevel="0" collapsed="false">
      <c r="A256" s="715"/>
    </row>
    <row r="257" s="716" customFormat="true" ht="14.25" hidden="true" customHeight="false" outlineLevel="0" collapsed="false">
      <c r="A257" s="715"/>
    </row>
    <row r="258" s="716" customFormat="true" ht="14.25" hidden="true" customHeight="false" outlineLevel="0" collapsed="false">
      <c r="A258" s="715"/>
    </row>
    <row r="259" s="716" customFormat="true" ht="14.25" hidden="true" customHeight="false" outlineLevel="0" collapsed="false">
      <c r="A259" s="715"/>
    </row>
    <row r="260" s="716" customFormat="true" ht="14.25" hidden="true" customHeight="false" outlineLevel="0" collapsed="false">
      <c r="A260" s="715"/>
    </row>
    <row r="261" s="716" customFormat="true" ht="14.25" hidden="true" customHeight="false" outlineLevel="0" collapsed="false">
      <c r="A261" s="715"/>
    </row>
    <row r="262" s="716" customFormat="true" ht="14.25" hidden="true" customHeight="false" outlineLevel="0" collapsed="false">
      <c r="A262" s="715"/>
    </row>
    <row r="263" s="716" customFormat="true" ht="14.25" hidden="true" customHeight="false" outlineLevel="0" collapsed="false">
      <c r="A263" s="715"/>
    </row>
    <row r="264" s="716" customFormat="true" ht="14.25" hidden="true" customHeight="false" outlineLevel="0" collapsed="false">
      <c r="A264" s="715"/>
    </row>
    <row r="265" s="716" customFormat="true" ht="14.25" hidden="true" customHeight="false" outlineLevel="0" collapsed="false">
      <c r="A265" s="715"/>
    </row>
    <row r="266" s="716" customFormat="true" ht="14.25" hidden="true" customHeight="false" outlineLevel="0" collapsed="false">
      <c r="A266" s="715"/>
    </row>
    <row r="267" s="716" customFormat="true" ht="14.25" hidden="true" customHeight="false" outlineLevel="0" collapsed="false">
      <c r="A267" s="715"/>
    </row>
    <row r="268" s="716" customFormat="true" ht="14.25" hidden="true" customHeight="false" outlineLevel="0" collapsed="false">
      <c r="A268" s="715"/>
    </row>
    <row r="269" s="716" customFormat="true" ht="14.25" hidden="true" customHeight="false" outlineLevel="0" collapsed="false">
      <c r="A269" s="715"/>
    </row>
    <row r="270" s="716" customFormat="true" ht="14.25" hidden="true" customHeight="false" outlineLevel="0" collapsed="false">
      <c r="A270" s="715"/>
    </row>
    <row r="271" s="716" customFormat="true" ht="14.25" hidden="true" customHeight="false" outlineLevel="0" collapsed="false">
      <c r="A271" s="715"/>
    </row>
    <row r="272" s="716" customFormat="true" ht="14.25" hidden="true" customHeight="false" outlineLevel="0" collapsed="false">
      <c r="A272" s="715"/>
    </row>
    <row r="273" s="716" customFormat="true" ht="14.25" hidden="true" customHeight="false" outlineLevel="0" collapsed="false">
      <c r="A273" s="715"/>
    </row>
    <row r="274" s="716" customFormat="true" ht="14.25" hidden="true" customHeight="false" outlineLevel="0" collapsed="false">
      <c r="A274" s="715"/>
    </row>
    <row r="275" s="716" customFormat="true" ht="14.25" hidden="true" customHeight="false" outlineLevel="0" collapsed="false">
      <c r="A275" s="715"/>
    </row>
    <row r="276" s="716" customFormat="true" ht="14.25" hidden="true" customHeight="false" outlineLevel="0" collapsed="false">
      <c r="A276" s="715"/>
    </row>
    <row r="277" s="716" customFormat="true" ht="14.25" hidden="true" customHeight="false" outlineLevel="0" collapsed="false">
      <c r="A277" s="715"/>
    </row>
    <row r="278" s="716" customFormat="true" ht="14.25" hidden="true" customHeight="false" outlineLevel="0" collapsed="false">
      <c r="A278" s="715"/>
    </row>
    <row r="279" s="716" customFormat="true" ht="14.25" hidden="true" customHeight="false" outlineLevel="0" collapsed="false">
      <c r="A279" s="715"/>
    </row>
    <row r="280" s="716" customFormat="true" ht="14.25" hidden="true" customHeight="false" outlineLevel="0" collapsed="false">
      <c r="A280" s="715"/>
    </row>
    <row r="281" s="716" customFormat="true" ht="14.25" hidden="true" customHeight="false" outlineLevel="0" collapsed="false">
      <c r="A281" s="715"/>
    </row>
    <row r="282" s="716" customFormat="true" ht="14.25" hidden="true" customHeight="false" outlineLevel="0" collapsed="false">
      <c r="A282" s="715"/>
    </row>
    <row r="283" s="716" customFormat="true" ht="14.25" hidden="true" customHeight="false" outlineLevel="0" collapsed="false">
      <c r="A283" s="715"/>
    </row>
    <row r="284" s="716" customFormat="true" ht="14.25" hidden="true" customHeight="false" outlineLevel="0" collapsed="false">
      <c r="A284" s="715"/>
    </row>
    <row r="285" s="716" customFormat="true" ht="14.25" hidden="true" customHeight="false" outlineLevel="0" collapsed="false">
      <c r="A285" s="715"/>
    </row>
    <row r="286" s="716" customFormat="true" ht="14.25" hidden="true" customHeight="false" outlineLevel="0" collapsed="false">
      <c r="A286" s="715"/>
    </row>
    <row r="287" s="716" customFormat="true" ht="14.25" hidden="true" customHeight="false" outlineLevel="0" collapsed="false">
      <c r="A287" s="715"/>
    </row>
    <row r="288" s="716" customFormat="true" ht="14.25" hidden="true" customHeight="false" outlineLevel="0" collapsed="false">
      <c r="A288" s="715"/>
    </row>
    <row r="289" s="716" customFormat="true" ht="14.25" hidden="true" customHeight="false" outlineLevel="0" collapsed="false">
      <c r="A289" s="715"/>
    </row>
    <row r="290" s="716" customFormat="true" ht="14.25" hidden="true" customHeight="false" outlineLevel="0" collapsed="false">
      <c r="A290" s="715"/>
    </row>
    <row r="291" s="716" customFormat="true" ht="14.25" hidden="true" customHeight="false" outlineLevel="0" collapsed="false">
      <c r="A291" s="715"/>
    </row>
    <row r="292" s="716" customFormat="true" ht="14.25" hidden="true" customHeight="false" outlineLevel="0" collapsed="false">
      <c r="A292" s="715"/>
    </row>
    <row r="293" s="716" customFormat="true" ht="14.25" hidden="true" customHeight="false" outlineLevel="0" collapsed="false">
      <c r="A293" s="715"/>
    </row>
    <row r="294" s="716" customFormat="true" ht="14.25" hidden="true" customHeight="false" outlineLevel="0" collapsed="false">
      <c r="A294" s="715"/>
    </row>
    <row r="295" s="716" customFormat="true" ht="14.25" hidden="true" customHeight="false" outlineLevel="0" collapsed="false">
      <c r="A295" s="715"/>
    </row>
    <row r="296" s="716" customFormat="true" ht="14.25" hidden="true" customHeight="false" outlineLevel="0" collapsed="false">
      <c r="A296" s="715"/>
    </row>
    <row r="297" s="716" customFormat="true" ht="14.25" hidden="true" customHeight="false" outlineLevel="0" collapsed="false">
      <c r="A297" s="715"/>
    </row>
    <row r="298" s="716" customFormat="true" ht="14.25" hidden="true" customHeight="false" outlineLevel="0" collapsed="false">
      <c r="A298" s="715"/>
    </row>
    <row r="299" s="716" customFormat="true" ht="14.25" hidden="true" customHeight="false" outlineLevel="0" collapsed="false">
      <c r="A299" s="715"/>
    </row>
    <row r="300" s="716" customFormat="true" ht="14.25" hidden="true" customHeight="false" outlineLevel="0" collapsed="false">
      <c r="A300" s="715"/>
    </row>
    <row r="301" s="716" customFormat="true" ht="14.25" hidden="true" customHeight="false" outlineLevel="0" collapsed="false">
      <c r="A301" s="715"/>
    </row>
    <row r="302" s="716" customFormat="true" ht="14.25" hidden="true" customHeight="false" outlineLevel="0" collapsed="false">
      <c r="A302" s="715"/>
    </row>
    <row r="303" s="716" customFormat="true" ht="14.25" hidden="true" customHeight="false" outlineLevel="0" collapsed="false">
      <c r="A303" s="715"/>
    </row>
    <row r="304" s="716" customFormat="true" ht="14.25" hidden="true" customHeight="false" outlineLevel="0" collapsed="false">
      <c r="A304" s="715"/>
    </row>
    <row r="305" s="716" customFormat="true" ht="14.25" hidden="true" customHeight="false" outlineLevel="0" collapsed="false">
      <c r="A305" s="715"/>
    </row>
    <row r="306" s="716" customFormat="true" ht="14.25" hidden="true" customHeight="false" outlineLevel="0" collapsed="false">
      <c r="A306" s="715"/>
    </row>
    <row r="307" s="716" customFormat="true" ht="14.25" hidden="true" customHeight="false" outlineLevel="0" collapsed="false">
      <c r="A307" s="715"/>
    </row>
    <row r="308" s="716" customFormat="true" ht="14.25" hidden="true" customHeight="false" outlineLevel="0" collapsed="false">
      <c r="A308" s="715"/>
    </row>
    <row r="309" s="716" customFormat="true" ht="14.25" hidden="true" customHeight="false" outlineLevel="0" collapsed="false">
      <c r="A309" s="715"/>
    </row>
    <row r="310" s="716" customFormat="true" ht="14.25" hidden="true" customHeight="false" outlineLevel="0" collapsed="false">
      <c r="A310" s="715"/>
    </row>
    <row r="311" s="716" customFormat="true" ht="14.25" hidden="true" customHeight="false" outlineLevel="0" collapsed="false">
      <c r="A311" s="715"/>
    </row>
    <row r="312" s="716" customFormat="true" ht="14.25" hidden="true" customHeight="false" outlineLevel="0" collapsed="false">
      <c r="A312" s="715"/>
    </row>
    <row r="313" s="716" customFormat="true" ht="14.25" hidden="true" customHeight="false" outlineLevel="0" collapsed="false">
      <c r="A313" s="715"/>
    </row>
    <row r="314" s="716" customFormat="true" ht="14.25" hidden="true" customHeight="false" outlineLevel="0" collapsed="false">
      <c r="A314" s="715"/>
    </row>
    <row r="315" s="716" customFormat="true" ht="14.25" hidden="true" customHeight="false" outlineLevel="0" collapsed="false">
      <c r="A315" s="715"/>
    </row>
    <row r="316" s="716" customFormat="true" ht="14.25" hidden="true" customHeight="false" outlineLevel="0" collapsed="false">
      <c r="A316" s="715"/>
    </row>
    <row r="317" s="716" customFormat="true" ht="14.25" hidden="true" customHeight="false" outlineLevel="0" collapsed="false">
      <c r="A317" s="715"/>
    </row>
    <row r="318" s="716" customFormat="true" ht="14.25" hidden="true" customHeight="false" outlineLevel="0" collapsed="false">
      <c r="A318" s="715"/>
    </row>
    <row r="319" s="716" customFormat="true" ht="14.25" hidden="true" customHeight="false" outlineLevel="0" collapsed="false">
      <c r="A319" s="715"/>
    </row>
    <row r="320" s="716" customFormat="true" ht="14.25" hidden="true" customHeight="false" outlineLevel="0" collapsed="false">
      <c r="A320" s="715"/>
    </row>
    <row r="321" s="716" customFormat="true" ht="14.25" hidden="true" customHeight="false" outlineLevel="0" collapsed="false">
      <c r="A321" s="715"/>
    </row>
    <row r="322" s="716" customFormat="true" ht="14.25" hidden="true" customHeight="false" outlineLevel="0" collapsed="false">
      <c r="A322" s="715"/>
    </row>
    <row r="323" s="716" customFormat="true" ht="14.25" hidden="true" customHeight="false" outlineLevel="0" collapsed="false">
      <c r="A323" s="715"/>
    </row>
    <row r="324" s="716" customFormat="true" ht="14.25" hidden="true" customHeight="false" outlineLevel="0" collapsed="false">
      <c r="A324" s="715"/>
    </row>
    <row r="325" s="716" customFormat="true" ht="14.25" hidden="true" customHeight="false" outlineLevel="0" collapsed="false">
      <c r="A325" s="715"/>
    </row>
    <row r="326" s="716" customFormat="true" ht="14.25" hidden="true" customHeight="false" outlineLevel="0" collapsed="false">
      <c r="A326" s="715"/>
    </row>
    <row r="327" s="716" customFormat="true" ht="14.25" hidden="true" customHeight="false" outlineLevel="0" collapsed="false">
      <c r="A327" s="715"/>
    </row>
    <row r="328" s="716" customFormat="true" ht="14.25" hidden="true" customHeight="false" outlineLevel="0" collapsed="false">
      <c r="A328" s="715"/>
    </row>
    <row r="329" s="716" customFormat="true" ht="14.25" hidden="true" customHeight="false" outlineLevel="0" collapsed="false">
      <c r="A329" s="715"/>
    </row>
    <row r="330" s="716" customFormat="true" ht="14.25" hidden="true" customHeight="false" outlineLevel="0" collapsed="false">
      <c r="A330" s="715"/>
    </row>
    <row r="331" s="716" customFormat="true" ht="14.25" hidden="true" customHeight="false" outlineLevel="0" collapsed="false">
      <c r="A331" s="715"/>
    </row>
    <row r="332" s="716" customFormat="true" ht="14.25" hidden="true" customHeight="false" outlineLevel="0" collapsed="false">
      <c r="A332" s="715"/>
    </row>
    <row r="333" s="716" customFormat="true" ht="14.25" hidden="true" customHeight="false" outlineLevel="0" collapsed="false">
      <c r="A333" s="715"/>
    </row>
    <row r="334" s="716" customFormat="true" ht="14.25" hidden="true" customHeight="false" outlineLevel="0" collapsed="false">
      <c r="A334" s="715"/>
    </row>
    <row r="335" s="716" customFormat="true" ht="14.25" hidden="true" customHeight="false" outlineLevel="0" collapsed="false">
      <c r="A335" s="715"/>
    </row>
    <row r="336" s="716" customFormat="true" ht="14.25" hidden="true" customHeight="false" outlineLevel="0" collapsed="false">
      <c r="A336" s="715"/>
    </row>
    <row r="337" s="716" customFormat="true" ht="14.25" hidden="true" customHeight="false" outlineLevel="0" collapsed="false">
      <c r="A337" s="715"/>
    </row>
    <row r="338" s="716" customFormat="true" ht="14.25" hidden="true" customHeight="false" outlineLevel="0" collapsed="false">
      <c r="A338" s="715"/>
    </row>
    <row r="339" s="716" customFormat="true" ht="14.25" hidden="true" customHeight="false" outlineLevel="0" collapsed="false">
      <c r="A339" s="715"/>
    </row>
    <row r="340" s="716" customFormat="true" ht="14.25" hidden="true" customHeight="false" outlineLevel="0" collapsed="false">
      <c r="A340" s="715"/>
    </row>
    <row r="341" s="716" customFormat="true" ht="14.25" hidden="true" customHeight="false" outlineLevel="0" collapsed="false">
      <c r="A341" s="715"/>
    </row>
    <row r="342" s="716" customFormat="true" ht="14.25" hidden="true" customHeight="false" outlineLevel="0" collapsed="false">
      <c r="A342" s="715"/>
    </row>
    <row r="343" s="716" customFormat="true" ht="14.25" hidden="true" customHeight="false" outlineLevel="0" collapsed="false">
      <c r="A343" s="715"/>
    </row>
    <row r="344" s="716" customFormat="true" ht="14.25" hidden="true" customHeight="false" outlineLevel="0" collapsed="false">
      <c r="A344" s="715"/>
    </row>
    <row r="345" s="716" customFormat="true" ht="14.25" hidden="true" customHeight="false" outlineLevel="0" collapsed="false">
      <c r="A345" s="715"/>
    </row>
    <row r="346" s="716" customFormat="true" ht="14.25" hidden="true" customHeight="false" outlineLevel="0" collapsed="false">
      <c r="A346" s="715"/>
    </row>
    <row r="347" s="716" customFormat="true" ht="14.25" hidden="true" customHeight="false" outlineLevel="0" collapsed="false">
      <c r="A347" s="715"/>
    </row>
    <row r="348" s="716" customFormat="true" ht="14.25" hidden="true" customHeight="false" outlineLevel="0" collapsed="false">
      <c r="A348" s="715"/>
    </row>
    <row r="349" s="716" customFormat="true" ht="14.25" hidden="true" customHeight="false" outlineLevel="0" collapsed="false">
      <c r="A349" s="715"/>
    </row>
    <row r="350" s="716" customFormat="true" ht="14.25" hidden="true" customHeight="false" outlineLevel="0" collapsed="false">
      <c r="A350" s="715"/>
    </row>
    <row r="351" s="716" customFormat="true" ht="14.25" hidden="true" customHeight="false" outlineLevel="0" collapsed="false">
      <c r="A351" s="715"/>
    </row>
    <row r="352" s="716" customFormat="true" ht="14.25" hidden="true" customHeight="false" outlineLevel="0" collapsed="false">
      <c r="A352" s="715"/>
    </row>
    <row r="353" s="716" customFormat="true" ht="14.25" hidden="true" customHeight="false" outlineLevel="0" collapsed="false">
      <c r="A353" s="715"/>
    </row>
    <row r="354" s="716" customFormat="true" ht="14.25" hidden="true" customHeight="false" outlineLevel="0" collapsed="false">
      <c r="A354" s="715"/>
    </row>
    <row r="355" s="716" customFormat="true" ht="14.25" hidden="true" customHeight="false" outlineLevel="0" collapsed="false">
      <c r="A355" s="715"/>
    </row>
    <row r="356" s="716" customFormat="true" ht="14.25" hidden="true" customHeight="false" outlineLevel="0" collapsed="false">
      <c r="A356" s="715"/>
    </row>
    <row r="357" s="716" customFormat="true" ht="14.25" hidden="true" customHeight="false" outlineLevel="0" collapsed="false">
      <c r="A357" s="715"/>
    </row>
    <row r="358" s="716" customFormat="true" ht="14.25" hidden="true" customHeight="false" outlineLevel="0" collapsed="false">
      <c r="A358" s="715"/>
    </row>
    <row r="359" s="716" customFormat="true" ht="14.25" hidden="true" customHeight="false" outlineLevel="0" collapsed="false">
      <c r="A359" s="715"/>
    </row>
    <row r="360" s="716" customFormat="true" ht="14.25" hidden="true" customHeight="false" outlineLevel="0" collapsed="false">
      <c r="A360" s="715"/>
    </row>
    <row r="361" s="716" customFormat="true" ht="14.25" hidden="true" customHeight="false" outlineLevel="0" collapsed="false">
      <c r="A361" s="715"/>
    </row>
    <row r="362" s="716" customFormat="true" ht="14.25" hidden="true" customHeight="false" outlineLevel="0" collapsed="false">
      <c r="A362" s="715"/>
    </row>
    <row r="363" s="716" customFormat="true" ht="14.25" hidden="true" customHeight="false" outlineLevel="0" collapsed="false">
      <c r="A363" s="715"/>
    </row>
    <row r="364" s="716" customFormat="true" ht="14.25" hidden="true" customHeight="false" outlineLevel="0" collapsed="false">
      <c r="A364" s="715"/>
    </row>
    <row r="365" s="716" customFormat="true" ht="14.25" hidden="true" customHeight="false" outlineLevel="0" collapsed="false">
      <c r="A365" s="715"/>
    </row>
    <row r="366" s="716" customFormat="true" ht="14.25" hidden="true" customHeight="false" outlineLevel="0" collapsed="false">
      <c r="A366" s="715"/>
    </row>
    <row r="367" s="716" customFormat="true" ht="14.25" hidden="true" customHeight="false" outlineLevel="0" collapsed="false">
      <c r="A367" s="715"/>
    </row>
    <row r="368" s="716" customFormat="true" ht="14.25" hidden="true" customHeight="false" outlineLevel="0" collapsed="false">
      <c r="A368" s="715"/>
    </row>
    <row r="369" s="716" customFormat="true" ht="14.25" hidden="true" customHeight="false" outlineLevel="0" collapsed="false">
      <c r="A369" s="715"/>
    </row>
    <row r="370" s="716" customFormat="true" ht="14.25" hidden="true" customHeight="false" outlineLevel="0" collapsed="false">
      <c r="A370" s="715"/>
    </row>
    <row r="371" s="716" customFormat="true" ht="14.25" hidden="true" customHeight="false" outlineLevel="0" collapsed="false">
      <c r="A371" s="715"/>
    </row>
    <row r="372" s="716" customFormat="true" ht="14.25" hidden="true" customHeight="false" outlineLevel="0" collapsed="false">
      <c r="A372" s="715"/>
    </row>
    <row r="373" s="716" customFormat="true" ht="14.25" hidden="true" customHeight="false" outlineLevel="0" collapsed="false">
      <c r="A373" s="715"/>
    </row>
    <row r="374" s="716" customFormat="true" ht="14.25" hidden="true" customHeight="false" outlineLevel="0" collapsed="false">
      <c r="A374" s="715"/>
    </row>
    <row r="375" s="716" customFormat="true" ht="14.25" hidden="true" customHeight="false" outlineLevel="0" collapsed="false">
      <c r="A375" s="715"/>
    </row>
    <row r="376" s="716" customFormat="true" ht="14.25" hidden="true" customHeight="false" outlineLevel="0" collapsed="false">
      <c r="A376" s="715"/>
    </row>
    <row r="377" s="716" customFormat="true" ht="14.25" hidden="true" customHeight="false" outlineLevel="0" collapsed="false">
      <c r="A377" s="715"/>
    </row>
    <row r="378" s="716" customFormat="true" ht="14.25" hidden="true" customHeight="false" outlineLevel="0" collapsed="false">
      <c r="A378" s="715"/>
    </row>
    <row r="379" s="716" customFormat="true" ht="14.25" hidden="true" customHeight="false" outlineLevel="0" collapsed="false">
      <c r="A379" s="715"/>
    </row>
    <row r="380" s="716" customFormat="true" ht="14.25" hidden="true" customHeight="false" outlineLevel="0" collapsed="false">
      <c r="A380" s="715"/>
    </row>
    <row r="381" s="716" customFormat="true" ht="14.25" hidden="true" customHeight="false" outlineLevel="0" collapsed="false">
      <c r="A381" s="715"/>
    </row>
    <row r="382" s="716" customFormat="true" ht="14.25" hidden="true" customHeight="false" outlineLevel="0" collapsed="false">
      <c r="A382" s="715"/>
    </row>
    <row r="383" s="716" customFormat="true" ht="14.25" hidden="true" customHeight="false" outlineLevel="0" collapsed="false">
      <c r="A383" s="715"/>
    </row>
    <row r="384" s="716" customFormat="true" ht="14.25" hidden="true" customHeight="false" outlineLevel="0" collapsed="false">
      <c r="A384" s="715"/>
    </row>
    <row r="385" s="716" customFormat="true" ht="14.25" hidden="true" customHeight="false" outlineLevel="0" collapsed="false">
      <c r="A385" s="715"/>
    </row>
    <row r="386" s="716" customFormat="true" ht="14.25" hidden="true" customHeight="false" outlineLevel="0" collapsed="false">
      <c r="A386" s="715"/>
    </row>
    <row r="387" s="716" customFormat="true" ht="14.25" hidden="true" customHeight="false" outlineLevel="0" collapsed="false">
      <c r="A387" s="715"/>
    </row>
    <row r="388" s="716" customFormat="true" ht="14.25" hidden="true" customHeight="false" outlineLevel="0" collapsed="false">
      <c r="A388" s="715"/>
    </row>
    <row r="389" s="716" customFormat="true" ht="14.25" hidden="true" customHeight="false" outlineLevel="0" collapsed="false">
      <c r="A389" s="715"/>
    </row>
    <row r="390" s="716" customFormat="true" ht="14.25" hidden="true" customHeight="false" outlineLevel="0" collapsed="false">
      <c r="A390" s="715"/>
    </row>
    <row r="391" s="716" customFormat="true" ht="14.25" hidden="true" customHeight="false" outlineLevel="0" collapsed="false">
      <c r="A391" s="715"/>
    </row>
    <row r="392" s="716" customFormat="true" ht="14.25" hidden="true" customHeight="false" outlineLevel="0" collapsed="false">
      <c r="A392" s="715"/>
    </row>
    <row r="393" s="716" customFormat="true" ht="14.25" hidden="true" customHeight="false" outlineLevel="0" collapsed="false">
      <c r="A393" s="715"/>
    </row>
    <row r="394" s="716" customFormat="true" ht="14.25" hidden="true" customHeight="false" outlineLevel="0" collapsed="false">
      <c r="A394" s="715"/>
    </row>
    <row r="395" s="716" customFormat="true" ht="14.25" hidden="true" customHeight="false" outlineLevel="0" collapsed="false">
      <c r="A395" s="715"/>
    </row>
    <row r="396" s="716" customFormat="true" ht="14.25" hidden="true" customHeight="false" outlineLevel="0" collapsed="false">
      <c r="A396" s="715"/>
    </row>
    <row r="397" s="716" customFormat="true" ht="14.25" hidden="true" customHeight="false" outlineLevel="0" collapsed="false">
      <c r="A397" s="715"/>
    </row>
    <row r="398" s="716" customFormat="true" ht="14.25" hidden="true" customHeight="false" outlineLevel="0" collapsed="false">
      <c r="A398" s="715"/>
    </row>
    <row r="399" s="716" customFormat="true" ht="14.25" hidden="true" customHeight="false" outlineLevel="0" collapsed="false">
      <c r="A399" s="715"/>
    </row>
    <row r="400" s="716" customFormat="true" ht="14.25" hidden="true" customHeight="false" outlineLevel="0" collapsed="false">
      <c r="A400" s="715"/>
    </row>
    <row r="401" s="716" customFormat="true" ht="14.25" hidden="true" customHeight="false" outlineLevel="0" collapsed="false">
      <c r="A401" s="715"/>
    </row>
    <row r="402" s="716" customFormat="true" ht="14.25" hidden="true" customHeight="false" outlineLevel="0" collapsed="false">
      <c r="A402" s="715"/>
    </row>
    <row r="403" s="716" customFormat="true" ht="14.25" hidden="true" customHeight="false" outlineLevel="0" collapsed="false">
      <c r="A403" s="715"/>
    </row>
    <row r="404" s="716" customFormat="true" ht="14.25" hidden="true" customHeight="false" outlineLevel="0" collapsed="false">
      <c r="A404" s="715"/>
    </row>
    <row r="405" s="716" customFormat="true" ht="14.25" hidden="true" customHeight="false" outlineLevel="0" collapsed="false">
      <c r="A405" s="715"/>
    </row>
    <row r="406" s="716" customFormat="true" ht="14.25" hidden="true" customHeight="false" outlineLevel="0" collapsed="false">
      <c r="A406" s="715"/>
    </row>
    <row r="407" s="716" customFormat="true" ht="14.25" hidden="true" customHeight="false" outlineLevel="0" collapsed="false">
      <c r="A407" s="715"/>
    </row>
    <row r="408" s="716" customFormat="true" ht="14.25" hidden="true" customHeight="false" outlineLevel="0" collapsed="false">
      <c r="A408" s="715"/>
    </row>
    <row r="409" s="716" customFormat="true" ht="14.25" hidden="true" customHeight="false" outlineLevel="0" collapsed="false">
      <c r="A409" s="715"/>
    </row>
    <row r="410" s="716" customFormat="true" ht="14.25" hidden="true" customHeight="false" outlineLevel="0" collapsed="false">
      <c r="A410" s="715"/>
    </row>
    <row r="411" s="716" customFormat="true" ht="14.25" hidden="true" customHeight="false" outlineLevel="0" collapsed="false">
      <c r="A411" s="715"/>
    </row>
    <row r="412" s="716" customFormat="true" ht="14.25" hidden="true" customHeight="false" outlineLevel="0" collapsed="false">
      <c r="A412" s="715"/>
    </row>
    <row r="413" s="716" customFormat="true" ht="14.25" hidden="true" customHeight="false" outlineLevel="0" collapsed="false">
      <c r="A413" s="715"/>
    </row>
    <row r="414" s="716" customFormat="true" ht="14.25" hidden="true" customHeight="false" outlineLevel="0" collapsed="false">
      <c r="A414" s="715"/>
    </row>
    <row r="415" s="716" customFormat="true" ht="14.25" hidden="true" customHeight="false" outlineLevel="0" collapsed="false">
      <c r="A415" s="715"/>
    </row>
    <row r="416" s="716" customFormat="true" ht="14.25" hidden="true" customHeight="false" outlineLevel="0" collapsed="false">
      <c r="A416" s="715"/>
    </row>
    <row r="417" s="716" customFormat="true" ht="14.25" hidden="true" customHeight="false" outlineLevel="0" collapsed="false">
      <c r="A417" s="715"/>
    </row>
    <row r="418" s="716" customFormat="true" ht="14.25" hidden="true" customHeight="false" outlineLevel="0" collapsed="false">
      <c r="A418" s="715"/>
    </row>
    <row r="419" s="716" customFormat="true" ht="14.25" hidden="true" customHeight="false" outlineLevel="0" collapsed="false">
      <c r="A419" s="715"/>
    </row>
    <row r="420" s="716" customFormat="true" ht="14.25" hidden="true" customHeight="false" outlineLevel="0" collapsed="false">
      <c r="A420" s="715"/>
    </row>
    <row r="421" s="716" customFormat="true" ht="14.25" hidden="true" customHeight="false" outlineLevel="0" collapsed="false">
      <c r="A421" s="715"/>
    </row>
    <row r="422" s="716" customFormat="true" ht="14.25" hidden="true" customHeight="false" outlineLevel="0" collapsed="false">
      <c r="A422" s="715"/>
    </row>
    <row r="423" s="716" customFormat="true" ht="14.25" hidden="true" customHeight="false" outlineLevel="0" collapsed="false">
      <c r="A423" s="715"/>
    </row>
    <row r="424" s="716" customFormat="true" ht="14.25" hidden="true" customHeight="false" outlineLevel="0" collapsed="false">
      <c r="A424" s="715"/>
    </row>
    <row r="425" s="716" customFormat="true" ht="14.25" hidden="true" customHeight="false" outlineLevel="0" collapsed="false">
      <c r="A425" s="715"/>
    </row>
    <row r="426" s="716" customFormat="true" ht="14.25" hidden="true" customHeight="false" outlineLevel="0" collapsed="false">
      <c r="A426" s="715"/>
    </row>
    <row r="427" s="716" customFormat="true" ht="14.25" hidden="true" customHeight="false" outlineLevel="0" collapsed="false">
      <c r="A427" s="715"/>
    </row>
    <row r="428" s="716" customFormat="true" ht="14.25" hidden="true" customHeight="false" outlineLevel="0" collapsed="false">
      <c r="A428" s="715"/>
    </row>
    <row r="429" s="716" customFormat="true" ht="14.25" hidden="true" customHeight="false" outlineLevel="0" collapsed="false">
      <c r="A429" s="715"/>
    </row>
    <row r="430" s="716" customFormat="true" ht="14.25" hidden="true" customHeight="false" outlineLevel="0" collapsed="false">
      <c r="A430" s="715"/>
    </row>
    <row r="431" s="716" customFormat="true" ht="14.25" hidden="true" customHeight="false" outlineLevel="0" collapsed="false">
      <c r="A431" s="715"/>
    </row>
    <row r="432" s="716" customFormat="true" ht="14.25" hidden="true" customHeight="false" outlineLevel="0" collapsed="false">
      <c r="A432" s="715"/>
    </row>
    <row r="433" s="716" customFormat="true" ht="14.25" hidden="true" customHeight="false" outlineLevel="0" collapsed="false">
      <c r="A433" s="715"/>
    </row>
    <row r="434" s="716" customFormat="true" ht="14.25" hidden="true" customHeight="false" outlineLevel="0" collapsed="false">
      <c r="A434" s="715"/>
    </row>
    <row r="435" s="716" customFormat="true" ht="14.25" hidden="true" customHeight="false" outlineLevel="0" collapsed="false">
      <c r="A435" s="715"/>
    </row>
    <row r="436" s="716" customFormat="true" ht="14.25" hidden="true" customHeight="false" outlineLevel="0" collapsed="false">
      <c r="A436" s="715"/>
    </row>
    <row r="437" s="716" customFormat="true" ht="14.25" hidden="true" customHeight="false" outlineLevel="0" collapsed="false">
      <c r="A437" s="715"/>
    </row>
    <row r="438" s="716" customFormat="true" ht="14.25" hidden="true" customHeight="false" outlineLevel="0" collapsed="false">
      <c r="A438" s="715"/>
    </row>
    <row r="439" s="716" customFormat="true" ht="14.25" hidden="true" customHeight="false" outlineLevel="0" collapsed="false">
      <c r="A439" s="715"/>
    </row>
    <row r="440" s="716" customFormat="true" ht="14.25" hidden="true" customHeight="false" outlineLevel="0" collapsed="false">
      <c r="A440" s="715"/>
    </row>
    <row r="441" s="716" customFormat="true" ht="14.25" hidden="true" customHeight="false" outlineLevel="0" collapsed="false">
      <c r="A441" s="715"/>
    </row>
    <row r="442" s="716" customFormat="true" ht="14.25" hidden="true" customHeight="false" outlineLevel="0" collapsed="false">
      <c r="A442" s="715"/>
    </row>
    <row r="443" s="716" customFormat="true" ht="14.25" hidden="true" customHeight="false" outlineLevel="0" collapsed="false">
      <c r="A443" s="715"/>
    </row>
    <row r="444" s="716" customFormat="true" ht="14.25" hidden="true" customHeight="false" outlineLevel="0" collapsed="false">
      <c r="A444" s="715"/>
    </row>
    <row r="445" s="716" customFormat="true" ht="14.25" hidden="true" customHeight="false" outlineLevel="0" collapsed="false">
      <c r="A445" s="715"/>
    </row>
    <row r="446" s="716" customFormat="true" ht="14.25" hidden="true" customHeight="false" outlineLevel="0" collapsed="false">
      <c r="A446" s="715"/>
    </row>
    <row r="447" s="716" customFormat="true" ht="14.25" hidden="true" customHeight="false" outlineLevel="0" collapsed="false">
      <c r="A447" s="715"/>
    </row>
    <row r="448" s="716" customFormat="true" ht="14.25" hidden="true" customHeight="false" outlineLevel="0" collapsed="false">
      <c r="A448" s="715"/>
    </row>
    <row r="449" s="716" customFormat="true" ht="14.25" hidden="true" customHeight="false" outlineLevel="0" collapsed="false">
      <c r="A449" s="715"/>
    </row>
    <row r="450" s="716" customFormat="true" ht="14.25" hidden="true" customHeight="false" outlineLevel="0" collapsed="false">
      <c r="A450" s="715"/>
    </row>
    <row r="451" s="716" customFormat="true" ht="14.25" hidden="true" customHeight="false" outlineLevel="0" collapsed="false">
      <c r="A451" s="715"/>
    </row>
    <row r="452" s="716" customFormat="true" ht="14.25" hidden="true" customHeight="false" outlineLevel="0" collapsed="false">
      <c r="A452" s="715"/>
    </row>
    <row r="453" s="716" customFormat="true" ht="14.25" hidden="true" customHeight="false" outlineLevel="0" collapsed="false">
      <c r="A453" s="715"/>
    </row>
    <row r="454" s="716" customFormat="true" ht="14.25" hidden="true" customHeight="false" outlineLevel="0" collapsed="false">
      <c r="A454" s="715"/>
    </row>
    <row r="455" s="716" customFormat="true" ht="14.25" hidden="true" customHeight="false" outlineLevel="0" collapsed="false">
      <c r="A455" s="715"/>
    </row>
    <row r="456" s="716" customFormat="true" ht="14.25" hidden="true" customHeight="false" outlineLevel="0" collapsed="false">
      <c r="A456" s="715"/>
    </row>
    <row r="457" s="716" customFormat="true" ht="14.25" hidden="true" customHeight="false" outlineLevel="0" collapsed="false">
      <c r="A457" s="715"/>
    </row>
    <row r="458" s="716" customFormat="true" ht="14.25" hidden="true" customHeight="false" outlineLevel="0" collapsed="false">
      <c r="A458" s="715"/>
    </row>
    <row r="459" s="716" customFormat="true" ht="14.25" hidden="true" customHeight="false" outlineLevel="0" collapsed="false">
      <c r="A459" s="715"/>
    </row>
    <row r="460" s="716" customFormat="true" ht="14.25" hidden="true" customHeight="false" outlineLevel="0" collapsed="false">
      <c r="A460" s="715"/>
    </row>
    <row r="461" s="716" customFormat="true" ht="14.25" hidden="true" customHeight="false" outlineLevel="0" collapsed="false">
      <c r="A461" s="715"/>
    </row>
    <row r="462" s="716" customFormat="true" ht="14.25" hidden="true" customHeight="false" outlineLevel="0" collapsed="false">
      <c r="A462" s="715"/>
    </row>
    <row r="463" s="716" customFormat="true" ht="14.25" hidden="true" customHeight="false" outlineLevel="0" collapsed="false">
      <c r="A463" s="715"/>
    </row>
    <row r="464" s="716" customFormat="true" ht="14.25" hidden="true" customHeight="false" outlineLevel="0" collapsed="false">
      <c r="A464" s="715"/>
    </row>
    <row r="465" s="716" customFormat="true" ht="14.25" hidden="true" customHeight="false" outlineLevel="0" collapsed="false">
      <c r="A465" s="715"/>
    </row>
    <row r="466" s="716" customFormat="true" ht="14.25" hidden="true" customHeight="false" outlineLevel="0" collapsed="false">
      <c r="A466" s="715"/>
    </row>
    <row r="467" s="716" customFormat="true" ht="14.25" hidden="true" customHeight="false" outlineLevel="0" collapsed="false">
      <c r="A467" s="715"/>
    </row>
    <row r="468" s="716" customFormat="true" ht="14.25" hidden="true" customHeight="false" outlineLevel="0" collapsed="false">
      <c r="A468" s="715"/>
    </row>
    <row r="469" s="716" customFormat="true" ht="14.25" hidden="true" customHeight="false" outlineLevel="0" collapsed="false">
      <c r="A469" s="715"/>
    </row>
    <row r="470" s="716" customFormat="true" ht="14.25" hidden="true" customHeight="false" outlineLevel="0" collapsed="false">
      <c r="A470" s="715"/>
    </row>
    <row r="471" s="716" customFormat="true" ht="14.25" hidden="true" customHeight="false" outlineLevel="0" collapsed="false">
      <c r="A471" s="715"/>
    </row>
    <row r="472" s="716" customFormat="true" ht="14.25" hidden="true" customHeight="false" outlineLevel="0" collapsed="false">
      <c r="A472" s="715"/>
    </row>
    <row r="473" s="716" customFormat="true" ht="14.25" hidden="true" customHeight="false" outlineLevel="0" collapsed="false">
      <c r="A473" s="715"/>
    </row>
    <row r="474" s="716" customFormat="true" ht="14.25" hidden="true" customHeight="false" outlineLevel="0" collapsed="false">
      <c r="A474" s="715"/>
    </row>
    <row r="475" s="716" customFormat="true" ht="14.25" hidden="true" customHeight="false" outlineLevel="0" collapsed="false">
      <c r="A475" s="715"/>
    </row>
    <row r="476" s="716" customFormat="true" ht="14.25" hidden="true" customHeight="false" outlineLevel="0" collapsed="false">
      <c r="A476" s="715"/>
    </row>
    <row r="477" s="716" customFormat="true" ht="14.25" hidden="true" customHeight="false" outlineLevel="0" collapsed="false">
      <c r="A477" s="715"/>
    </row>
    <row r="478" s="716" customFormat="true" ht="14.25" hidden="true" customHeight="false" outlineLevel="0" collapsed="false">
      <c r="A478" s="715"/>
    </row>
    <row r="479" s="716" customFormat="true" ht="14.25" hidden="true" customHeight="false" outlineLevel="0" collapsed="false">
      <c r="A479" s="715"/>
    </row>
    <row r="480" s="716" customFormat="true" ht="14.25" hidden="true" customHeight="false" outlineLevel="0" collapsed="false">
      <c r="A480" s="715"/>
    </row>
    <row r="481" s="716" customFormat="true" ht="14.25" hidden="true" customHeight="false" outlineLevel="0" collapsed="false">
      <c r="A481" s="715"/>
    </row>
    <row r="482" s="716" customFormat="true" ht="14.25" hidden="true" customHeight="false" outlineLevel="0" collapsed="false">
      <c r="A482" s="715"/>
    </row>
    <row r="483" s="716" customFormat="true" ht="14.25" hidden="true" customHeight="false" outlineLevel="0" collapsed="false">
      <c r="A483" s="715"/>
    </row>
    <row r="484" s="716" customFormat="true" ht="14.25" hidden="true" customHeight="false" outlineLevel="0" collapsed="false">
      <c r="A484" s="715"/>
    </row>
    <row r="485" s="716" customFormat="true" ht="14.25" hidden="true" customHeight="false" outlineLevel="0" collapsed="false">
      <c r="A485" s="715"/>
    </row>
    <row r="486" s="716" customFormat="true" ht="14.25" hidden="true" customHeight="false" outlineLevel="0" collapsed="false">
      <c r="A486" s="715"/>
    </row>
    <row r="487" s="716" customFormat="true" ht="14.25" hidden="true" customHeight="false" outlineLevel="0" collapsed="false">
      <c r="A487" s="715"/>
    </row>
    <row r="488" s="716" customFormat="true" ht="14.25" hidden="true" customHeight="false" outlineLevel="0" collapsed="false">
      <c r="A488" s="715"/>
    </row>
    <row r="489" s="716" customFormat="true" ht="14.25" hidden="true" customHeight="false" outlineLevel="0" collapsed="false">
      <c r="A489" s="715"/>
    </row>
    <row r="490" s="716" customFormat="true" ht="14.25" hidden="true" customHeight="false" outlineLevel="0" collapsed="false">
      <c r="A490" s="715"/>
    </row>
    <row r="491" s="716" customFormat="true" ht="14.25" hidden="true" customHeight="false" outlineLevel="0" collapsed="false">
      <c r="A491" s="715"/>
    </row>
    <row r="492" s="716" customFormat="true" ht="14.25" hidden="true" customHeight="false" outlineLevel="0" collapsed="false">
      <c r="A492" s="715"/>
    </row>
    <row r="493" s="716" customFormat="true" ht="14.25" hidden="true" customHeight="false" outlineLevel="0" collapsed="false">
      <c r="A493" s="715"/>
    </row>
    <row r="494" s="716" customFormat="true" ht="14.25" hidden="true" customHeight="false" outlineLevel="0" collapsed="false">
      <c r="A494" s="715"/>
    </row>
    <row r="495" s="716" customFormat="true" ht="14.25" hidden="true" customHeight="false" outlineLevel="0" collapsed="false">
      <c r="A495" s="715"/>
    </row>
    <row r="496" s="716" customFormat="true" ht="14.25" hidden="true" customHeight="false" outlineLevel="0" collapsed="false">
      <c r="A496" s="715"/>
    </row>
    <row r="497" s="716" customFormat="true" ht="14.25" hidden="true" customHeight="false" outlineLevel="0" collapsed="false">
      <c r="A497" s="715"/>
    </row>
    <row r="498" s="716" customFormat="true" ht="14.25" hidden="true" customHeight="false" outlineLevel="0" collapsed="false">
      <c r="A498" s="715"/>
    </row>
    <row r="499" s="716" customFormat="true" ht="14.25" hidden="true" customHeight="false" outlineLevel="0" collapsed="false">
      <c r="A499" s="715"/>
    </row>
    <row r="500" s="716" customFormat="true" ht="14.25" hidden="true" customHeight="false" outlineLevel="0" collapsed="false">
      <c r="A500" s="715"/>
    </row>
    <row r="501" s="716" customFormat="true" ht="14.25" hidden="true" customHeight="false" outlineLevel="0" collapsed="false">
      <c r="A501" s="715"/>
    </row>
    <row r="502" s="716" customFormat="true" ht="14.25" hidden="true" customHeight="false" outlineLevel="0" collapsed="false">
      <c r="A502" s="715"/>
    </row>
    <row r="503" s="716" customFormat="true" ht="14.25" hidden="true" customHeight="false" outlineLevel="0" collapsed="false">
      <c r="A503" s="715"/>
    </row>
    <row r="504" s="716" customFormat="true" ht="14.25" hidden="true" customHeight="false" outlineLevel="0" collapsed="false">
      <c r="A504" s="715"/>
    </row>
    <row r="505" s="716" customFormat="true" ht="14.25" hidden="true" customHeight="false" outlineLevel="0" collapsed="false">
      <c r="A505" s="715"/>
    </row>
    <row r="506" s="716" customFormat="true" ht="14.25" hidden="true" customHeight="false" outlineLevel="0" collapsed="false">
      <c r="A506" s="715"/>
    </row>
    <row r="507" s="716" customFormat="true" ht="14.25" hidden="true" customHeight="false" outlineLevel="0" collapsed="false">
      <c r="A507" s="715"/>
    </row>
    <row r="508" s="716" customFormat="true" ht="14.25" hidden="true" customHeight="false" outlineLevel="0" collapsed="false">
      <c r="A508" s="715"/>
    </row>
    <row r="509" s="716" customFormat="true" ht="14.25" hidden="true" customHeight="false" outlineLevel="0" collapsed="false">
      <c r="A509" s="715"/>
    </row>
    <row r="510" s="716" customFormat="true" ht="14.25" hidden="true" customHeight="false" outlineLevel="0" collapsed="false">
      <c r="A510" s="715"/>
    </row>
    <row r="511" s="716" customFormat="true" ht="14.25" hidden="true" customHeight="false" outlineLevel="0" collapsed="false">
      <c r="A511" s="715"/>
    </row>
    <row r="512" s="716" customFormat="true" ht="14.25" hidden="true" customHeight="false" outlineLevel="0" collapsed="false">
      <c r="A512" s="715"/>
    </row>
    <row r="513" s="716" customFormat="true" ht="14.25" hidden="true" customHeight="false" outlineLevel="0" collapsed="false">
      <c r="A513" s="715"/>
    </row>
    <row r="514" s="716" customFormat="true" ht="14.25" hidden="true" customHeight="false" outlineLevel="0" collapsed="false">
      <c r="A514" s="715"/>
    </row>
    <row r="515" s="716" customFormat="true" ht="14.25" hidden="true" customHeight="false" outlineLevel="0" collapsed="false">
      <c r="A515" s="715"/>
    </row>
    <row r="516" s="716" customFormat="true" ht="14.25" hidden="true" customHeight="false" outlineLevel="0" collapsed="false">
      <c r="A516" s="715"/>
    </row>
    <row r="517" s="716" customFormat="true" ht="14.25" hidden="true" customHeight="false" outlineLevel="0" collapsed="false">
      <c r="A517" s="715"/>
    </row>
    <row r="518" s="716" customFormat="true" ht="14.25" hidden="true" customHeight="false" outlineLevel="0" collapsed="false">
      <c r="A518" s="715"/>
    </row>
    <row r="519" s="716" customFormat="true" ht="14.25" hidden="true" customHeight="false" outlineLevel="0" collapsed="false">
      <c r="A519" s="715"/>
    </row>
    <row r="520" s="716" customFormat="true" ht="14.25" hidden="true" customHeight="false" outlineLevel="0" collapsed="false">
      <c r="A520" s="715"/>
    </row>
    <row r="521" s="716" customFormat="true" ht="14.25" hidden="true" customHeight="false" outlineLevel="0" collapsed="false">
      <c r="A521" s="715"/>
    </row>
    <row r="522" s="716" customFormat="true" ht="14.25" hidden="true" customHeight="false" outlineLevel="0" collapsed="false">
      <c r="A522" s="715"/>
    </row>
    <row r="523" s="716" customFormat="true" ht="14.25" hidden="true" customHeight="false" outlineLevel="0" collapsed="false">
      <c r="A523" s="715"/>
    </row>
    <row r="524" s="716" customFormat="true" ht="14.25" hidden="true" customHeight="false" outlineLevel="0" collapsed="false">
      <c r="A524" s="715"/>
    </row>
    <row r="525" s="716" customFormat="true" ht="14.25" hidden="true" customHeight="false" outlineLevel="0" collapsed="false">
      <c r="A525" s="715"/>
    </row>
    <row r="526" s="716" customFormat="true" ht="14.25" hidden="true" customHeight="false" outlineLevel="0" collapsed="false">
      <c r="A526" s="715"/>
    </row>
    <row r="527" s="716" customFormat="true" ht="14.25" hidden="true" customHeight="false" outlineLevel="0" collapsed="false">
      <c r="A527" s="715"/>
    </row>
    <row r="528" s="716" customFormat="true" ht="14.25" hidden="true" customHeight="false" outlineLevel="0" collapsed="false">
      <c r="A528" s="715"/>
    </row>
    <row r="529" s="716" customFormat="true" ht="14.25" hidden="true" customHeight="false" outlineLevel="0" collapsed="false">
      <c r="A529" s="715"/>
    </row>
    <row r="530" s="716" customFormat="true" ht="14.25" hidden="true" customHeight="false" outlineLevel="0" collapsed="false">
      <c r="A530" s="715"/>
    </row>
    <row r="531" s="716" customFormat="true" ht="14.25" hidden="true" customHeight="false" outlineLevel="0" collapsed="false">
      <c r="A531" s="715"/>
    </row>
    <row r="532" s="716" customFormat="true" ht="14.25" hidden="true" customHeight="false" outlineLevel="0" collapsed="false">
      <c r="A532" s="715"/>
    </row>
    <row r="533" s="716" customFormat="true" ht="14.25" hidden="true" customHeight="false" outlineLevel="0" collapsed="false">
      <c r="A533" s="715"/>
    </row>
    <row r="534" s="716" customFormat="true" ht="14.25" hidden="true" customHeight="false" outlineLevel="0" collapsed="false">
      <c r="A534" s="715"/>
    </row>
    <row r="535" s="716" customFormat="true" ht="14.25" hidden="true" customHeight="false" outlineLevel="0" collapsed="false">
      <c r="A535" s="715"/>
    </row>
    <row r="536" s="716" customFormat="true" ht="14.25" hidden="true" customHeight="false" outlineLevel="0" collapsed="false">
      <c r="A536" s="715"/>
    </row>
    <row r="537" s="716" customFormat="true" ht="14.25" hidden="true" customHeight="false" outlineLevel="0" collapsed="false">
      <c r="A537" s="715"/>
    </row>
    <row r="538" s="716" customFormat="true" ht="14.25" hidden="true" customHeight="false" outlineLevel="0" collapsed="false">
      <c r="A538" s="715"/>
    </row>
    <row r="539" s="716" customFormat="true" ht="14.25" hidden="true" customHeight="false" outlineLevel="0" collapsed="false">
      <c r="A539" s="715"/>
    </row>
    <row r="540" s="716" customFormat="true" ht="14.25" hidden="true" customHeight="false" outlineLevel="0" collapsed="false">
      <c r="A540" s="715"/>
    </row>
    <row r="541" s="716" customFormat="true" ht="14.25" hidden="true" customHeight="false" outlineLevel="0" collapsed="false">
      <c r="A541" s="715"/>
    </row>
    <row r="542" s="716" customFormat="true" ht="14.25" hidden="true" customHeight="false" outlineLevel="0" collapsed="false">
      <c r="A542" s="715"/>
    </row>
    <row r="543" s="716" customFormat="true" ht="14.25" hidden="true" customHeight="false" outlineLevel="0" collapsed="false">
      <c r="A543" s="715"/>
    </row>
    <row r="544" s="716" customFormat="true" ht="14.25" hidden="true" customHeight="false" outlineLevel="0" collapsed="false">
      <c r="A544" s="715"/>
    </row>
    <row r="545" s="716" customFormat="true" ht="14.25" hidden="true" customHeight="false" outlineLevel="0" collapsed="false">
      <c r="A545" s="715"/>
    </row>
    <row r="546" s="716" customFormat="true" ht="14.25" hidden="true" customHeight="false" outlineLevel="0" collapsed="false">
      <c r="A546" s="715"/>
    </row>
    <row r="547" s="716" customFormat="true" ht="14.25" hidden="true" customHeight="false" outlineLevel="0" collapsed="false">
      <c r="A547" s="715"/>
    </row>
    <row r="548" s="716" customFormat="true" ht="14.25" hidden="true" customHeight="false" outlineLevel="0" collapsed="false">
      <c r="A548" s="715"/>
    </row>
    <row r="549" s="716" customFormat="true" ht="14.25" hidden="true" customHeight="false" outlineLevel="0" collapsed="false">
      <c r="A549" s="715"/>
    </row>
    <row r="550" s="716" customFormat="true" ht="14.25" hidden="true" customHeight="false" outlineLevel="0" collapsed="false">
      <c r="A550" s="715"/>
    </row>
    <row r="551" s="716" customFormat="true" ht="14.25" hidden="true" customHeight="false" outlineLevel="0" collapsed="false">
      <c r="A551" s="715"/>
    </row>
    <row r="552" s="716" customFormat="true" ht="14.25" hidden="true" customHeight="false" outlineLevel="0" collapsed="false">
      <c r="A552" s="715"/>
    </row>
    <row r="553" s="716" customFormat="true" ht="14.25" hidden="true" customHeight="false" outlineLevel="0" collapsed="false">
      <c r="A553" s="715"/>
    </row>
    <row r="554" s="716" customFormat="true" ht="14.25" hidden="true" customHeight="false" outlineLevel="0" collapsed="false">
      <c r="A554" s="715"/>
    </row>
    <row r="555" s="716" customFormat="true" ht="14.25" hidden="true" customHeight="false" outlineLevel="0" collapsed="false">
      <c r="A555" s="715"/>
    </row>
    <row r="556" s="716" customFormat="true" ht="14.25" hidden="true" customHeight="false" outlineLevel="0" collapsed="false">
      <c r="A556" s="715"/>
    </row>
    <row r="557" s="716" customFormat="true" ht="14.25" hidden="true" customHeight="false" outlineLevel="0" collapsed="false">
      <c r="A557" s="715"/>
    </row>
    <row r="558" s="716" customFormat="true" ht="14.25" hidden="true" customHeight="false" outlineLevel="0" collapsed="false">
      <c r="A558" s="715"/>
    </row>
    <row r="559" s="716" customFormat="true" ht="14.25" hidden="true" customHeight="false" outlineLevel="0" collapsed="false">
      <c r="A559" s="715"/>
    </row>
    <row r="560" s="716" customFormat="true" ht="14.25" hidden="true" customHeight="false" outlineLevel="0" collapsed="false">
      <c r="A560" s="715"/>
    </row>
    <row r="561" s="716" customFormat="true" ht="14.25" hidden="true" customHeight="false" outlineLevel="0" collapsed="false">
      <c r="A561" s="715"/>
    </row>
    <row r="562" s="716" customFormat="true" ht="14.25" hidden="true" customHeight="false" outlineLevel="0" collapsed="false">
      <c r="A562" s="715"/>
    </row>
    <row r="563" s="716" customFormat="true" ht="14.25" hidden="true" customHeight="false" outlineLevel="0" collapsed="false">
      <c r="A563" s="715"/>
    </row>
    <row r="564" s="716" customFormat="true" ht="14.25" hidden="true" customHeight="false" outlineLevel="0" collapsed="false">
      <c r="A564" s="715"/>
    </row>
    <row r="565" s="716" customFormat="true" ht="14.25" hidden="true" customHeight="false" outlineLevel="0" collapsed="false">
      <c r="A565" s="715"/>
    </row>
    <row r="566" s="716" customFormat="true" ht="14.25" hidden="true" customHeight="false" outlineLevel="0" collapsed="false">
      <c r="A566" s="715"/>
    </row>
    <row r="567" s="716" customFormat="true" ht="14.25" hidden="true" customHeight="false" outlineLevel="0" collapsed="false">
      <c r="A567" s="715"/>
    </row>
    <row r="568" s="716" customFormat="true" ht="14.25" hidden="true" customHeight="false" outlineLevel="0" collapsed="false">
      <c r="A568" s="715"/>
    </row>
    <row r="569" s="716" customFormat="true" ht="14.25" hidden="true" customHeight="false" outlineLevel="0" collapsed="false">
      <c r="A569" s="715"/>
    </row>
    <row r="570" s="716" customFormat="true" ht="14.25" hidden="true" customHeight="false" outlineLevel="0" collapsed="false">
      <c r="A570" s="715"/>
    </row>
    <row r="571" s="716" customFormat="true" ht="14.25" hidden="true" customHeight="false" outlineLevel="0" collapsed="false">
      <c r="A571" s="715"/>
    </row>
    <row r="572" s="716" customFormat="true" ht="14.25" hidden="true" customHeight="false" outlineLevel="0" collapsed="false">
      <c r="A572" s="715"/>
    </row>
    <row r="573" s="716" customFormat="true" ht="14.25" hidden="true" customHeight="false" outlineLevel="0" collapsed="false">
      <c r="A573" s="715"/>
    </row>
    <row r="574" s="716" customFormat="true" ht="14.25" hidden="true" customHeight="false" outlineLevel="0" collapsed="false">
      <c r="A574" s="715"/>
    </row>
    <row r="575" s="716" customFormat="true" ht="14.25" hidden="true" customHeight="false" outlineLevel="0" collapsed="false">
      <c r="A575" s="715"/>
    </row>
    <row r="576" s="716" customFormat="true" ht="14.25" hidden="true" customHeight="false" outlineLevel="0" collapsed="false">
      <c r="A576" s="715"/>
    </row>
    <row r="577" s="716" customFormat="true" ht="14.25" hidden="true" customHeight="false" outlineLevel="0" collapsed="false">
      <c r="A577" s="715"/>
    </row>
    <row r="578" s="716" customFormat="true" ht="14.25" hidden="true" customHeight="false" outlineLevel="0" collapsed="false">
      <c r="A578" s="715"/>
    </row>
    <row r="579" s="716" customFormat="true" ht="14.25" hidden="true" customHeight="false" outlineLevel="0" collapsed="false">
      <c r="A579" s="715"/>
    </row>
    <row r="580" s="716" customFormat="true" ht="14.25" hidden="true" customHeight="false" outlineLevel="0" collapsed="false">
      <c r="A580" s="715"/>
    </row>
    <row r="581" s="716" customFormat="true" ht="14.25" hidden="true" customHeight="false" outlineLevel="0" collapsed="false">
      <c r="A581" s="715"/>
    </row>
    <row r="582" s="716" customFormat="true" ht="14.25" hidden="true" customHeight="false" outlineLevel="0" collapsed="false">
      <c r="A582" s="715"/>
    </row>
    <row r="583" s="716" customFormat="true" ht="14.25" hidden="true" customHeight="false" outlineLevel="0" collapsed="false">
      <c r="A583" s="715"/>
    </row>
    <row r="584" s="716" customFormat="true" ht="14.25" hidden="true" customHeight="false" outlineLevel="0" collapsed="false">
      <c r="A584" s="715"/>
    </row>
    <row r="585" s="716" customFormat="true" ht="14.25" hidden="true" customHeight="false" outlineLevel="0" collapsed="false">
      <c r="A585" s="715"/>
    </row>
    <row r="586" s="716" customFormat="true" ht="14.25" hidden="true" customHeight="false" outlineLevel="0" collapsed="false">
      <c r="A586" s="715"/>
    </row>
    <row r="587" s="716" customFormat="true" ht="14.25" hidden="true" customHeight="false" outlineLevel="0" collapsed="false">
      <c r="A587" s="715"/>
    </row>
    <row r="588" s="716" customFormat="true" ht="14.25" hidden="true" customHeight="false" outlineLevel="0" collapsed="false">
      <c r="A588" s="715"/>
    </row>
    <row r="589" s="716" customFormat="true" ht="14.25" hidden="true" customHeight="false" outlineLevel="0" collapsed="false">
      <c r="A589" s="715"/>
    </row>
    <row r="590" s="716" customFormat="true" ht="14.25" hidden="true" customHeight="false" outlineLevel="0" collapsed="false">
      <c r="A590" s="715"/>
    </row>
    <row r="591" s="716" customFormat="true" ht="14.25" hidden="true" customHeight="false" outlineLevel="0" collapsed="false">
      <c r="A591" s="715"/>
    </row>
    <row r="592" s="716" customFormat="true" ht="14.25" hidden="true" customHeight="false" outlineLevel="0" collapsed="false">
      <c r="A592" s="715"/>
    </row>
    <row r="593" s="716" customFormat="true" ht="14.25" hidden="true" customHeight="false" outlineLevel="0" collapsed="false">
      <c r="A593" s="715"/>
    </row>
    <row r="594" s="716" customFormat="true" ht="14.25" hidden="true" customHeight="false" outlineLevel="0" collapsed="false">
      <c r="A594" s="715"/>
    </row>
    <row r="595" s="716" customFormat="true" ht="14.25" hidden="true" customHeight="false" outlineLevel="0" collapsed="false">
      <c r="A595" s="715"/>
    </row>
    <row r="596" s="716" customFormat="true" ht="14.25" hidden="true" customHeight="false" outlineLevel="0" collapsed="false">
      <c r="A596" s="715"/>
    </row>
    <row r="597" s="716" customFormat="true" ht="14.25" hidden="true" customHeight="false" outlineLevel="0" collapsed="false">
      <c r="A597" s="715"/>
    </row>
    <row r="598" s="716" customFormat="true" ht="14.25" hidden="true" customHeight="false" outlineLevel="0" collapsed="false">
      <c r="A598" s="715"/>
    </row>
    <row r="599" s="716" customFormat="true" ht="14.25" hidden="true" customHeight="false" outlineLevel="0" collapsed="false">
      <c r="A599" s="715"/>
    </row>
    <row r="600" s="716" customFormat="true" ht="14.25" hidden="true" customHeight="false" outlineLevel="0" collapsed="false">
      <c r="A600" s="715"/>
    </row>
    <row r="601" s="716" customFormat="true" ht="14.25" hidden="true" customHeight="false" outlineLevel="0" collapsed="false">
      <c r="A601" s="715"/>
    </row>
    <row r="602" s="716" customFormat="true" ht="14.25" hidden="true" customHeight="false" outlineLevel="0" collapsed="false">
      <c r="A602" s="715"/>
    </row>
    <row r="603" s="716" customFormat="true" ht="14.25" hidden="true" customHeight="false" outlineLevel="0" collapsed="false">
      <c r="A603" s="715"/>
    </row>
    <row r="604" s="716" customFormat="true" ht="14.25" hidden="true" customHeight="false" outlineLevel="0" collapsed="false">
      <c r="A604" s="715"/>
    </row>
    <row r="605" s="716" customFormat="true" ht="14.25" hidden="true" customHeight="false" outlineLevel="0" collapsed="false">
      <c r="A605" s="715"/>
    </row>
    <row r="606" s="716" customFormat="true" ht="14.25" hidden="true" customHeight="false" outlineLevel="0" collapsed="false">
      <c r="A606" s="715"/>
    </row>
    <row r="607" s="716" customFormat="true" ht="14.25" hidden="true" customHeight="false" outlineLevel="0" collapsed="false">
      <c r="A607" s="715"/>
    </row>
    <row r="608" s="716" customFormat="true" ht="14.25" hidden="true" customHeight="false" outlineLevel="0" collapsed="false">
      <c r="A608" s="715"/>
    </row>
    <row r="609" s="716" customFormat="true" ht="14.25" hidden="true" customHeight="false" outlineLevel="0" collapsed="false">
      <c r="A609" s="715"/>
    </row>
    <row r="610" s="716" customFormat="true" ht="14.25" hidden="true" customHeight="false" outlineLevel="0" collapsed="false">
      <c r="A610" s="715"/>
    </row>
    <row r="611" s="716" customFormat="true" ht="14.25" hidden="true" customHeight="false" outlineLevel="0" collapsed="false">
      <c r="A611" s="715"/>
    </row>
    <row r="612" s="716" customFormat="true" ht="14.25" hidden="true" customHeight="false" outlineLevel="0" collapsed="false">
      <c r="A612" s="715"/>
    </row>
    <row r="613" s="716" customFormat="true" ht="14.25" hidden="true" customHeight="false" outlineLevel="0" collapsed="false">
      <c r="A613" s="715"/>
    </row>
    <row r="614" s="716" customFormat="true" ht="14.25" hidden="true" customHeight="false" outlineLevel="0" collapsed="false">
      <c r="A614" s="715"/>
    </row>
    <row r="615" s="716" customFormat="true" ht="14.25" hidden="true" customHeight="false" outlineLevel="0" collapsed="false">
      <c r="A615" s="715"/>
    </row>
    <row r="616" s="716" customFormat="true" ht="14.25" hidden="true" customHeight="false" outlineLevel="0" collapsed="false">
      <c r="A616" s="715"/>
    </row>
    <row r="617" s="716" customFormat="true" ht="14.25" hidden="true" customHeight="false" outlineLevel="0" collapsed="false">
      <c r="A617" s="715"/>
    </row>
    <row r="618" s="716" customFormat="true" ht="14.25" hidden="true" customHeight="false" outlineLevel="0" collapsed="false">
      <c r="A618" s="715"/>
    </row>
    <row r="619" s="716" customFormat="true" ht="14.25" hidden="true" customHeight="false" outlineLevel="0" collapsed="false">
      <c r="A619" s="715"/>
    </row>
    <row r="620" s="716" customFormat="true" ht="14.25" hidden="true" customHeight="false" outlineLevel="0" collapsed="false">
      <c r="A620" s="715"/>
    </row>
    <row r="621" s="716" customFormat="true" ht="14.25" hidden="true" customHeight="false" outlineLevel="0" collapsed="false">
      <c r="A621" s="715"/>
    </row>
    <row r="622" s="716" customFormat="true" ht="14.25" hidden="true" customHeight="false" outlineLevel="0" collapsed="false">
      <c r="A622" s="715"/>
    </row>
    <row r="623" s="716" customFormat="true" ht="14.25" hidden="true" customHeight="false" outlineLevel="0" collapsed="false">
      <c r="A623" s="715"/>
    </row>
    <row r="624" s="716" customFormat="true" ht="14.25" hidden="true" customHeight="false" outlineLevel="0" collapsed="false">
      <c r="A624" s="715"/>
    </row>
    <row r="625" s="716" customFormat="true" ht="14.25" hidden="true" customHeight="false" outlineLevel="0" collapsed="false">
      <c r="A625" s="715"/>
    </row>
    <row r="626" s="716" customFormat="true" ht="14.25" hidden="true" customHeight="false" outlineLevel="0" collapsed="false">
      <c r="A626" s="715"/>
    </row>
    <row r="627" s="716" customFormat="true" ht="14.25" hidden="true" customHeight="false" outlineLevel="0" collapsed="false">
      <c r="A627" s="715"/>
    </row>
    <row r="628" s="716" customFormat="true" ht="14.25" hidden="true" customHeight="false" outlineLevel="0" collapsed="false">
      <c r="A628" s="715"/>
    </row>
    <row r="629" s="716" customFormat="true" ht="14.25" hidden="true" customHeight="false" outlineLevel="0" collapsed="false">
      <c r="A629" s="715"/>
    </row>
    <row r="630" s="716" customFormat="true" ht="14.25" hidden="true" customHeight="false" outlineLevel="0" collapsed="false">
      <c r="A630" s="715"/>
    </row>
    <row r="631" s="716" customFormat="true" ht="14.25" hidden="true" customHeight="false" outlineLevel="0" collapsed="false">
      <c r="A631" s="715"/>
    </row>
    <row r="632" s="716" customFormat="true" ht="14.25" hidden="true" customHeight="false" outlineLevel="0" collapsed="false">
      <c r="A632" s="715"/>
    </row>
    <row r="633" s="716" customFormat="true" ht="14.25" hidden="true" customHeight="false" outlineLevel="0" collapsed="false">
      <c r="A633" s="715"/>
    </row>
    <row r="634" s="716" customFormat="true" ht="14.25" hidden="true" customHeight="false" outlineLevel="0" collapsed="false">
      <c r="A634" s="715"/>
    </row>
    <row r="635" s="716" customFormat="true" ht="14.25" hidden="true" customHeight="false" outlineLevel="0" collapsed="false">
      <c r="A635" s="715"/>
    </row>
    <row r="636" s="716" customFormat="true" ht="14.25" hidden="true" customHeight="false" outlineLevel="0" collapsed="false">
      <c r="A636" s="715"/>
    </row>
    <row r="637" s="716" customFormat="true" ht="14.25" hidden="true" customHeight="false" outlineLevel="0" collapsed="false">
      <c r="A637" s="715"/>
    </row>
    <row r="638" s="716" customFormat="true" ht="14.25" hidden="true" customHeight="false" outlineLevel="0" collapsed="false">
      <c r="A638" s="715"/>
    </row>
    <row r="639" s="716" customFormat="true" ht="14.25" hidden="true" customHeight="false" outlineLevel="0" collapsed="false">
      <c r="A639" s="715"/>
    </row>
    <row r="640" s="716" customFormat="true" ht="14.25" hidden="true" customHeight="false" outlineLevel="0" collapsed="false">
      <c r="A640" s="715"/>
    </row>
    <row r="641" s="716" customFormat="true" ht="14.25" hidden="true" customHeight="false" outlineLevel="0" collapsed="false">
      <c r="A641" s="715"/>
    </row>
    <row r="642" s="716" customFormat="true" ht="14.25" hidden="true" customHeight="false" outlineLevel="0" collapsed="false">
      <c r="A642" s="715"/>
    </row>
    <row r="643" s="716" customFormat="true" ht="14.25" hidden="true" customHeight="false" outlineLevel="0" collapsed="false">
      <c r="A643" s="715"/>
    </row>
    <row r="644" s="716" customFormat="true" ht="14.25" hidden="true" customHeight="false" outlineLevel="0" collapsed="false">
      <c r="A644" s="715"/>
    </row>
    <row r="645" s="716" customFormat="true" ht="14.25" hidden="true" customHeight="false" outlineLevel="0" collapsed="false">
      <c r="A645" s="715"/>
    </row>
    <row r="646" s="716" customFormat="true" ht="14.25" hidden="true" customHeight="false" outlineLevel="0" collapsed="false">
      <c r="A646" s="715"/>
    </row>
    <row r="647" s="716" customFormat="true" ht="14.25" hidden="true" customHeight="false" outlineLevel="0" collapsed="false">
      <c r="A647" s="715"/>
    </row>
    <row r="648" s="716" customFormat="true" ht="14.25" hidden="true" customHeight="false" outlineLevel="0" collapsed="false">
      <c r="A648" s="715"/>
    </row>
    <row r="649" s="716" customFormat="true" ht="14.25" hidden="true" customHeight="false" outlineLevel="0" collapsed="false">
      <c r="A649" s="715"/>
    </row>
    <row r="650" s="716" customFormat="true" ht="14.25" hidden="true" customHeight="false" outlineLevel="0" collapsed="false">
      <c r="A650" s="715"/>
    </row>
    <row r="651" s="716" customFormat="true" ht="14.25" hidden="true" customHeight="false" outlineLevel="0" collapsed="false">
      <c r="A651" s="715"/>
    </row>
    <row r="652" s="716" customFormat="true" ht="14.25" hidden="true" customHeight="false" outlineLevel="0" collapsed="false">
      <c r="A652" s="715"/>
    </row>
    <row r="653" s="716" customFormat="true" ht="14.25" hidden="true" customHeight="false" outlineLevel="0" collapsed="false">
      <c r="A653" s="715"/>
    </row>
    <row r="654" s="716" customFormat="true" ht="14.25" hidden="true" customHeight="false" outlineLevel="0" collapsed="false">
      <c r="A654" s="715"/>
    </row>
    <row r="655" s="716" customFormat="true" ht="14.25" hidden="true" customHeight="false" outlineLevel="0" collapsed="false">
      <c r="A655" s="715"/>
    </row>
    <row r="656" s="716" customFormat="true" ht="14.25" hidden="true" customHeight="false" outlineLevel="0" collapsed="false">
      <c r="A656" s="715"/>
    </row>
    <row r="657" s="716" customFormat="true" ht="14.25" hidden="true" customHeight="false" outlineLevel="0" collapsed="false">
      <c r="A657" s="715"/>
    </row>
    <row r="658" s="716" customFormat="true" ht="14.25" hidden="true" customHeight="false" outlineLevel="0" collapsed="false">
      <c r="A658" s="715"/>
    </row>
    <row r="659" s="716" customFormat="true" ht="14.25" hidden="true" customHeight="false" outlineLevel="0" collapsed="false">
      <c r="A659" s="715"/>
    </row>
    <row r="660" s="716" customFormat="true" ht="14.25" hidden="true" customHeight="false" outlineLevel="0" collapsed="false">
      <c r="A660" s="715"/>
    </row>
    <row r="661" s="716" customFormat="true" ht="14.25" hidden="true" customHeight="false" outlineLevel="0" collapsed="false">
      <c r="A661" s="715"/>
    </row>
    <row r="662" s="716" customFormat="true" ht="14.25" hidden="true" customHeight="false" outlineLevel="0" collapsed="false">
      <c r="A662" s="715"/>
    </row>
    <row r="663" s="716" customFormat="true" ht="14.25" hidden="true" customHeight="false" outlineLevel="0" collapsed="false">
      <c r="A663" s="715"/>
    </row>
    <row r="664" s="716" customFormat="true" ht="14.25" hidden="true" customHeight="false" outlineLevel="0" collapsed="false">
      <c r="A664" s="715"/>
    </row>
    <row r="665" s="716" customFormat="true" ht="14.25" hidden="true" customHeight="false" outlineLevel="0" collapsed="false">
      <c r="A665" s="715"/>
    </row>
    <row r="666" s="716" customFormat="true" ht="14.25" hidden="true" customHeight="false" outlineLevel="0" collapsed="false">
      <c r="A666" s="715"/>
    </row>
    <row r="667" s="716" customFormat="true" ht="14.25" hidden="true" customHeight="false" outlineLevel="0" collapsed="false">
      <c r="A667" s="715"/>
    </row>
    <row r="668" s="716" customFormat="true" ht="14.25" hidden="true" customHeight="false" outlineLevel="0" collapsed="false">
      <c r="A668" s="715"/>
    </row>
    <row r="669" s="716" customFormat="true" ht="14.25" hidden="true" customHeight="false" outlineLevel="0" collapsed="false">
      <c r="A669" s="715"/>
    </row>
    <row r="670" s="716" customFormat="true" ht="14.25" hidden="true" customHeight="false" outlineLevel="0" collapsed="false">
      <c r="A670" s="715"/>
    </row>
    <row r="671" s="716" customFormat="true" ht="14.25" hidden="true" customHeight="false" outlineLevel="0" collapsed="false">
      <c r="A671" s="715"/>
    </row>
    <row r="672" s="716" customFormat="true" ht="14.25" hidden="true" customHeight="false" outlineLevel="0" collapsed="false">
      <c r="A672" s="715"/>
    </row>
    <row r="673" s="716" customFormat="true" ht="14.25" hidden="true" customHeight="false" outlineLevel="0" collapsed="false">
      <c r="A673" s="715"/>
    </row>
    <row r="674" s="716" customFormat="true" ht="14.25" hidden="true" customHeight="false" outlineLevel="0" collapsed="false">
      <c r="A674" s="715"/>
    </row>
    <row r="675" s="716" customFormat="true" ht="14.25" hidden="true" customHeight="false" outlineLevel="0" collapsed="false">
      <c r="A675" s="715"/>
    </row>
    <row r="676" s="716" customFormat="true" ht="14.25" hidden="true" customHeight="false" outlineLevel="0" collapsed="false">
      <c r="A676" s="715"/>
    </row>
    <row r="677" s="716" customFormat="true" ht="14.25" hidden="true" customHeight="false" outlineLevel="0" collapsed="false">
      <c r="A677" s="715"/>
    </row>
    <row r="678" s="716" customFormat="true" ht="14.25" hidden="true" customHeight="false" outlineLevel="0" collapsed="false">
      <c r="A678" s="715"/>
    </row>
    <row r="679" s="716" customFormat="true" ht="14.25" hidden="true" customHeight="false" outlineLevel="0" collapsed="false">
      <c r="A679" s="715"/>
    </row>
    <row r="680" s="716" customFormat="true" ht="14.25" hidden="true" customHeight="false" outlineLevel="0" collapsed="false">
      <c r="A680" s="715"/>
    </row>
    <row r="681" s="716" customFormat="true" ht="14.25" hidden="true" customHeight="false" outlineLevel="0" collapsed="false">
      <c r="A681" s="715"/>
    </row>
    <row r="682" s="716" customFormat="true" ht="14.25" hidden="true" customHeight="false" outlineLevel="0" collapsed="false">
      <c r="A682" s="715"/>
    </row>
    <row r="683" s="716" customFormat="true" ht="14.25" hidden="true" customHeight="false" outlineLevel="0" collapsed="false">
      <c r="A683" s="715"/>
    </row>
    <row r="684" s="716" customFormat="true" ht="14.25" hidden="true" customHeight="false" outlineLevel="0" collapsed="false">
      <c r="A684" s="715"/>
    </row>
    <row r="685" s="716" customFormat="true" ht="14.25" hidden="true" customHeight="false" outlineLevel="0" collapsed="false">
      <c r="A685" s="715"/>
    </row>
    <row r="686" s="716" customFormat="true" ht="14.25" hidden="true" customHeight="false" outlineLevel="0" collapsed="false">
      <c r="A686" s="715"/>
    </row>
    <row r="687" s="716" customFormat="true" ht="14.25" hidden="true" customHeight="false" outlineLevel="0" collapsed="false">
      <c r="A687" s="715"/>
    </row>
    <row r="688" s="716" customFormat="true" ht="14.25" hidden="true" customHeight="false" outlineLevel="0" collapsed="false">
      <c r="A688" s="715"/>
    </row>
    <row r="689" s="716" customFormat="true" ht="14.25" hidden="true" customHeight="false" outlineLevel="0" collapsed="false">
      <c r="A689" s="715"/>
    </row>
    <row r="690" s="716" customFormat="true" ht="14.25" hidden="true" customHeight="false" outlineLevel="0" collapsed="false">
      <c r="A690" s="715"/>
    </row>
    <row r="691" s="716" customFormat="true" ht="14.25" hidden="true" customHeight="false" outlineLevel="0" collapsed="false">
      <c r="A691" s="715"/>
    </row>
    <row r="692" s="716" customFormat="true" ht="14.25" hidden="true" customHeight="false" outlineLevel="0" collapsed="false">
      <c r="A692" s="715"/>
    </row>
    <row r="693" s="716" customFormat="true" ht="14.25" hidden="true" customHeight="false" outlineLevel="0" collapsed="false">
      <c r="A693" s="715"/>
    </row>
    <row r="694" s="716" customFormat="true" ht="14.25" hidden="true" customHeight="false" outlineLevel="0" collapsed="false">
      <c r="A694" s="715"/>
    </row>
    <row r="695" s="716" customFormat="true" ht="14.25" hidden="true" customHeight="false" outlineLevel="0" collapsed="false">
      <c r="A695" s="715"/>
    </row>
    <row r="696" s="716" customFormat="true" ht="14.25" hidden="true" customHeight="false" outlineLevel="0" collapsed="false">
      <c r="A696" s="715"/>
    </row>
    <row r="697" s="716" customFormat="true" ht="14.25" hidden="true" customHeight="false" outlineLevel="0" collapsed="false">
      <c r="A697" s="715"/>
    </row>
    <row r="698" s="716" customFormat="true" ht="14.25" hidden="true" customHeight="false" outlineLevel="0" collapsed="false">
      <c r="A698" s="715"/>
    </row>
    <row r="699" s="716" customFormat="true" ht="14.25" hidden="true" customHeight="false" outlineLevel="0" collapsed="false">
      <c r="A699" s="715"/>
    </row>
    <row r="700" s="716" customFormat="true" ht="14.25" hidden="true" customHeight="false" outlineLevel="0" collapsed="false">
      <c r="A700" s="715"/>
    </row>
    <row r="701" s="716" customFormat="true" ht="14.25" hidden="true" customHeight="false" outlineLevel="0" collapsed="false">
      <c r="A701" s="715"/>
    </row>
    <row r="702" s="716" customFormat="true" ht="14.25" hidden="true" customHeight="false" outlineLevel="0" collapsed="false">
      <c r="A702" s="715"/>
    </row>
    <row r="703" s="716" customFormat="true" ht="14.25" hidden="true" customHeight="false" outlineLevel="0" collapsed="false">
      <c r="A703" s="715"/>
    </row>
    <row r="704" s="716" customFormat="true" ht="14.25" hidden="true" customHeight="false" outlineLevel="0" collapsed="false">
      <c r="A704" s="715"/>
    </row>
    <row r="705" s="716" customFormat="true" ht="14.25" hidden="true" customHeight="false" outlineLevel="0" collapsed="false">
      <c r="A705" s="715"/>
    </row>
    <row r="706" s="716" customFormat="true" ht="14.25" hidden="true" customHeight="false" outlineLevel="0" collapsed="false">
      <c r="A706" s="715"/>
    </row>
    <row r="707" s="716" customFormat="true" ht="14.25" hidden="true" customHeight="false" outlineLevel="0" collapsed="false">
      <c r="A707" s="715"/>
    </row>
    <row r="708" s="716" customFormat="true" ht="14.25" hidden="true" customHeight="false" outlineLevel="0" collapsed="false">
      <c r="A708" s="715"/>
    </row>
    <row r="709" s="716" customFormat="true" ht="14.25" hidden="true" customHeight="false" outlineLevel="0" collapsed="false">
      <c r="A709" s="715"/>
    </row>
    <row r="710" s="716" customFormat="true" ht="14.25" hidden="true" customHeight="false" outlineLevel="0" collapsed="false">
      <c r="A710" s="715"/>
    </row>
    <row r="711" s="716" customFormat="true" ht="14.25" hidden="true" customHeight="false" outlineLevel="0" collapsed="false">
      <c r="A711" s="715"/>
    </row>
    <row r="712" s="716" customFormat="true" ht="14.25" hidden="true" customHeight="false" outlineLevel="0" collapsed="false">
      <c r="A712" s="715"/>
    </row>
    <row r="713" s="716" customFormat="true" ht="14.25" hidden="true" customHeight="false" outlineLevel="0" collapsed="false">
      <c r="A713" s="715"/>
    </row>
    <row r="714" s="716" customFormat="true" ht="14.25" hidden="true" customHeight="false" outlineLevel="0" collapsed="false">
      <c r="A714" s="715"/>
    </row>
    <row r="715" s="716" customFormat="true" ht="14.25" hidden="true" customHeight="false" outlineLevel="0" collapsed="false">
      <c r="A715" s="715"/>
    </row>
    <row r="716" s="716" customFormat="true" ht="14.25" hidden="true" customHeight="false" outlineLevel="0" collapsed="false">
      <c r="A716" s="715"/>
    </row>
    <row r="717" s="716" customFormat="true" ht="14.25" hidden="true" customHeight="false" outlineLevel="0" collapsed="false">
      <c r="A717" s="715"/>
    </row>
    <row r="718" s="716" customFormat="true" ht="14.25" hidden="true" customHeight="false" outlineLevel="0" collapsed="false">
      <c r="A718" s="715"/>
    </row>
    <row r="719" s="716" customFormat="true" ht="14.25" hidden="true" customHeight="false" outlineLevel="0" collapsed="false">
      <c r="A719" s="715"/>
    </row>
    <row r="720" s="716" customFormat="true" ht="14.25" hidden="true" customHeight="false" outlineLevel="0" collapsed="false">
      <c r="A720" s="715"/>
    </row>
    <row r="721" s="716" customFormat="true" ht="14.25" hidden="true" customHeight="false" outlineLevel="0" collapsed="false">
      <c r="A721" s="715"/>
    </row>
    <row r="722" s="716" customFormat="true" ht="14.25" hidden="true" customHeight="false" outlineLevel="0" collapsed="false">
      <c r="A722" s="715"/>
    </row>
    <row r="723" s="716" customFormat="true" ht="14.25" hidden="true" customHeight="false" outlineLevel="0" collapsed="false">
      <c r="A723" s="715"/>
    </row>
    <row r="724" s="716" customFormat="true" ht="14.25" hidden="true" customHeight="false" outlineLevel="0" collapsed="false">
      <c r="A724" s="715"/>
    </row>
    <row r="725" s="716" customFormat="true" ht="14.25" hidden="true" customHeight="false" outlineLevel="0" collapsed="false">
      <c r="A725" s="715"/>
    </row>
    <row r="726" s="716" customFormat="true" ht="14.25" hidden="true" customHeight="false" outlineLevel="0" collapsed="false">
      <c r="A726" s="715"/>
    </row>
    <row r="727" s="716" customFormat="true" ht="14.25" hidden="true" customHeight="false" outlineLevel="0" collapsed="false">
      <c r="A727" s="715"/>
    </row>
    <row r="728" s="716" customFormat="true" ht="14.25" hidden="true" customHeight="false" outlineLevel="0" collapsed="false">
      <c r="A728" s="715"/>
    </row>
    <row r="729" s="716" customFormat="true" ht="14.25" hidden="true" customHeight="false" outlineLevel="0" collapsed="false">
      <c r="A729" s="715"/>
    </row>
    <row r="730" s="716" customFormat="true" ht="14.25" hidden="true" customHeight="false" outlineLevel="0" collapsed="false">
      <c r="A730" s="715"/>
    </row>
    <row r="731" s="716" customFormat="true" ht="14.25" hidden="true" customHeight="false" outlineLevel="0" collapsed="false">
      <c r="A731" s="715"/>
    </row>
    <row r="732" s="716" customFormat="true" ht="14.25" hidden="true" customHeight="false" outlineLevel="0" collapsed="false">
      <c r="A732" s="715"/>
    </row>
    <row r="733" s="716" customFormat="true" ht="14.25" hidden="true" customHeight="false" outlineLevel="0" collapsed="false">
      <c r="A733" s="715"/>
    </row>
    <row r="734" s="716" customFormat="true" ht="14.25" hidden="true" customHeight="false" outlineLevel="0" collapsed="false">
      <c r="A734" s="715"/>
    </row>
    <row r="735" s="716" customFormat="true" ht="14.25" hidden="true" customHeight="false" outlineLevel="0" collapsed="false">
      <c r="A735" s="715"/>
    </row>
    <row r="736" s="716" customFormat="true" ht="14.25" hidden="true" customHeight="false" outlineLevel="0" collapsed="false">
      <c r="A736" s="715"/>
    </row>
    <row r="737" s="716" customFormat="true" ht="14.25" hidden="true" customHeight="false" outlineLevel="0" collapsed="false">
      <c r="A737" s="715"/>
    </row>
    <row r="738" s="716" customFormat="true" ht="14.25" hidden="true" customHeight="false" outlineLevel="0" collapsed="false">
      <c r="A738" s="715"/>
    </row>
    <row r="739" s="716" customFormat="true" ht="14.25" hidden="true" customHeight="false" outlineLevel="0" collapsed="false">
      <c r="A739" s="715"/>
    </row>
    <row r="740" s="716" customFormat="true" ht="14.25" hidden="true" customHeight="false" outlineLevel="0" collapsed="false">
      <c r="A740" s="715"/>
    </row>
    <row r="741" s="716" customFormat="true" ht="14.25" hidden="true" customHeight="false" outlineLevel="0" collapsed="false">
      <c r="A741" s="715"/>
    </row>
    <row r="742" s="716" customFormat="true" ht="14.25" hidden="true" customHeight="false" outlineLevel="0" collapsed="false">
      <c r="A742" s="715"/>
    </row>
    <row r="743" s="716" customFormat="true" ht="14.25" hidden="true" customHeight="false" outlineLevel="0" collapsed="false">
      <c r="A743" s="715"/>
    </row>
    <row r="744" s="716" customFormat="true" ht="14.25" hidden="true" customHeight="false" outlineLevel="0" collapsed="false">
      <c r="A744" s="715"/>
    </row>
    <row r="745" s="716" customFormat="true" ht="14.25" hidden="true" customHeight="false" outlineLevel="0" collapsed="false">
      <c r="A745" s="715"/>
    </row>
    <row r="746" s="718" customFormat="true" ht="14.25" hidden="true" customHeight="false" outlineLevel="0" collapsed="false">
      <c r="A746" s="717"/>
    </row>
    <row r="747" s="718" customFormat="true" ht="14.25" hidden="true" customHeight="false" outlineLevel="0" collapsed="false">
      <c r="A747" s="717"/>
    </row>
    <row r="748" s="718" customFormat="true" ht="14.25" hidden="true" customHeight="false" outlineLevel="0" collapsed="false">
      <c r="A748" s="717"/>
    </row>
    <row r="749" s="718" customFormat="true" ht="14.25" hidden="true" customHeight="false" outlineLevel="0" collapsed="false">
      <c r="A749" s="717"/>
    </row>
    <row r="750" s="718" customFormat="true" ht="14.25" hidden="true" customHeight="false" outlineLevel="0" collapsed="false">
      <c r="A750" s="717"/>
    </row>
    <row r="751" s="718" customFormat="true" ht="14.25" hidden="true" customHeight="false" outlineLevel="0" collapsed="false">
      <c r="A751" s="717"/>
    </row>
  </sheetData>
  <mergeCells count="34">
    <mergeCell ref="A1:B1"/>
    <mergeCell ref="C15:H15"/>
    <mergeCell ref="C19:H19"/>
    <mergeCell ref="C22:H22"/>
    <mergeCell ref="C29:D29"/>
    <mergeCell ref="C32:D32"/>
    <mergeCell ref="C35:G37"/>
    <mergeCell ref="C41:D41"/>
    <mergeCell ref="H47:J47"/>
    <mergeCell ref="C49:D49"/>
    <mergeCell ref="C50:C51"/>
    <mergeCell ref="D50:D51"/>
    <mergeCell ref="E50:E51"/>
    <mergeCell ref="F50:F51"/>
    <mergeCell ref="G50:G51"/>
    <mergeCell ref="H50:H51"/>
    <mergeCell ref="I50:I51"/>
    <mergeCell ref="J50:J51"/>
    <mergeCell ref="C61:D61"/>
    <mergeCell ref="C70:D70"/>
    <mergeCell ref="H74:J74"/>
    <mergeCell ref="C76:D76"/>
    <mergeCell ref="C78:E78"/>
    <mergeCell ref="D82:G82"/>
    <mergeCell ref="D83:E83"/>
    <mergeCell ref="C85:D85"/>
    <mergeCell ref="C95:D95"/>
    <mergeCell ref="H98:J98"/>
    <mergeCell ref="C100:D100"/>
    <mergeCell ref="D103:G103"/>
    <mergeCell ref="D104:E104"/>
    <mergeCell ref="C109:H109"/>
    <mergeCell ref="C112:H112"/>
    <mergeCell ref="C115:H115"/>
  </mergeCells>
  <dataValidations count="39">
    <dataValidation allowBlank="true" operator="between" prompt="Key actions are ongoing and completed actions " showDropDown="false" showErrorMessage="true" showInputMessage="true" sqref="A6" type="none">
      <formula1>0</formula1>
      <formula2>0</formula2>
    </dataValidation>
    <dataValidation allowBlank="true" operator="between" prompt="This relate to the no. of direct jobs created " promptTitle="Jobs created" showDropDown="false" showErrorMessage="true" showInputMessage="true" sqref="IX68:IX69 ST68:ST69 ACP68:ACP69 B69 IX93:IX94 ST93:ST94 ACP93:ACP94 B94" type="none">
      <formula1>0</formula1>
      <formula2>0</formula2>
    </dataValidation>
    <dataValidation allowBlank="true" operator="between" prompt="This field can be used to indicate the size of a building in m2, the lenght of a bicycle path in Kms etc." promptTitle="Other figures" showDropDown="false" showErrorMessage="true" showInputMessage="true" sqref="B70:B71 IX70:IX71 ST70:ST71 ACP70:ACP71 B72:G72 IX72:JC72 ST72:SY72 ACP72:ACU72 IX95:IX96 ST95:ST96 ACP95:ACP96 B96" type="none">
      <formula1>0</formula1>
      <formula2>0</formula2>
    </dataValidation>
    <dataValidation allowBlank="true" operator="between" prompt="Ratio of money gained or lost on the investment relative to the amount invested. Expected discounted financial savings minus discounted investment /divided discounted investment *100. Please refer to the calculation included in the Reporting Guidelines." promptTitle="ROI" showDropDown="false" showErrorMessage="true" showInputMessage="true" sqref="B66 IX66 ST66 ACP66 B91 IX91 ST91 ACP91" type="none">
      <formula1>0</formula1>
      <formula2>0</formula2>
    </dataValidation>
    <dataValidation allowBlank="true" operator="between" prompt="These costs are not related to the financing of the measure. These relate to costs incurred to keep an item in good condition and/or good working order. E.g. maintenance and operation costs/FTE. " promptTitle="Additional costs" showDropDown="false" showErrorMessage="true" showInputMessage="true" sqref="C44 IY44 SU44 ACQ44 B65:C65 IX65:IY65 ST65:SU65 ACP65:ACQ65 B90:C90 IX90:IY90 ST90:SU90 ACP90:ACQ90" type="none">
      <formula1>0</formula1>
      <formula2>0</formula2>
    </dataValidation>
    <dataValidation allowBlank="true" operator="between" prompt="Cost of additional investment linked to the improvement of efficiency or reduction of CO2." promptTitle="Investment cost" showDropDown="false" showErrorMessage="true" showInputMessage="true" sqref="C43 IY43 SU43 ACQ43" type="none">
      <formula1>0</formula1>
      <formula2>0</formula2>
    </dataValidation>
    <dataValidation allowBlank="true" operator="between" prompt="Sum of yearly energy saved (ES) times price of energy (PE)." promptTitle="Financial savings" showDropDown="false" showErrorMessage="true" showInputMessage="true" sqref="IX41:IX42 ST41:ST42 ACP41:ACP42 B42 B63 E63 IX63 JA63 ST63 SW63 ACP63 ACS63 IX87:IX88 ST87:ST88 ACP87:ACP88" type="none">
      <formula1>0</formula1>
      <formula2>0</formula2>
    </dataValidation>
    <dataValidation allowBlank="true" operator="between" prompt="Number of years over which the action generates energy and emission savings. This field can range from 1 to 35 years." showDropDown="false" showErrorMessage="true" showInputMessage="true" sqref="IX64 ST64 ACP64 IX89 ST89 ACP89" type="none">
      <formula1>0</formula1>
      <formula2>0</formula2>
    </dataValidation>
    <dataValidation allowBlank="true" operator="between" prompt="Number of years over which the action generates energy and emission savings  " showDropDown="false" showErrorMessage="true" showInputMessage="false" sqref="IY63 SU63 ACQ63 IY87:IY88 SU87:SU88 ACQ87:ACQ88"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true" sqref="IX17 ST17 ACP17 IX25 ST25 ACP25 IX49:IX51 ST49:ST51 ACP49:ACP51" type="none">
      <formula1>0</formula1>
      <formula2>0</formula2>
    </dataValidation>
    <dataValidation allowBlank="true" operator="between" prompt="This tab provides you with the elements of the Benchmark of Excellence online form associated to the mitigation actions. After clicking on the 'star' icon in the &quot;Mitigation actions&quot; part, this form appears to be completed." showDropDown="false" showErrorMessage="true" showInputMessage="true" sqref="IW6:IX6 SS6:ST6 ACO6:ACP6" type="none">
      <formula1>0</formula1>
      <formula2>0</formula2>
    </dataValidation>
    <dataValidation allowBlank="true" operator="between" showDropDown="false" showErrorMessage="true" showInputMessage="true" sqref="JB11 SX11 ACT11" type="list">
      <formula1>boe</formula1>
      <formula2>0</formula2>
    </dataValidation>
    <dataValidation allowBlank="true" operator="between" prompt="are actions which have been successfully implemented in your territory and that have led to significant local benefits.They are selected in the online template by using the 'star' icon and are published online in the catalogue of Benchmarks of Excellence." promptTitle="Benchmarks of Excellence" showDropDown="false" showErrorMessage="true" showInputMessage="false" sqref="F9:F11 JB9:JB10 SX9:SX10 ACT9:ACT10 F12"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false" sqref="B19 IX19 ST19 ACP19 B52:B53 IX52:IX53 ST52:ST53 ACP52:ACP53" type="none">
      <formula1>0</formula1>
      <formula2>0</formula2>
    </dataValidation>
    <dataValidation allowBlank="true" operator="between" prompt="The number of direct new jobs created " promptTitle="Jobs created" showDropDown="false" showErrorMessage="true" showInputMessage="true" sqref="B68 B93" type="none">
      <formula1>0</formula1>
      <formula2>0</formula2>
    </dataValidation>
    <dataValidation allowBlank="true" operator="between" prompt="Number of years over which the action generates energy and emission savings. This field can range from 1 to 35 years." promptTitle="Life expectancy of the action" showDropDown="false" showErrorMessage="true" showInputMessage="true" sqref="B64" type="none">
      <formula1>0</formula1>
      <formula2>0</formula2>
    </dataValidation>
    <dataValidation allowBlank="true" operator="between" showDropDown="false" showErrorMessage="true" showInputMessage="true" sqref="C25 IY25 SU25 ACQ25 B31:B32 IX31:IX37 ST31:ST37 ACP31:ACP37 B33:H33 B34:B36 D34:E34 C35 B37 B61 IX61 ST61 ACP61 B76 IX76 ST76 ACP76 B81:B82 IX81:IX82 ST81:ST82 ACP81:ACP82 B85 IX85 ST85 ACP85 B100 IX100 ST100 ACP100 B102:B103 IX102:IX103 ST102:ST103 ACP102:ACP103" type="none">
      <formula1>0</formula1>
      <formula2>0</formula2>
    </dataValidation>
    <dataValidation allowBlank="true" operator="between" showDropDown="false" showErrorMessage="true" showInputMessage="true" sqref="C29 IY29 SU29 ACQ29" type="list">
      <formula1>ActionStatus</formula1>
      <formula2>0</formula2>
    </dataValidation>
    <dataValidation allowBlank="true" operator="between" showDropDown="false" showErrorMessage="true" showInputMessage="true" sqref="D25:D26 IZ25:IZ26 SV25:SV26 ACR25:ACR26" type="list">
      <formula1>Year</formula1>
      <formula2>0</formula2>
    </dataValidation>
    <dataValidation allowBlank="true" operator="between" showDropDown="false" showErrorMessage="true" showInputMessage="true" sqref="C61:D61 C85:D85 C100:D100" type="list">
      <formula1>'drop-down '!$B$43:$B$56</formula1>
      <formula2>0</formula2>
    </dataValidation>
    <dataValidation allowBlank="true" operator="between" showDropDown="false" showErrorMessage="true" showInputMessage="true" sqref="C32:D32" type="list">
      <formula1>'drop-down '!$B$90:$B$98</formula1>
      <formula2>0</formula2>
    </dataValidation>
    <dataValidation allowBlank="true" operator="between" showDropDown="false" showErrorMessage="true" showInputMessage="true" sqref="D42" type="list">
      <formula1>'drop-down '!$B$80:$B$87</formula1>
      <formula2>0</formula2>
    </dataValidation>
    <dataValidation allowBlank="true" operator="between" showDropDown="false" showErrorMessage="true" showInputMessage="true" sqref="C76:D76" type="list">
      <formula1>'drop-down '!$B$68:$B$77</formula1>
      <formula2>0</formula2>
    </dataValidation>
    <dataValidation allowBlank="true" operator="between" showDropDown="false" showErrorMessage="true" showInputMessage="true" sqref="C17" type="list">
      <formula1>'drop-down '!$B$59:$B$65</formula1>
      <formula2>0</formula2>
    </dataValidation>
    <dataValidation allowBlank="true" operator="between" showDropDown="false" showErrorMessage="true" showInputMessage="true" sqref="I52" type="list">
      <formula1>'drop-down '!$B$170:$B$174</formula1>
      <formula2>0</formula2>
    </dataValidation>
    <dataValidation allowBlank="true" operator="between" showDropDown="false" showErrorMessage="true" showInputMessage="true" sqref="H53:I53" type="list">
      <formula1>'drop-down '!$B$237:$B$244</formula1>
      <formula2>0</formula2>
    </dataValidation>
    <dataValidation allowBlank="true" operator="between" showDropDown="false" showErrorMessage="true" showInputMessage="true" sqref="G53" type="list">
      <formula1>'drop-down '!$B$225:$B$233</formula1>
      <formula2>0</formula2>
    </dataValidation>
    <dataValidation allowBlank="true" operator="between" showDropDown="false" showErrorMessage="true" showInputMessage="true" sqref="E53" type="list">
      <formula1>'drop-down '!$B$212:$B$221</formula1>
      <formula2>0</formula2>
    </dataValidation>
    <dataValidation allowBlank="true" operator="between" showDropDown="false" showErrorMessage="true" showInputMessage="true" sqref="D53" type="list">
      <formula1>'drop-down '!$B$193:$B$198</formula1>
      <formula2>0</formula2>
    </dataValidation>
    <dataValidation allowBlank="true" operator="between" showDropDown="false" showErrorMessage="true" showInputMessage="true" sqref="C53" type="list">
      <formula1>'drop-down '!$B$179:$B$190</formula1>
      <formula2>0</formula2>
    </dataValidation>
    <dataValidation allowBlank="true" operator="between" showDropDown="false" showErrorMessage="true" showInputMessage="true" sqref="H52" type="list">
      <formula1>'drop-down '!$B$163:$B$166</formula1>
      <formula2>0</formula2>
    </dataValidation>
    <dataValidation allowBlank="true" operator="between" showDropDown="false" showErrorMessage="true" showInputMessage="true" sqref="G52" type="list">
      <formula1>'drop-down '!$B$154:$B$160</formula1>
      <formula2>0</formula2>
    </dataValidation>
    <dataValidation allowBlank="true" operator="between" showDropDown="false" showErrorMessage="true" showInputMessage="true" sqref="F52" type="list">
      <formula1>'drop-down '!$B$133:$B$137</formula1>
      <formula2>0</formula2>
    </dataValidation>
    <dataValidation allowBlank="true" operator="between" showDropDown="false" showErrorMessage="true" showInputMessage="true" sqref="E52" type="list">
      <formula1>'drop-down '!$B$141:$B$151</formula1>
      <formula2>0</formula2>
    </dataValidation>
    <dataValidation allowBlank="true" operator="between" showDropDown="false" showErrorMessage="true" showInputMessage="true" sqref="D52" type="list">
      <formula1>'drop-down '!$B$127:$B$130</formula1>
      <formula2>0</formula2>
    </dataValidation>
    <dataValidation allowBlank="true" operator="between" showDropDown="false" showErrorMessage="true" showInputMessage="true" sqref="C52" type="list">
      <formula1>'drop-down '!$B$116:$B$124</formula1>
      <formula2>0</formula2>
    </dataValidation>
    <dataValidation allowBlank="true" operator="between" showDropDown="false" showErrorMessage="true" showInputMessage="true" sqref="C78:E78" type="list">
      <formula1>'drop-down '!$B$25:$B$38</formula1>
      <formula2>0</formula2>
    </dataValidation>
    <dataValidation allowBlank="true" operator="between" showDropDown="false" showErrorMessage="true" showInputMessage="true" sqref="C49:D49" type="list">
      <formula1>'drop-down '!$B$101:$B$110</formula1>
      <formula2>0</formula2>
    </dataValidation>
    <dataValidation allowBlank="true" operator="between" showDropDown="false" showErrorMessage="true" showInputMessage="true" sqref="F53" type="list">
      <formula1>'drop-down '!$B$201:$B$209</formula1>
      <formula2>0</formula2>
    </dataValidation>
  </dataValidations>
  <hyperlinks>
    <hyperlink ref="J1" location="Home!A1" display="y HOME"/>
    <hyperlink ref="T1" location="Home!A1" display="y HOME"/>
    <hyperlink ref="C112" r:id="rId1" display="www. "/>
    <hyperlink ref="S117" location="'Mitigation Actions'!Print_Area" display="BACK Û"/>
    <hyperlink ref="T117" location="'Mitigation Report'!Print_Area" display="Ü NEXT"/>
  </hyperlinks>
  <printOptions headings="false" gridLines="false" gridLinesSet="true" horizontalCentered="false" verticalCentered="false"/>
  <pageMargins left="0.315277777777778" right="0.315277777777778" top="0.354166666666667" bottom="0.354166666666667" header="0.511805555555555" footer="0.511805555555555"/>
  <pageSetup paperSize="1"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drawing r:id="rId2"/>
  <mc:AlternateContent xmlns:mc="http://schemas.openxmlformats.org/markup-compatibility/2006">
    <mc:Choice Requires="x14">
      <controls>
        <mc:AlternateContent xmlns:mc="http://schemas.openxmlformats.org/markup-compatibility/2006">
          <mc:Choice Requires="x14">
            <control shapeId="1001" r:id="rId3"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5"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6"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7" name="">
              <controlPr defaultSize="0" locked="1" autoFill="0" autoLine="0" autoPict="0" print="true" altText="Check Box 5">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883B"/>
    <pageSetUpPr fitToPage="true"/>
  </sheetPr>
  <dimension ref="A1:BE751"/>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0" ySplit="5" topLeftCell="A27" activePane="bottomLeft" state="frozen"/>
      <selection pane="topLeft" activeCell="A1" activeCellId="0" sqref="A1"/>
      <selection pane="bottomLeft" activeCell="D60" activeCellId="0" sqref="D60"/>
    </sheetView>
  </sheetViews>
  <sheetFormatPr defaultColWidth="10.9921875" defaultRowHeight="14.25" zeroHeight="true" outlineLevelRow="1" outlineLevelCol="0"/>
  <cols>
    <col collapsed="false" customWidth="true" hidden="false" outlineLevel="0" max="1" min="1" style="600" width="4.13"/>
    <col collapsed="false" customWidth="true" hidden="false" outlineLevel="0" max="2" min="2" style="601" width="36.88"/>
    <col collapsed="false" customWidth="true" hidden="false" outlineLevel="0" max="3" min="3" style="601" width="17.12"/>
    <col collapsed="false" customWidth="true" hidden="false" outlineLevel="0" max="4" min="4" style="601" width="25.13"/>
    <col collapsed="false" customWidth="true" hidden="false" outlineLevel="0" max="5" min="5" style="601" width="13.13"/>
    <col collapsed="false" customWidth="true" hidden="false" outlineLevel="0" max="6" min="6" style="601" width="13.63"/>
    <col collapsed="false" customWidth="true" hidden="false" outlineLevel="0" max="7" min="7" style="601" width="10.62"/>
    <col collapsed="false" customWidth="true" hidden="false" outlineLevel="0" max="8" min="8" style="601" width="15.62"/>
    <col collapsed="false" customWidth="true" hidden="false" outlineLevel="0" max="9" min="9" style="601" width="21"/>
    <col collapsed="false" customWidth="true" hidden="false" outlineLevel="0" max="10" min="10" style="601" width="27.62"/>
    <col collapsed="false" customWidth="false" hidden="true" outlineLevel="0" max="11" min="11" style="601" width="11"/>
    <col collapsed="false" customWidth="true" hidden="true" outlineLevel="0" max="12" min="12" style="601" width="18.5"/>
    <col collapsed="false" customWidth="false" hidden="true" outlineLevel="0" max="16" min="13" style="601" width="11"/>
    <col collapsed="false" customWidth="true" hidden="true" outlineLevel="0" max="17" min="17" style="601" width="11.13"/>
    <col collapsed="false" customWidth="false" hidden="true" outlineLevel="0" max="256" min="18" style="601" width="11"/>
    <col collapsed="false" customWidth="true" hidden="true" outlineLevel="0" max="257" min="257" style="601" width="4.13"/>
    <col collapsed="false" customWidth="true" hidden="true" outlineLevel="0" max="258" min="258" style="601" width="36.12"/>
    <col collapsed="false" customWidth="true" hidden="true" outlineLevel="0" max="259" min="259" style="601" width="17.12"/>
    <col collapsed="false" customWidth="true" hidden="true" outlineLevel="0" max="260" min="260" style="601" width="25.13"/>
    <col collapsed="false" customWidth="true" hidden="true" outlineLevel="0" max="261" min="261" style="601" width="13.13"/>
    <col collapsed="false" customWidth="true" hidden="true" outlineLevel="0" max="262" min="262" style="601" width="13.63"/>
    <col collapsed="false" customWidth="true" hidden="true" outlineLevel="0" max="263" min="263" style="601" width="10.62"/>
    <col collapsed="false" customWidth="true" hidden="true" outlineLevel="0" max="264" min="264" style="601" width="5.13"/>
    <col collapsed="false" customWidth="true" hidden="true" outlineLevel="0" max="265" min="265" style="601" width="26.62"/>
    <col collapsed="false" customWidth="true" hidden="true" outlineLevel="0" max="266" min="266" style="601" width="27.62"/>
    <col collapsed="false" customWidth="false" hidden="true" outlineLevel="0" max="267" min="267" style="601" width="11"/>
    <col collapsed="false" customWidth="true" hidden="true" outlineLevel="0" max="268" min="268" style="601" width="18.5"/>
    <col collapsed="false" customWidth="false" hidden="true" outlineLevel="0" max="272" min="269" style="601" width="11"/>
    <col collapsed="false" customWidth="true" hidden="true" outlineLevel="0" max="273" min="273" style="601" width="11.13"/>
    <col collapsed="false" customWidth="false" hidden="true" outlineLevel="0" max="512" min="274" style="601" width="11"/>
    <col collapsed="false" customWidth="true" hidden="true" outlineLevel="0" max="513" min="513" style="601" width="4.13"/>
    <col collapsed="false" customWidth="true" hidden="true" outlineLevel="0" max="514" min="514" style="601" width="36.12"/>
    <col collapsed="false" customWidth="true" hidden="true" outlineLevel="0" max="515" min="515" style="601" width="17.12"/>
    <col collapsed="false" customWidth="true" hidden="true" outlineLevel="0" max="516" min="516" style="601" width="25.13"/>
    <col collapsed="false" customWidth="true" hidden="true" outlineLevel="0" max="517" min="517" style="601" width="13.13"/>
    <col collapsed="false" customWidth="true" hidden="true" outlineLevel="0" max="518" min="518" style="601" width="13.63"/>
    <col collapsed="false" customWidth="true" hidden="true" outlineLevel="0" max="519" min="519" style="601" width="10.62"/>
    <col collapsed="false" customWidth="true" hidden="true" outlineLevel="0" max="520" min="520" style="601" width="5.13"/>
    <col collapsed="false" customWidth="true" hidden="true" outlineLevel="0" max="521" min="521" style="601" width="26.62"/>
    <col collapsed="false" customWidth="true" hidden="true" outlineLevel="0" max="522" min="522" style="601" width="27.62"/>
    <col collapsed="false" customWidth="false" hidden="true" outlineLevel="0" max="523" min="523" style="601" width="11"/>
    <col collapsed="false" customWidth="true" hidden="true" outlineLevel="0" max="524" min="524" style="601" width="18.5"/>
    <col collapsed="false" customWidth="false" hidden="true" outlineLevel="0" max="528" min="525" style="601" width="11"/>
    <col collapsed="false" customWidth="true" hidden="true" outlineLevel="0" max="529" min="529" style="601" width="11.13"/>
    <col collapsed="false" customWidth="false" hidden="true" outlineLevel="0" max="768" min="530" style="601" width="11"/>
    <col collapsed="false" customWidth="true" hidden="true" outlineLevel="0" max="769" min="769" style="601" width="4.13"/>
    <col collapsed="false" customWidth="true" hidden="true" outlineLevel="0" max="770" min="770" style="601" width="36.12"/>
    <col collapsed="false" customWidth="true" hidden="true" outlineLevel="0" max="771" min="771" style="601" width="17.12"/>
    <col collapsed="false" customWidth="true" hidden="true" outlineLevel="0" max="772" min="772" style="601" width="25.13"/>
    <col collapsed="false" customWidth="true" hidden="true" outlineLevel="0" max="773" min="773" style="601" width="13.13"/>
    <col collapsed="false" customWidth="true" hidden="true" outlineLevel="0" max="774" min="774" style="601" width="13.63"/>
    <col collapsed="false" customWidth="true" hidden="true" outlineLevel="0" max="775" min="775" style="601" width="10.62"/>
    <col collapsed="false" customWidth="true" hidden="true" outlineLevel="0" max="776" min="776" style="601" width="5.13"/>
    <col collapsed="false" customWidth="true" hidden="true" outlineLevel="0" max="777" min="777" style="601" width="26.62"/>
    <col collapsed="false" customWidth="true" hidden="true" outlineLevel="0" max="778" min="778" style="601" width="27.62"/>
    <col collapsed="false" customWidth="false" hidden="true" outlineLevel="0" max="779" min="779" style="601" width="11"/>
    <col collapsed="false" customWidth="true" hidden="true" outlineLevel="0" max="780" min="780" style="601" width="18.5"/>
    <col collapsed="false" customWidth="false" hidden="true" outlineLevel="0" max="784" min="781" style="601" width="11"/>
    <col collapsed="false" customWidth="true" hidden="true" outlineLevel="0" max="785" min="785" style="601" width="11.13"/>
    <col collapsed="false" customWidth="false" hidden="true" outlineLevel="0" max="1024" min="786" style="601" width="11"/>
  </cols>
  <sheetData>
    <row r="1" s="604" customFormat="true" ht="54.75" hidden="false" customHeight="true" outlineLevel="0" collapsed="false">
      <c r="A1" s="29" t="s">
        <v>404</v>
      </c>
      <c r="B1" s="29"/>
      <c r="C1" s="602"/>
      <c r="D1" s="602"/>
      <c r="E1" s="602"/>
      <c r="F1" s="602"/>
      <c r="G1" s="602"/>
      <c r="H1" s="602"/>
      <c r="I1" s="602"/>
      <c r="J1" s="32" t="s">
        <v>4</v>
      </c>
      <c r="K1" s="602"/>
      <c r="L1" s="603"/>
      <c r="M1" s="603"/>
      <c r="N1" s="603"/>
      <c r="O1" s="603"/>
      <c r="P1" s="603"/>
      <c r="Q1" s="603"/>
      <c r="R1" s="603"/>
      <c r="T1" s="605" t="s">
        <v>4</v>
      </c>
      <c r="U1" s="603"/>
      <c r="V1" s="603"/>
      <c r="X1" s="603"/>
      <c r="Y1" s="603"/>
      <c r="Z1" s="606"/>
      <c r="AB1" s="606"/>
      <c r="AC1" s="606"/>
      <c r="AD1" s="606"/>
      <c r="AE1" s="606"/>
      <c r="AF1" s="606"/>
      <c r="AG1" s="606"/>
      <c r="AH1" s="606"/>
      <c r="AI1" s="603"/>
      <c r="AJ1" s="603"/>
      <c r="AL1" s="607"/>
    </row>
    <row r="2" s="10" customFormat="true" ht="3.6" hidden="false" customHeight="true" outlineLevel="0" collapsed="false">
      <c r="A2" s="608"/>
      <c r="B2" s="609"/>
      <c r="C2" s="609"/>
      <c r="D2" s="609"/>
      <c r="E2" s="610"/>
      <c r="F2" s="610"/>
      <c r="G2" s="610"/>
      <c r="H2" s="610"/>
      <c r="I2" s="610"/>
      <c r="J2" s="610"/>
      <c r="K2" s="610"/>
      <c r="L2" s="610"/>
      <c r="M2" s="610"/>
      <c r="N2" s="610"/>
      <c r="O2" s="610"/>
      <c r="P2" s="610"/>
      <c r="Q2" s="610"/>
      <c r="R2" s="610"/>
      <c r="S2" s="610"/>
      <c r="T2" s="610"/>
      <c r="U2" s="610"/>
      <c r="V2" s="610"/>
    </row>
    <row r="3" s="13" customFormat="true" ht="6.75" hidden="false" customHeight="true" outlineLevel="0" collapsed="false">
      <c r="A3" s="611"/>
      <c r="B3" s="612"/>
      <c r="C3" s="612"/>
      <c r="D3" s="612"/>
      <c r="E3" s="613"/>
      <c r="F3" s="613"/>
      <c r="G3" s="613"/>
      <c r="H3" s="613"/>
      <c r="I3" s="613"/>
      <c r="J3" s="613"/>
      <c r="K3" s="613"/>
      <c r="L3" s="613"/>
      <c r="M3" s="613"/>
      <c r="N3" s="613"/>
      <c r="O3" s="613"/>
      <c r="P3" s="613"/>
      <c r="Q3" s="613"/>
      <c r="R3" s="613"/>
      <c r="S3" s="613"/>
      <c r="T3" s="613"/>
      <c r="U3" s="613"/>
      <c r="V3" s="613"/>
    </row>
    <row r="4" s="16" customFormat="true" ht="5.25" hidden="false" customHeight="true" outlineLevel="0" collapsed="false">
      <c r="A4" s="614"/>
      <c r="B4" s="615"/>
      <c r="C4" s="615"/>
      <c r="D4" s="615"/>
      <c r="E4" s="616"/>
      <c r="F4" s="616"/>
      <c r="G4" s="616"/>
      <c r="H4" s="616"/>
      <c r="I4" s="616"/>
      <c r="J4" s="616"/>
      <c r="K4" s="616"/>
      <c r="L4" s="616"/>
      <c r="M4" s="616"/>
      <c r="N4" s="616"/>
      <c r="O4" s="616"/>
      <c r="P4" s="616"/>
      <c r="Q4" s="616"/>
      <c r="R4" s="616"/>
      <c r="S4" s="616"/>
      <c r="T4" s="616"/>
      <c r="U4" s="616"/>
      <c r="V4" s="616"/>
    </row>
    <row r="5" s="19" customFormat="true" ht="3.75" hidden="false" customHeight="true" outlineLevel="0" collapsed="false">
      <c r="A5" s="617"/>
      <c r="B5" s="618"/>
      <c r="C5" s="619"/>
      <c r="D5" s="619"/>
      <c r="E5" s="619"/>
      <c r="F5" s="619"/>
      <c r="G5" s="619"/>
      <c r="H5" s="619"/>
      <c r="I5" s="619"/>
      <c r="J5" s="619"/>
      <c r="K5" s="619"/>
      <c r="L5" s="619"/>
      <c r="M5" s="619"/>
      <c r="N5" s="619"/>
      <c r="O5" s="619"/>
      <c r="P5" s="619"/>
      <c r="Q5" s="619"/>
      <c r="R5" s="619"/>
      <c r="S5" s="619"/>
      <c r="T5" s="619"/>
    </row>
    <row r="6" s="625" customFormat="true" ht="21" hidden="false" customHeight="true" outlineLevel="0" collapsed="false">
      <c r="A6" s="620" t="s">
        <v>405</v>
      </c>
      <c r="B6" s="621"/>
      <c r="C6" s="622"/>
      <c r="D6" s="622"/>
      <c r="E6" s="622"/>
      <c r="F6" s="622"/>
      <c r="G6" s="622"/>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3"/>
      <c r="AL6" s="624"/>
    </row>
    <row r="7" s="223" customFormat="true" ht="18" hidden="false" customHeight="true" outlineLevel="0" collapsed="false">
      <c r="A7" s="221" t="s">
        <v>406</v>
      </c>
      <c r="B7" s="221"/>
      <c r="C7" s="222"/>
      <c r="D7" s="222"/>
    </row>
    <row r="8" s="627" customFormat="true" ht="7.5" hidden="false" customHeight="true" outlineLevel="0" collapsed="false">
      <c r="A8" s="626"/>
    </row>
    <row r="9" s="627" customFormat="true" ht="7.5" hidden="false" customHeight="true" outlineLevel="0" collapsed="false">
      <c r="A9" s="626"/>
      <c r="B9" s="628"/>
    </row>
    <row r="10" s="627" customFormat="true" ht="14.25" hidden="false" customHeight="true" outlineLevel="0" collapsed="false">
      <c r="A10" s="629" t="s">
        <v>5</v>
      </c>
      <c r="B10" s="630" t="s">
        <v>407</v>
      </c>
      <c r="C10" s="631"/>
      <c r="D10" s="632" t="s">
        <v>9</v>
      </c>
    </row>
    <row r="11" s="627" customFormat="true" ht="15.75" hidden="false" customHeight="true" outlineLevel="0" collapsed="false">
      <c r="A11" s="629"/>
      <c r="B11" s="630"/>
      <c r="C11" s="631"/>
      <c r="D11" s="632" t="s">
        <v>22</v>
      </c>
      <c r="E11" s="627" t="s">
        <v>134</v>
      </c>
    </row>
    <row r="12" s="627" customFormat="true" ht="17.25" hidden="false" customHeight="true" outlineLevel="0" collapsed="false">
      <c r="A12" s="629"/>
      <c r="B12" s="630"/>
      <c r="C12" s="631"/>
      <c r="D12" s="632" t="s">
        <v>408</v>
      </c>
      <c r="E12" s="633" t="s">
        <v>409</v>
      </c>
    </row>
    <row r="13" s="627" customFormat="true" ht="14.25" hidden="false" customHeight="true" outlineLevel="0" collapsed="false">
      <c r="A13" s="629"/>
      <c r="B13" s="630"/>
      <c r="C13" s="99"/>
    </row>
    <row r="14" s="636" customFormat="true" ht="7.5" hidden="false" customHeight="true" outlineLevel="0" collapsed="false">
      <c r="A14" s="634"/>
      <c r="B14" s="635"/>
    </row>
    <row r="15" s="636" customFormat="true" ht="14.25" hidden="false" customHeight="false" outlineLevel="0" collapsed="false">
      <c r="A15" s="634" t="s">
        <v>96</v>
      </c>
      <c r="B15" s="635" t="s">
        <v>410</v>
      </c>
      <c r="C15" s="637" t="s">
        <v>501</v>
      </c>
      <c r="D15" s="637"/>
      <c r="E15" s="637"/>
      <c r="F15" s="637"/>
      <c r="G15" s="637"/>
      <c r="H15" s="637"/>
      <c r="I15" s="638"/>
    </row>
    <row r="16" s="636" customFormat="true" ht="7.5" hidden="false" customHeight="true" outlineLevel="0" collapsed="false">
      <c r="A16" s="634"/>
      <c r="B16" s="635"/>
    </row>
    <row r="17" s="636" customFormat="true" ht="17.85" hidden="false" customHeight="true" outlineLevel="0" collapsed="false">
      <c r="A17" s="635" t="s">
        <v>412</v>
      </c>
      <c r="B17" s="635" t="s">
        <v>413</v>
      </c>
      <c r="C17" s="639" t="s">
        <v>414</v>
      </c>
    </row>
    <row r="18" s="636" customFormat="true" ht="7.5" hidden="false" customHeight="true" outlineLevel="0" collapsed="false">
      <c r="A18" s="634"/>
      <c r="B18" s="635"/>
    </row>
    <row r="19" s="627" customFormat="true" ht="14.25" hidden="false" customHeight="false" outlineLevel="0" collapsed="false">
      <c r="A19" s="634" t="s">
        <v>37</v>
      </c>
      <c r="B19" s="635" t="s">
        <v>415</v>
      </c>
      <c r="C19" s="637" t="s">
        <v>416</v>
      </c>
      <c r="D19" s="637"/>
      <c r="E19" s="637"/>
      <c r="F19" s="637"/>
      <c r="G19" s="637"/>
      <c r="H19" s="637"/>
      <c r="I19" s="638"/>
      <c r="J19" s="636"/>
      <c r="K19" s="636"/>
      <c r="L19" s="636"/>
      <c r="M19" s="636"/>
      <c r="N19" s="636"/>
      <c r="O19" s="636"/>
      <c r="P19" s="636"/>
      <c r="Q19" s="636"/>
      <c r="R19" s="636"/>
      <c r="S19" s="636"/>
      <c r="T19" s="636"/>
      <c r="U19" s="636"/>
      <c r="V19" s="636"/>
      <c r="W19" s="636"/>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row>
    <row r="20" s="636" customFormat="true" ht="7.5" hidden="false" customHeight="true" outlineLevel="0" collapsed="false">
      <c r="A20" s="634"/>
      <c r="B20" s="634"/>
    </row>
    <row r="21" s="627" customFormat="true" ht="7.5" hidden="false" customHeight="true" outlineLevel="0" collapsed="false">
      <c r="A21" s="634"/>
      <c r="B21" s="634"/>
      <c r="C21" s="636"/>
      <c r="D21" s="636"/>
      <c r="E21" s="636"/>
      <c r="F21" s="636"/>
      <c r="G21" s="636"/>
      <c r="H21" s="636"/>
      <c r="I21" s="636"/>
      <c r="J21" s="636"/>
      <c r="K21" s="636"/>
      <c r="L21" s="636"/>
      <c r="M21" s="636"/>
      <c r="N21" s="636"/>
      <c r="O21" s="636"/>
      <c r="P21" s="636"/>
      <c r="Q21" s="636"/>
      <c r="R21" s="636"/>
      <c r="S21" s="636"/>
      <c r="T21" s="636"/>
      <c r="U21" s="636"/>
      <c r="V21" s="636"/>
      <c r="W21" s="636"/>
      <c r="X21" s="636"/>
      <c r="Y21" s="636"/>
      <c r="Z21" s="636"/>
      <c r="AA21" s="636"/>
      <c r="AB21" s="636"/>
      <c r="AC21" s="636"/>
      <c r="AD21" s="636"/>
      <c r="AE21" s="636"/>
      <c r="AF21" s="636"/>
      <c r="AG21" s="636"/>
      <c r="AH21" s="636"/>
      <c r="AI21" s="636"/>
      <c r="AJ21" s="636"/>
      <c r="AK21" s="636"/>
      <c r="AL21" s="636"/>
      <c r="AM21" s="636"/>
      <c r="AN21" s="636"/>
      <c r="AO21" s="636"/>
      <c r="AP21" s="636"/>
      <c r="AQ21" s="636"/>
      <c r="AR21" s="636"/>
      <c r="AS21" s="636"/>
      <c r="AT21" s="636"/>
      <c r="AU21" s="636"/>
      <c r="AV21" s="636"/>
      <c r="AW21" s="636"/>
      <c r="AX21" s="636"/>
      <c r="AY21" s="636"/>
      <c r="AZ21" s="636"/>
      <c r="BA21" s="636"/>
      <c r="BB21" s="636"/>
      <c r="BC21" s="636"/>
      <c r="BD21" s="636"/>
      <c r="BE21" s="636"/>
    </row>
    <row r="22" s="636" customFormat="true" ht="76.5" hidden="false" customHeight="true" outlineLevel="0" collapsed="false">
      <c r="A22" s="634" t="s">
        <v>51</v>
      </c>
      <c r="B22" s="635" t="s">
        <v>360</v>
      </c>
      <c r="C22" s="719" t="s">
        <v>502</v>
      </c>
      <c r="D22" s="719"/>
      <c r="E22" s="719"/>
      <c r="F22" s="719"/>
      <c r="G22" s="719"/>
      <c r="H22" s="719"/>
      <c r="I22" s="641" t="str">
        <f aca="false">CONCATENATE(TEXT(1000-LEN(C22), "#")," characters left")</f>
        <v>617 characters left</v>
      </c>
    </row>
    <row r="23" s="627" customFormat="true" ht="7.5" hidden="false" customHeight="true" outlineLevel="0" collapsed="false">
      <c r="A23" s="634"/>
      <c r="B23" s="635"/>
      <c r="C23" s="642"/>
      <c r="D23" s="642"/>
      <c r="E23" s="642"/>
      <c r="F23" s="642"/>
      <c r="G23" s="642"/>
      <c r="H23" s="642"/>
      <c r="I23" s="642"/>
      <c r="J23" s="636"/>
      <c r="K23" s="636"/>
      <c r="L23" s="636"/>
      <c r="M23" s="636"/>
      <c r="N23" s="636"/>
      <c r="O23" s="636"/>
      <c r="P23" s="636"/>
      <c r="Q23" s="636"/>
      <c r="R23" s="636"/>
      <c r="S23" s="636"/>
      <c r="T23" s="636"/>
      <c r="U23" s="636"/>
      <c r="V23" s="636"/>
      <c r="W23" s="636"/>
      <c r="X23" s="636"/>
      <c r="Y23" s="636"/>
      <c r="Z23" s="636"/>
      <c r="AA23" s="636"/>
      <c r="AB23" s="636"/>
      <c r="AC23" s="636"/>
      <c r="AD23" s="636"/>
      <c r="AE23" s="636"/>
      <c r="AF23" s="636"/>
      <c r="AG23" s="636"/>
      <c r="AH23" s="636"/>
      <c r="AI23" s="636"/>
      <c r="AJ23" s="636"/>
      <c r="AK23" s="636"/>
      <c r="AL23" s="636"/>
      <c r="AM23" s="636"/>
      <c r="AN23" s="636"/>
      <c r="AO23" s="636"/>
      <c r="AP23" s="636"/>
      <c r="AQ23" s="636"/>
      <c r="AR23" s="636"/>
      <c r="AS23" s="636"/>
      <c r="AT23" s="636"/>
      <c r="AU23" s="636"/>
      <c r="AV23" s="636"/>
      <c r="AW23" s="636"/>
      <c r="AX23" s="636"/>
      <c r="AY23" s="636"/>
      <c r="AZ23" s="636"/>
      <c r="BA23" s="636"/>
      <c r="BB23" s="636"/>
      <c r="BC23" s="636"/>
      <c r="BD23" s="636"/>
      <c r="BE23" s="636"/>
    </row>
    <row r="24" s="636" customFormat="true" ht="7.5" hidden="false" customHeight="true" outlineLevel="0" collapsed="false">
      <c r="A24" s="634"/>
      <c r="B24" s="635"/>
    </row>
    <row r="25" s="627" customFormat="true" ht="15" hidden="false" customHeight="false" outlineLevel="0" collapsed="false">
      <c r="A25" s="634" t="s">
        <v>418</v>
      </c>
      <c r="B25" s="635" t="s">
        <v>419</v>
      </c>
      <c r="C25" s="643" t="s">
        <v>420</v>
      </c>
      <c r="D25" s="644" t="n">
        <v>2021</v>
      </c>
      <c r="E25" s="645"/>
      <c r="F25" s="645"/>
      <c r="G25" s="645"/>
      <c r="H25" s="645"/>
      <c r="I25" s="646"/>
      <c r="J25" s="636"/>
      <c r="K25" s="636"/>
      <c r="L25" s="636"/>
      <c r="M25" s="636"/>
      <c r="N25" s="636"/>
      <c r="O25" s="636"/>
      <c r="P25" s="636"/>
      <c r="Q25" s="636"/>
      <c r="R25" s="636"/>
      <c r="S25" s="636"/>
      <c r="T25" s="636"/>
      <c r="U25" s="636"/>
      <c r="V25" s="636"/>
      <c r="W25" s="636"/>
      <c r="X25" s="636"/>
      <c r="Y25" s="636"/>
      <c r="Z25" s="636"/>
      <c r="AA25" s="636"/>
      <c r="AB25" s="636"/>
      <c r="AC25" s="636"/>
      <c r="AD25" s="636"/>
      <c r="AE25" s="636"/>
      <c r="AF25" s="636"/>
      <c r="AG25" s="636"/>
      <c r="AH25" s="636"/>
      <c r="AI25" s="636"/>
      <c r="AJ25" s="636"/>
      <c r="AK25" s="636"/>
      <c r="AL25" s="636"/>
      <c r="AM25" s="636"/>
      <c r="AN25" s="636"/>
      <c r="AO25" s="636"/>
      <c r="AP25" s="636"/>
      <c r="AQ25" s="636"/>
      <c r="AR25" s="636"/>
      <c r="AS25" s="636"/>
      <c r="AT25" s="636"/>
      <c r="AU25" s="636"/>
      <c r="AV25" s="636"/>
      <c r="AW25" s="636"/>
      <c r="AX25" s="636"/>
      <c r="AY25" s="636"/>
      <c r="AZ25" s="636"/>
      <c r="BA25" s="636"/>
      <c r="BB25" s="636"/>
      <c r="BC25" s="636"/>
      <c r="BD25" s="636"/>
      <c r="BE25" s="636"/>
    </row>
    <row r="26" s="627" customFormat="true" ht="17.25" hidden="false" customHeight="true" outlineLevel="0" collapsed="false">
      <c r="A26" s="634"/>
      <c r="B26" s="635"/>
      <c r="C26" s="643" t="s">
        <v>421</v>
      </c>
      <c r="D26" s="647" t="n">
        <v>2030</v>
      </c>
      <c r="E26" s="648"/>
      <c r="F26" s="648"/>
      <c r="G26" s="648"/>
      <c r="H26" s="648"/>
      <c r="I26" s="648"/>
      <c r="J26" s="636"/>
      <c r="K26" s="636"/>
      <c r="L26" s="636"/>
      <c r="M26" s="636"/>
      <c r="N26" s="636"/>
      <c r="O26" s="636"/>
      <c r="P26" s="636"/>
      <c r="Q26" s="636"/>
      <c r="R26" s="636"/>
      <c r="S26" s="636"/>
      <c r="T26" s="636"/>
      <c r="U26" s="636"/>
      <c r="V26" s="636"/>
      <c r="W26" s="636"/>
      <c r="X26" s="636"/>
      <c r="Y26" s="636"/>
      <c r="Z26" s="636"/>
      <c r="AA26" s="636"/>
      <c r="AB26" s="636"/>
      <c r="AC26" s="636"/>
      <c r="AD26" s="636"/>
      <c r="AE26" s="636"/>
      <c r="AF26" s="636"/>
      <c r="AG26" s="636"/>
      <c r="AH26" s="636"/>
      <c r="AI26" s="636"/>
      <c r="AJ26" s="636"/>
      <c r="AK26" s="636"/>
      <c r="AL26" s="636"/>
      <c r="AM26" s="636"/>
      <c r="AN26" s="636"/>
      <c r="AO26" s="636"/>
      <c r="AP26" s="636"/>
      <c r="AQ26" s="636"/>
      <c r="AR26" s="636"/>
      <c r="AS26" s="636"/>
      <c r="AT26" s="636"/>
      <c r="AU26" s="636"/>
      <c r="AV26" s="636"/>
      <c r="AW26" s="636"/>
      <c r="AX26" s="636"/>
      <c r="AY26" s="636"/>
      <c r="AZ26" s="636"/>
      <c r="BA26" s="636"/>
      <c r="BB26" s="636"/>
      <c r="BC26" s="636"/>
      <c r="BD26" s="636"/>
      <c r="BE26" s="636"/>
    </row>
    <row r="27" s="636" customFormat="true" ht="7.5" hidden="false" customHeight="true" outlineLevel="0" collapsed="false">
      <c r="A27" s="634"/>
      <c r="B27" s="635"/>
      <c r="C27" s="649"/>
      <c r="E27" s="648"/>
      <c r="F27" s="648"/>
      <c r="G27" s="648"/>
      <c r="H27" s="648"/>
      <c r="I27" s="648"/>
      <c r="J27" s="648"/>
      <c r="K27" s="648"/>
      <c r="L27" s="648"/>
      <c r="M27" s="648"/>
      <c r="N27" s="648"/>
      <c r="O27" s="648"/>
      <c r="P27" s="648"/>
      <c r="Q27" s="648"/>
      <c r="R27" s="648"/>
      <c r="S27" s="648"/>
    </row>
    <row r="28" s="627" customFormat="true" ht="7.5" hidden="false" customHeight="true" outlineLevel="0" collapsed="false">
      <c r="A28" s="634"/>
      <c r="B28" s="635"/>
      <c r="C28" s="636"/>
      <c r="D28" s="636"/>
      <c r="E28" s="648"/>
      <c r="F28" s="648"/>
      <c r="G28" s="648"/>
      <c r="H28" s="648"/>
      <c r="I28" s="648"/>
      <c r="J28" s="648"/>
      <c r="K28" s="648"/>
      <c r="L28" s="648"/>
      <c r="M28" s="648"/>
      <c r="N28" s="648"/>
      <c r="O28" s="648"/>
      <c r="P28" s="648"/>
      <c r="Q28" s="648"/>
      <c r="R28" s="648"/>
      <c r="S28" s="648"/>
      <c r="T28" s="636"/>
      <c r="U28" s="636"/>
      <c r="V28" s="636"/>
      <c r="W28" s="636"/>
      <c r="X28" s="636"/>
      <c r="Y28" s="636"/>
      <c r="Z28" s="636"/>
      <c r="AA28" s="636"/>
      <c r="AB28" s="636"/>
      <c r="AC28" s="636"/>
      <c r="AD28" s="636"/>
      <c r="AE28" s="636"/>
      <c r="AF28" s="636"/>
      <c r="AG28" s="636"/>
      <c r="AH28" s="636"/>
      <c r="AI28" s="636"/>
      <c r="AJ28" s="636"/>
      <c r="AK28" s="636"/>
      <c r="AL28" s="636"/>
      <c r="AM28" s="636"/>
      <c r="AN28" s="636"/>
      <c r="AO28" s="636"/>
      <c r="AP28" s="636"/>
      <c r="AQ28" s="636"/>
      <c r="AR28" s="636"/>
      <c r="AS28" s="636"/>
      <c r="AT28" s="636"/>
      <c r="AU28" s="636"/>
      <c r="AV28" s="636"/>
      <c r="AW28" s="636"/>
      <c r="AX28" s="636"/>
      <c r="AY28" s="636"/>
      <c r="AZ28" s="636"/>
      <c r="BA28" s="636"/>
      <c r="BB28" s="636"/>
      <c r="BC28" s="636"/>
      <c r="BD28" s="636"/>
      <c r="BE28" s="636"/>
    </row>
    <row r="29" s="636" customFormat="true" ht="14.25" hidden="false" customHeight="true" outlineLevel="0" collapsed="false">
      <c r="A29" s="634" t="s">
        <v>422</v>
      </c>
      <c r="B29" s="635" t="s">
        <v>423</v>
      </c>
      <c r="C29" s="647" t="s">
        <v>424</v>
      </c>
      <c r="D29" s="647"/>
      <c r="E29" s="648"/>
      <c r="F29" s="648"/>
      <c r="G29" s="648"/>
      <c r="H29" s="648"/>
      <c r="I29" s="648"/>
      <c r="J29" s="648"/>
      <c r="K29" s="648"/>
      <c r="L29" s="648"/>
      <c r="M29" s="648"/>
      <c r="N29" s="648"/>
      <c r="O29" s="648"/>
      <c r="P29" s="648"/>
      <c r="Q29" s="648"/>
      <c r="R29" s="648"/>
      <c r="S29" s="648"/>
    </row>
    <row r="30" s="627" customFormat="true" ht="7.5" hidden="false" customHeight="true" outlineLevel="0" collapsed="false">
      <c r="A30" s="634"/>
      <c r="B30" s="635"/>
      <c r="C30" s="648"/>
      <c r="D30" s="648"/>
      <c r="E30" s="648"/>
      <c r="F30" s="648"/>
      <c r="G30" s="648"/>
      <c r="H30" s="648"/>
      <c r="I30" s="648"/>
      <c r="J30" s="648"/>
      <c r="K30" s="648"/>
      <c r="L30" s="648"/>
      <c r="M30" s="648"/>
      <c r="N30" s="648"/>
      <c r="O30" s="648"/>
      <c r="P30" s="648"/>
      <c r="Q30" s="648"/>
      <c r="R30" s="648"/>
      <c r="S30" s="648"/>
      <c r="T30" s="636"/>
      <c r="U30" s="636"/>
      <c r="V30" s="636"/>
      <c r="W30" s="636"/>
      <c r="X30" s="636"/>
      <c r="Y30" s="636"/>
      <c r="Z30" s="636"/>
      <c r="AA30" s="636"/>
      <c r="AB30" s="636"/>
      <c r="AC30" s="636"/>
      <c r="AD30" s="636"/>
      <c r="AE30" s="636"/>
      <c r="AF30" s="636"/>
      <c r="AG30" s="636"/>
      <c r="AH30" s="636"/>
      <c r="AI30" s="636"/>
      <c r="AJ30" s="636"/>
      <c r="AK30" s="636"/>
      <c r="AL30" s="636"/>
      <c r="AM30" s="636"/>
      <c r="AN30" s="636"/>
      <c r="AO30" s="636"/>
      <c r="AP30" s="636"/>
      <c r="AQ30" s="636"/>
      <c r="AR30" s="636"/>
      <c r="AS30" s="636"/>
      <c r="AT30" s="636"/>
      <c r="AU30" s="636"/>
      <c r="AV30" s="636"/>
      <c r="AW30" s="636"/>
      <c r="AX30" s="636"/>
      <c r="AY30" s="636"/>
      <c r="AZ30" s="636"/>
      <c r="BA30" s="636"/>
      <c r="BB30" s="636"/>
      <c r="BC30" s="636"/>
      <c r="BD30" s="636"/>
      <c r="BE30" s="636"/>
    </row>
    <row r="31" s="636" customFormat="true" ht="7.35" hidden="false" customHeight="true" outlineLevel="0" collapsed="false">
      <c r="A31" s="634"/>
      <c r="B31" s="635"/>
      <c r="C31" s="650"/>
      <c r="D31" s="650"/>
      <c r="E31" s="648"/>
      <c r="G31" s="650"/>
    </row>
    <row r="32" s="627" customFormat="true" ht="15.75" hidden="false" customHeight="true" outlineLevel="0" collapsed="false">
      <c r="A32" s="634" t="s">
        <v>425</v>
      </c>
      <c r="B32" s="635" t="s">
        <v>426</v>
      </c>
      <c r="C32" s="647" t="s">
        <v>427</v>
      </c>
      <c r="D32" s="647"/>
      <c r="E32" s="651" t="s">
        <v>428</v>
      </c>
      <c r="F32" s="650"/>
      <c r="G32" s="650"/>
      <c r="H32" s="650"/>
      <c r="I32" s="650"/>
      <c r="J32" s="650"/>
      <c r="K32" s="650"/>
      <c r="L32" s="650"/>
      <c r="M32" s="650"/>
      <c r="N32" s="650"/>
      <c r="O32" s="650"/>
      <c r="P32" s="636"/>
      <c r="Q32" s="636"/>
      <c r="R32" s="636"/>
      <c r="S32" s="636"/>
      <c r="T32" s="636"/>
      <c r="U32" s="636"/>
      <c r="V32" s="636"/>
      <c r="W32" s="636"/>
      <c r="X32" s="636"/>
      <c r="Y32" s="636"/>
      <c r="Z32" s="636"/>
      <c r="AA32" s="636"/>
      <c r="AB32" s="636"/>
      <c r="AC32" s="636"/>
      <c r="AD32" s="636"/>
      <c r="AE32" s="636"/>
      <c r="AF32" s="636"/>
      <c r="AG32" s="636"/>
      <c r="AH32" s="636"/>
      <c r="AI32" s="636"/>
      <c r="AJ32" s="636"/>
      <c r="AK32" s="636"/>
      <c r="AL32" s="636"/>
      <c r="AM32" s="636"/>
      <c r="AN32" s="636"/>
      <c r="AO32" s="636"/>
      <c r="AP32" s="636"/>
      <c r="AQ32" s="636"/>
      <c r="AR32" s="636"/>
      <c r="AS32" s="636"/>
      <c r="AT32" s="636"/>
      <c r="AU32" s="636"/>
      <c r="AV32" s="636"/>
      <c r="AW32" s="636"/>
      <c r="AX32" s="636"/>
      <c r="AY32" s="636"/>
      <c r="AZ32" s="636"/>
      <c r="BA32" s="636"/>
      <c r="BB32" s="636"/>
      <c r="BC32" s="636"/>
      <c r="BD32" s="636"/>
      <c r="BE32" s="636"/>
    </row>
    <row r="33" s="627" customFormat="true" ht="6.95" hidden="false" customHeight="true" outlineLevel="0" collapsed="false">
      <c r="A33" s="634"/>
      <c r="B33" s="635"/>
      <c r="C33" s="635"/>
      <c r="D33" s="635"/>
      <c r="E33" s="635"/>
      <c r="F33" s="635"/>
      <c r="G33" s="635"/>
      <c r="H33" s="635"/>
      <c r="I33" s="650"/>
      <c r="J33" s="650"/>
      <c r="K33" s="650"/>
      <c r="L33" s="650"/>
      <c r="M33" s="650"/>
      <c r="N33" s="650"/>
      <c r="O33" s="650"/>
      <c r="P33" s="636"/>
      <c r="Q33" s="636"/>
      <c r="R33" s="636"/>
      <c r="S33" s="636"/>
      <c r="T33" s="636"/>
      <c r="U33" s="636"/>
      <c r="V33" s="636"/>
      <c r="W33" s="636"/>
      <c r="X33" s="636"/>
      <c r="Y33" s="636"/>
      <c r="Z33" s="636"/>
      <c r="AA33" s="636"/>
      <c r="AB33" s="636"/>
      <c r="AC33" s="636"/>
      <c r="AD33" s="636"/>
      <c r="AE33" s="636"/>
      <c r="AF33" s="636"/>
      <c r="AG33" s="636"/>
      <c r="AH33" s="636"/>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row>
    <row r="34" s="627" customFormat="true" ht="15.75" hidden="false" customHeight="true" outlineLevel="0" collapsed="false">
      <c r="A34" s="634"/>
      <c r="B34" s="635"/>
      <c r="C34" s="177" t="s">
        <v>216</v>
      </c>
      <c r="D34" s="635"/>
      <c r="E34" s="635"/>
      <c r="F34" s="650"/>
      <c r="G34" s="650"/>
      <c r="H34" s="650"/>
      <c r="I34" s="650"/>
      <c r="J34" s="650"/>
      <c r="K34" s="650"/>
      <c r="L34" s="650"/>
      <c r="M34" s="650"/>
      <c r="N34" s="650"/>
      <c r="O34" s="650"/>
      <c r="P34" s="636"/>
      <c r="Q34" s="636"/>
      <c r="R34" s="636"/>
      <c r="S34" s="636"/>
      <c r="T34" s="636"/>
      <c r="U34" s="636"/>
      <c r="V34" s="636"/>
      <c r="W34" s="636"/>
      <c r="X34" s="636"/>
      <c r="Y34" s="636"/>
      <c r="Z34" s="636"/>
      <c r="AA34" s="636"/>
      <c r="AB34" s="636"/>
      <c r="AC34" s="636"/>
      <c r="AD34" s="636"/>
      <c r="AE34" s="636"/>
      <c r="AF34" s="636"/>
      <c r="AG34" s="636"/>
      <c r="AH34" s="636"/>
      <c r="AI34" s="636"/>
      <c r="AJ34" s="636"/>
      <c r="AK34" s="636"/>
      <c r="AL34" s="636"/>
      <c r="AM34" s="636"/>
      <c r="AN34" s="636"/>
      <c r="AO34" s="636"/>
      <c r="AP34" s="636"/>
      <c r="AQ34" s="636"/>
      <c r="AR34" s="636"/>
      <c r="AS34" s="636"/>
      <c r="AT34" s="636"/>
      <c r="AU34" s="636"/>
      <c r="AV34" s="636"/>
      <c r="AW34" s="636"/>
      <c r="AX34" s="636"/>
      <c r="AY34" s="636"/>
      <c r="AZ34" s="636"/>
      <c r="BA34" s="636"/>
      <c r="BB34" s="636"/>
      <c r="BC34" s="636"/>
      <c r="BD34" s="636"/>
      <c r="BE34" s="636"/>
    </row>
    <row r="35" s="627" customFormat="true" ht="15.75" hidden="false" customHeight="true" outlineLevel="0" collapsed="false">
      <c r="A35" s="634"/>
      <c r="B35" s="635"/>
      <c r="C35" s="652"/>
      <c r="D35" s="652"/>
      <c r="E35" s="652"/>
      <c r="F35" s="652"/>
      <c r="G35" s="652"/>
      <c r="H35" s="650"/>
      <c r="I35" s="650"/>
      <c r="J35" s="650"/>
      <c r="K35" s="650"/>
      <c r="L35" s="650"/>
      <c r="M35" s="650"/>
      <c r="N35" s="650"/>
      <c r="O35" s="650"/>
      <c r="P35" s="636"/>
      <c r="Q35" s="636"/>
      <c r="R35" s="636"/>
      <c r="S35" s="636"/>
      <c r="T35" s="636"/>
      <c r="U35" s="636"/>
      <c r="V35" s="636"/>
      <c r="W35" s="636"/>
      <c r="X35" s="636"/>
      <c r="Y35" s="636"/>
      <c r="Z35" s="636"/>
      <c r="AA35" s="636"/>
      <c r="AB35" s="636"/>
      <c r="AC35" s="636"/>
      <c r="AD35" s="636"/>
      <c r="AE35" s="636"/>
      <c r="AF35" s="636"/>
      <c r="AG35" s="636"/>
      <c r="AH35" s="636"/>
      <c r="AI35" s="636"/>
      <c r="AJ35" s="636"/>
      <c r="AK35" s="636"/>
      <c r="AL35" s="636"/>
      <c r="AM35" s="636"/>
      <c r="AN35" s="636"/>
      <c r="AO35" s="636"/>
      <c r="AP35" s="636"/>
      <c r="AQ35" s="636"/>
      <c r="AR35" s="636"/>
      <c r="AS35" s="636"/>
      <c r="AT35" s="636"/>
      <c r="AU35" s="636"/>
      <c r="AV35" s="636"/>
      <c r="AW35" s="636"/>
      <c r="AX35" s="636"/>
      <c r="AY35" s="636"/>
      <c r="AZ35" s="636"/>
      <c r="BA35" s="636"/>
      <c r="BB35" s="636"/>
      <c r="BC35" s="636"/>
      <c r="BD35" s="636"/>
      <c r="BE35" s="636"/>
    </row>
    <row r="36" s="627" customFormat="true" ht="15.75" hidden="false" customHeight="true" outlineLevel="0" collapsed="false">
      <c r="A36" s="634"/>
      <c r="B36" s="635"/>
      <c r="C36" s="652"/>
      <c r="D36" s="652"/>
      <c r="E36" s="652"/>
      <c r="F36" s="652"/>
      <c r="G36" s="652"/>
      <c r="H36" s="650"/>
      <c r="I36" s="650"/>
      <c r="J36" s="650"/>
      <c r="K36" s="650"/>
      <c r="L36" s="650"/>
      <c r="M36" s="650"/>
      <c r="N36" s="650"/>
      <c r="O36" s="650"/>
      <c r="P36" s="636"/>
      <c r="Q36" s="636"/>
      <c r="R36" s="636"/>
      <c r="S36" s="636"/>
      <c r="T36" s="636"/>
      <c r="U36" s="636"/>
      <c r="V36" s="636"/>
      <c r="W36" s="636"/>
      <c r="X36" s="636"/>
      <c r="Y36" s="636"/>
      <c r="Z36" s="636"/>
      <c r="AA36" s="636"/>
      <c r="AB36" s="636"/>
      <c r="AC36" s="636"/>
      <c r="AD36" s="636"/>
      <c r="AE36" s="636"/>
      <c r="AF36" s="636"/>
      <c r="AG36" s="636"/>
      <c r="AH36" s="636"/>
      <c r="AI36" s="636"/>
      <c r="AJ36" s="636"/>
      <c r="AK36" s="636"/>
      <c r="AL36" s="636"/>
      <c r="AM36" s="636"/>
      <c r="AN36" s="636"/>
      <c r="AO36" s="636"/>
      <c r="AP36" s="636"/>
      <c r="AQ36" s="636"/>
      <c r="AR36" s="636"/>
      <c r="AS36" s="636"/>
      <c r="AT36" s="636"/>
      <c r="AU36" s="636"/>
      <c r="AV36" s="636"/>
      <c r="AW36" s="636"/>
      <c r="AX36" s="636"/>
      <c r="AY36" s="636"/>
      <c r="AZ36" s="636"/>
      <c r="BA36" s="636"/>
      <c r="BB36" s="636"/>
      <c r="BC36" s="636"/>
      <c r="BD36" s="636"/>
      <c r="BE36" s="636"/>
    </row>
    <row r="37" s="627" customFormat="true" ht="15.75" hidden="false" customHeight="true" outlineLevel="0" collapsed="false">
      <c r="A37" s="634"/>
      <c r="B37" s="635"/>
      <c r="C37" s="652"/>
      <c r="D37" s="652"/>
      <c r="E37" s="652"/>
      <c r="F37" s="652"/>
      <c r="G37" s="652"/>
      <c r="H37" s="650"/>
      <c r="I37" s="650"/>
      <c r="J37" s="650"/>
      <c r="K37" s="650"/>
      <c r="L37" s="650"/>
      <c r="M37" s="650"/>
      <c r="N37" s="650"/>
      <c r="O37" s="650"/>
      <c r="P37" s="636"/>
      <c r="Q37" s="636"/>
      <c r="R37" s="636"/>
      <c r="S37" s="636"/>
      <c r="T37" s="636"/>
      <c r="U37" s="636"/>
      <c r="V37" s="636"/>
      <c r="W37" s="636"/>
      <c r="X37" s="636"/>
      <c r="Y37" s="636"/>
      <c r="Z37" s="636"/>
      <c r="AA37" s="636"/>
      <c r="AB37" s="636"/>
      <c r="AC37" s="636"/>
      <c r="AD37" s="636"/>
      <c r="AE37" s="636"/>
      <c r="AF37" s="636"/>
      <c r="AG37" s="636"/>
      <c r="AH37" s="636"/>
      <c r="AI37" s="636"/>
      <c r="AJ37" s="636"/>
      <c r="AK37" s="636"/>
      <c r="AL37" s="636"/>
      <c r="AM37" s="636"/>
      <c r="AN37" s="636"/>
      <c r="AO37" s="636"/>
      <c r="AP37" s="636"/>
      <c r="AQ37" s="636"/>
      <c r="AR37" s="636"/>
      <c r="AS37" s="636"/>
      <c r="AT37" s="636"/>
      <c r="AU37" s="636"/>
      <c r="AV37" s="636"/>
      <c r="AW37" s="636"/>
      <c r="AX37" s="636"/>
      <c r="AY37" s="636"/>
      <c r="AZ37" s="636"/>
      <c r="BA37" s="636"/>
      <c r="BB37" s="636"/>
      <c r="BC37" s="636"/>
      <c r="BD37" s="636"/>
      <c r="BE37" s="636"/>
    </row>
    <row r="38" s="636" customFormat="true" ht="6.95" hidden="false" customHeight="true" outlineLevel="0" collapsed="false">
      <c r="A38" s="634"/>
      <c r="B38" s="634"/>
      <c r="C38" s="650"/>
      <c r="D38" s="650"/>
      <c r="E38" s="650"/>
      <c r="F38" s="650"/>
      <c r="G38" s="650"/>
    </row>
    <row r="39" s="636" customFormat="true" ht="7.35" hidden="false" customHeight="true" outlineLevel="0" collapsed="false">
      <c r="A39" s="634"/>
      <c r="B39" s="634"/>
      <c r="C39" s="650"/>
      <c r="D39" s="650"/>
      <c r="E39" s="650"/>
      <c r="F39" s="650"/>
      <c r="G39" s="650"/>
    </row>
    <row r="40" s="636" customFormat="true" ht="7.35" hidden="false" customHeight="true" outlineLevel="0" collapsed="false">
      <c r="A40" s="634"/>
      <c r="B40" s="634"/>
      <c r="C40" s="650"/>
      <c r="D40" s="650"/>
      <c r="E40" s="650"/>
      <c r="F40" s="650"/>
      <c r="G40" s="650"/>
    </row>
    <row r="41" s="636" customFormat="true" ht="15" hidden="false" customHeight="false" outlineLevel="0" collapsed="false">
      <c r="A41" s="634" t="s">
        <v>429</v>
      </c>
      <c r="B41" s="634" t="s">
        <v>430</v>
      </c>
      <c r="C41" s="653" t="n">
        <v>18000</v>
      </c>
      <c r="D41" s="653"/>
      <c r="E41" s="654" t="s">
        <v>431</v>
      </c>
      <c r="F41" s="650"/>
      <c r="G41" s="650"/>
    </row>
    <row r="42" s="636" customFormat="true" ht="15" hidden="false" customHeight="false" outlineLevel="0" collapsed="false">
      <c r="A42" s="655"/>
      <c r="B42" s="656"/>
      <c r="C42" s="657" t="s">
        <v>432</v>
      </c>
      <c r="D42" s="658" t="s">
        <v>433</v>
      </c>
      <c r="E42" s="654"/>
      <c r="F42" s="650"/>
      <c r="G42" s="650"/>
    </row>
    <row r="43" s="636" customFormat="true" ht="15" hidden="false" customHeight="false" outlineLevel="0" collapsed="false">
      <c r="A43" s="655"/>
      <c r="B43" s="656"/>
      <c r="C43" s="657" t="s">
        <v>434</v>
      </c>
      <c r="D43" s="659"/>
      <c r="E43" s="654" t="s">
        <v>431</v>
      </c>
      <c r="F43" s="650"/>
      <c r="G43" s="650"/>
    </row>
    <row r="44" s="636" customFormat="true" ht="15" hidden="false" customHeight="false" outlineLevel="0" collapsed="false">
      <c r="A44" s="655"/>
      <c r="B44" s="656"/>
      <c r="C44" s="657" t="s">
        <v>435</v>
      </c>
      <c r="D44" s="659"/>
      <c r="E44" s="654" t="s">
        <v>431</v>
      </c>
      <c r="F44" s="650"/>
      <c r="G44" s="650"/>
    </row>
    <row r="45" s="636" customFormat="true" ht="15" hidden="false" customHeight="false" outlineLevel="0" collapsed="false">
      <c r="A45" s="655"/>
      <c r="B45" s="660"/>
      <c r="C45" s="649"/>
      <c r="F45" s="661"/>
      <c r="G45" s="662"/>
      <c r="H45" s="662"/>
    </row>
    <row r="46" s="625" customFormat="true" ht="21" hidden="false" customHeight="true" outlineLevel="0" collapsed="false">
      <c r="A46" s="611"/>
      <c r="B46" s="622" t="s">
        <v>436</v>
      </c>
      <c r="C46" s="622"/>
      <c r="D46" s="622"/>
      <c r="E46" s="622"/>
      <c r="F46" s="622"/>
      <c r="G46" s="622"/>
      <c r="H46" s="622"/>
      <c r="I46" s="622"/>
      <c r="J46" s="622"/>
      <c r="K46" s="622"/>
      <c r="L46" s="622"/>
      <c r="M46" s="622"/>
      <c r="N46" s="622"/>
      <c r="O46" s="622"/>
      <c r="P46" s="622"/>
      <c r="Q46" s="622"/>
      <c r="R46" s="622"/>
      <c r="S46" s="622"/>
      <c r="T46" s="622"/>
      <c r="U46" s="622"/>
      <c r="V46" s="622"/>
      <c r="W46" s="622"/>
      <c r="X46" s="622"/>
      <c r="Y46" s="622"/>
      <c r="Z46" s="622"/>
      <c r="AA46" s="622"/>
      <c r="AB46" s="622"/>
      <c r="AC46" s="622"/>
      <c r="AD46" s="622"/>
      <c r="AE46" s="622"/>
      <c r="AF46" s="622"/>
      <c r="AG46" s="622"/>
      <c r="AH46" s="622"/>
      <c r="AI46" s="622"/>
      <c r="AJ46" s="622"/>
      <c r="AK46" s="623"/>
      <c r="AL46" s="624"/>
    </row>
    <row r="47" s="231" customFormat="true" ht="16.5" hidden="false" customHeight="true" outlineLevel="0" collapsed="false">
      <c r="A47" s="47"/>
      <c r="B47" s="101" t="s">
        <v>437</v>
      </c>
      <c r="C47" s="47"/>
      <c r="D47" s="47"/>
      <c r="E47" s="47"/>
      <c r="F47" s="47"/>
      <c r="G47" s="663"/>
      <c r="H47" s="664"/>
      <c r="I47" s="664"/>
      <c r="J47" s="664"/>
    </row>
    <row r="48" s="627" customFormat="true" ht="7.5" hidden="false" customHeight="true" outlineLevel="1" collapsed="false">
      <c r="A48" s="626"/>
      <c r="B48" s="665"/>
      <c r="C48" s="665"/>
      <c r="D48" s="665"/>
      <c r="E48" s="665"/>
      <c r="F48" s="665"/>
      <c r="G48" s="665"/>
    </row>
    <row r="49" s="627" customFormat="true" ht="15" hidden="false" customHeight="false" outlineLevel="1" collapsed="false">
      <c r="A49" s="629" t="s">
        <v>438</v>
      </c>
      <c r="B49" s="629" t="s">
        <v>113</v>
      </c>
      <c r="C49" s="666" t="s">
        <v>136</v>
      </c>
      <c r="D49" s="666"/>
      <c r="E49" s="665"/>
      <c r="F49" s="665"/>
      <c r="G49" s="665"/>
    </row>
    <row r="50" s="627" customFormat="true" ht="15.75" hidden="false" customHeight="true" outlineLevel="1" collapsed="false">
      <c r="A50" s="629"/>
      <c r="B50" s="629"/>
      <c r="C50" s="667" t="s">
        <v>439</v>
      </c>
      <c r="D50" s="667" t="s">
        <v>440</v>
      </c>
      <c r="E50" s="668" t="s">
        <v>327</v>
      </c>
      <c r="F50" s="668" t="s">
        <v>441</v>
      </c>
      <c r="G50" s="669" t="s">
        <v>442</v>
      </c>
      <c r="H50" s="669" t="s">
        <v>443</v>
      </c>
      <c r="I50" s="670" t="s">
        <v>140</v>
      </c>
      <c r="J50" s="671" t="s">
        <v>444</v>
      </c>
    </row>
    <row r="51" s="627" customFormat="true" ht="14.25" hidden="false" customHeight="false" outlineLevel="1" collapsed="false">
      <c r="A51" s="629"/>
      <c r="B51" s="629"/>
      <c r="C51" s="667"/>
      <c r="D51" s="667"/>
      <c r="E51" s="667"/>
      <c r="F51" s="667"/>
      <c r="G51" s="669"/>
      <c r="H51" s="669"/>
      <c r="I51" s="670"/>
      <c r="J51" s="671"/>
    </row>
    <row r="52" s="627" customFormat="true" ht="14.25" hidden="false" customHeight="false" outlineLevel="1" collapsed="false">
      <c r="A52" s="629"/>
      <c r="B52" s="672" t="s">
        <v>445</v>
      </c>
      <c r="C52" s="639" t="s">
        <v>503</v>
      </c>
      <c r="D52" s="639" t="s">
        <v>60</v>
      </c>
      <c r="E52" s="639" t="s">
        <v>60</v>
      </c>
      <c r="F52" s="639" t="s">
        <v>60</v>
      </c>
      <c r="G52" s="639" t="s">
        <v>60</v>
      </c>
      <c r="H52" s="639" t="s">
        <v>60</v>
      </c>
      <c r="I52" s="639" t="s">
        <v>60</v>
      </c>
    </row>
    <row r="53" s="627" customFormat="true" ht="14.25" hidden="false" customHeight="false" outlineLevel="1" collapsed="false">
      <c r="A53" s="629"/>
      <c r="B53" s="672" t="s">
        <v>446</v>
      </c>
      <c r="C53" s="639" t="s">
        <v>504</v>
      </c>
      <c r="D53" s="639" t="s">
        <v>60</v>
      </c>
      <c r="E53" s="639" t="s">
        <v>60</v>
      </c>
      <c r="F53" s="639" t="s">
        <v>60</v>
      </c>
      <c r="G53" s="639" t="s">
        <v>60</v>
      </c>
      <c r="H53" s="639" t="s">
        <v>60</v>
      </c>
      <c r="I53" s="639" t="s">
        <v>60</v>
      </c>
    </row>
    <row r="54" s="627" customFormat="true" ht="4.35" hidden="false" customHeight="true" outlineLevel="1" collapsed="false">
      <c r="A54" s="629"/>
      <c r="B54" s="673"/>
      <c r="C54" s="665"/>
      <c r="D54" s="665"/>
      <c r="E54" s="665"/>
      <c r="F54" s="665"/>
      <c r="G54" s="665"/>
    </row>
    <row r="55" s="627" customFormat="true" ht="7.5" hidden="false" customHeight="true" outlineLevel="1" collapsed="false">
      <c r="A55" s="629"/>
      <c r="B55" s="673"/>
      <c r="C55" s="665"/>
      <c r="D55" s="665"/>
      <c r="E55" s="665"/>
      <c r="F55" s="665"/>
      <c r="G55" s="665"/>
    </row>
    <row r="56" s="627" customFormat="true" ht="19.5" hidden="false" customHeight="true" outlineLevel="1" collapsed="false">
      <c r="A56" s="629" t="s">
        <v>447</v>
      </c>
      <c r="B56" s="629" t="s">
        <v>448</v>
      </c>
    </row>
    <row r="57" s="627" customFormat="true" ht="24" hidden="false" customHeight="true" outlineLevel="1" collapsed="false">
      <c r="A57" s="629"/>
      <c r="B57" s="629"/>
      <c r="C57" s="674" t="s">
        <v>449</v>
      </c>
      <c r="D57" s="675" t="n">
        <v>18.63</v>
      </c>
      <c r="E57" s="676" t="s">
        <v>391</v>
      </c>
    </row>
    <row r="58" s="627" customFormat="true" ht="24" hidden="false" customHeight="false" outlineLevel="1" collapsed="false">
      <c r="A58" s="629"/>
      <c r="B58" s="629"/>
      <c r="C58" s="674" t="s">
        <v>450</v>
      </c>
      <c r="D58" s="675" t="n">
        <v>0</v>
      </c>
      <c r="E58" s="676" t="s">
        <v>391</v>
      </c>
    </row>
    <row r="59" s="627" customFormat="true" ht="17.85" hidden="false" customHeight="true" outlineLevel="1" collapsed="false">
      <c r="A59" s="629"/>
      <c r="B59" s="629"/>
      <c r="C59" s="674" t="s">
        <v>451</v>
      </c>
      <c r="D59" s="675" t="n">
        <v>12.25</v>
      </c>
      <c r="E59" s="676" t="s">
        <v>452</v>
      </c>
    </row>
    <row r="60" s="627" customFormat="true" ht="17.85" hidden="false" customHeight="true" outlineLevel="1" collapsed="false">
      <c r="A60" s="629"/>
      <c r="B60" s="629"/>
      <c r="C60" s="674"/>
      <c r="D60" s="674"/>
      <c r="E60" s="674"/>
    </row>
    <row r="61" s="627" customFormat="true" ht="17.85" hidden="false" customHeight="true" outlineLevel="1" collapsed="false">
      <c r="A61" s="629" t="s">
        <v>453</v>
      </c>
      <c r="B61" s="629" t="s">
        <v>454</v>
      </c>
      <c r="C61" s="677" t="s">
        <v>433</v>
      </c>
      <c r="D61" s="677"/>
    </row>
    <row r="62" s="627" customFormat="true" ht="17.85" hidden="false" customHeight="true" outlineLevel="1" collapsed="false">
      <c r="A62" s="629"/>
      <c r="B62" s="629"/>
    </row>
    <row r="63" s="627" customFormat="true" ht="17.85" hidden="false" customHeight="true" outlineLevel="1" collapsed="false">
      <c r="A63" s="629" t="s">
        <v>455</v>
      </c>
      <c r="B63" s="678" t="s">
        <v>456</v>
      </c>
      <c r="C63" s="659"/>
      <c r="D63" s="679" t="s">
        <v>431</v>
      </c>
      <c r="E63" s="680"/>
      <c r="F63" s="681"/>
      <c r="G63" s="681"/>
    </row>
    <row r="64" s="627" customFormat="true" ht="17.85" hidden="false" customHeight="true" outlineLevel="1" collapsed="false">
      <c r="A64" s="629" t="s">
        <v>457</v>
      </c>
      <c r="B64" s="682" t="s">
        <v>458</v>
      </c>
      <c r="C64" s="659"/>
      <c r="D64" s="679" t="s">
        <v>459</v>
      </c>
      <c r="E64" s="679"/>
      <c r="F64" s="679"/>
      <c r="G64" s="679"/>
    </row>
    <row r="65" s="627" customFormat="true" ht="4.5" hidden="false" customHeight="true" outlineLevel="1" collapsed="false">
      <c r="A65" s="629"/>
      <c r="B65" s="682"/>
      <c r="C65" s="683"/>
      <c r="D65" s="679"/>
      <c r="E65" s="679"/>
      <c r="F65" s="679"/>
      <c r="G65" s="679"/>
    </row>
    <row r="66" s="627" customFormat="true" ht="17.85" hidden="false" customHeight="true" outlineLevel="1" collapsed="false">
      <c r="A66" s="629" t="s">
        <v>460</v>
      </c>
      <c r="B66" s="684" t="s">
        <v>461</v>
      </c>
      <c r="C66" s="659"/>
      <c r="D66" s="679" t="s">
        <v>16</v>
      </c>
      <c r="E66" s="685"/>
      <c r="F66" s="685"/>
      <c r="G66" s="685"/>
    </row>
    <row r="67" s="627" customFormat="true" ht="4.35" hidden="false" customHeight="true" outlineLevel="1" collapsed="false">
      <c r="A67" s="629"/>
      <c r="B67" s="686"/>
      <c r="C67" s="687"/>
      <c r="D67" s="688"/>
      <c r="E67" s="689"/>
      <c r="F67" s="689"/>
    </row>
    <row r="68" s="627" customFormat="true" ht="17.85" hidden="false" customHeight="true" outlineLevel="1" collapsed="false">
      <c r="A68" s="629" t="s">
        <v>462</v>
      </c>
      <c r="B68" s="682" t="s">
        <v>463</v>
      </c>
      <c r="C68" s="659"/>
      <c r="D68" s="690" t="s">
        <v>464</v>
      </c>
      <c r="E68" s="689"/>
      <c r="F68" s="689"/>
    </row>
    <row r="69" s="627" customFormat="true" ht="5.85" hidden="false" customHeight="true" outlineLevel="1" collapsed="false">
      <c r="A69" s="629"/>
      <c r="B69" s="691"/>
      <c r="C69" s="687"/>
      <c r="D69" s="688"/>
      <c r="E69" s="689"/>
      <c r="F69" s="689"/>
    </row>
    <row r="70" s="627" customFormat="true" ht="14.25" hidden="false" customHeight="false" outlineLevel="1" collapsed="false">
      <c r="A70" s="629" t="s">
        <v>465</v>
      </c>
      <c r="B70" s="682" t="s">
        <v>466</v>
      </c>
      <c r="C70" s="692" t="s">
        <v>467</v>
      </c>
      <c r="D70" s="692"/>
      <c r="E70" s="692" t="s">
        <v>468</v>
      </c>
      <c r="F70" s="692" t="s">
        <v>469</v>
      </c>
    </row>
    <row r="71" s="627" customFormat="true" ht="7.5" hidden="false" customHeight="true" outlineLevel="1" collapsed="false">
      <c r="A71" s="626"/>
      <c r="B71" s="693"/>
    </row>
    <row r="72" s="627" customFormat="true" ht="7.5" hidden="false" customHeight="true" outlineLevel="1" collapsed="false">
      <c r="A72" s="626"/>
      <c r="B72" s="693"/>
      <c r="C72" s="693"/>
      <c r="D72" s="693"/>
      <c r="E72" s="693"/>
      <c r="F72" s="693"/>
      <c r="G72" s="693"/>
    </row>
    <row r="73" s="625" customFormat="true" ht="21" hidden="false" customHeight="true" outlineLevel="0" collapsed="false">
      <c r="A73" s="611"/>
      <c r="B73" s="622" t="s">
        <v>470</v>
      </c>
      <c r="C73" s="622"/>
      <c r="D73" s="622"/>
      <c r="E73" s="622"/>
      <c r="F73" s="622"/>
      <c r="G73" s="622"/>
      <c r="H73" s="622"/>
      <c r="I73" s="622"/>
      <c r="J73" s="622"/>
      <c r="K73" s="622"/>
      <c r="L73" s="622"/>
      <c r="M73" s="622"/>
      <c r="N73" s="622"/>
      <c r="O73" s="622"/>
      <c r="P73" s="622"/>
      <c r="Q73" s="622"/>
      <c r="R73" s="622"/>
      <c r="S73" s="622"/>
      <c r="T73" s="622"/>
      <c r="U73" s="622"/>
      <c r="V73" s="622"/>
      <c r="W73" s="622"/>
      <c r="X73" s="622"/>
      <c r="Y73" s="622"/>
      <c r="Z73" s="622"/>
      <c r="AA73" s="622"/>
      <c r="AB73" s="622"/>
      <c r="AC73" s="622"/>
      <c r="AD73" s="622"/>
      <c r="AE73" s="622"/>
      <c r="AF73" s="622"/>
      <c r="AG73" s="622"/>
      <c r="AH73" s="622"/>
      <c r="AI73" s="622"/>
      <c r="AJ73" s="622"/>
      <c r="AK73" s="623"/>
      <c r="AL73" s="624"/>
    </row>
    <row r="74" s="231" customFormat="true" ht="16.5" hidden="false" customHeight="true" outlineLevel="0" collapsed="false">
      <c r="B74" s="61" t="s">
        <v>471</v>
      </c>
      <c r="G74" s="694"/>
      <c r="H74" s="695"/>
      <c r="I74" s="695"/>
      <c r="J74" s="695"/>
    </row>
    <row r="75" s="636" customFormat="true" ht="7.35" hidden="false" customHeight="true" outlineLevel="1" collapsed="false">
      <c r="A75" s="655"/>
      <c r="B75" s="656"/>
      <c r="C75" s="650"/>
      <c r="D75" s="650"/>
      <c r="E75" s="650"/>
      <c r="F75" s="650"/>
      <c r="G75" s="650"/>
    </row>
    <row r="76" s="627" customFormat="true" ht="15.75" hidden="false" customHeight="true" outlineLevel="1" collapsed="false">
      <c r="A76" s="634" t="s">
        <v>472</v>
      </c>
      <c r="B76" s="634" t="s">
        <v>473</v>
      </c>
      <c r="C76" s="647" t="s">
        <v>433</v>
      </c>
      <c r="D76" s="647"/>
      <c r="E76" s="650"/>
      <c r="F76" s="650"/>
      <c r="G76" s="650"/>
      <c r="H76" s="650"/>
      <c r="I76" s="650"/>
      <c r="J76" s="650"/>
      <c r="K76" s="650"/>
      <c r="L76" s="650"/>
      <c r="M76" s="650"/>
      <c r="N76" s="636"/>
      <c r="O76" s="636"/>
      <c r="P76" s="636"/>
      <c r="Q76" s="636"/>
      <c r="R76" s="636"/>
      <c r="S76" s="636"/>
      <c r="T76" s="636"/>
      <c r="U76" s="636"/>
      <c r="V76" s="636"/>
      <c r="W76" s="636"/>
      <c r="X76" s="636"/>
      <c r="Y76" s="636"/>
      <c r="Z76" s="636"/>
      <c r="AA76" s="636"/>
      <c r="AB76" s="636"/>
      <c r="AC76" s="636"/>
      <c r="AD76" s="636"/>
      <c r="AE76" s="636"/>
      <c r="AF76" s="636"/>
      <c r="AG76" s="636"/>
      <c r="AH76" s="636"/>
      <c r="AI76" s="636"/>
    </row>
    <row r="77" s="636" customFormat="true" ht="6.6" hidden="false" customHeight="true" outlineLevel="1" collapsed="false">
      <c r="A77" s="634"/>
      <c r="B77" s="634"/>
      <c r="C77" s="650"/>
      <c r="D77" s="650"/>
      <c r="E77" s="650"/>
      <c r="F77" s="650"/>
      <c r="G77" s="650"/>
      <c r="H77" s="650"/>
      <c r="I77" s="650"/>
      <c r="J77" s="650"/>
      <c r="K77" s="650"/>
      <c r="L77" s="650"/>
      <c r="M77" s="650"/>
    </row>
    <row r="78" s="636" customFormat="true" ht="14.25" hidden="false" customHeight="false" outlineLevel="1" collapsed="false">
      <c r="A78" s="634" t="s">
        <v>474</v>
      </c>
      <c r="B78" s="634" t="s">
        <v>475</v>
      </c>
      <c r="C78" s="666" t="s">
        <v>433</v>
      </c>
      <c r="D78" s="666"/>
      <c r="E78" s="666"/>
      <c r="F78" s="650"/>
      <c r="G78" s="650"/>
      <c r="H78" s="650"/>
      <c r="I78" s="650"/>
      <c r="J78" s="650"/>
      <c r="K78" s="650"/>
      <c r="L78" s="650"/>
      <c r="M78" s="650"/>
    </row>
    <row r="79" s="636" customFormat="true" ht="7.5" hidden="false" customHeight="true" outlineLevel="1" collapsed="false">
      <c r="A79" s="634"/>
      <c r="B79" s="634"/>
      <c r="C79" s="650"/>
      <c r="D79" s="650"/>
      <c r="E79" s="650"/>
      <c r="F79" s="650"/>
      <c r="G79" s="650"/>
      <c r="H79" s="650"/>
      <c r="I79" s="650"/>
      <c r="J79" s="650"/>
      <c r="K79" s="650"/>
      <c r="L79" s="650"/>
      <c r="M79" s="650"/>
    </row>
    <row r="80" s="636" customFormat="true" ht="7.5" hidden="false" customHeight="true" outlineLevel="1" collapsed="false">
      <c r="A80" s="634"/>
      <c r="B80" s="634"/>
      <c r="C80" s="650"/>
      <c r="D80" s="650"/>
      <c r="E80" s="650"/>
      <c r="F80" s="650"/>
      <c r="G80" s="650"/>
      <c r="H80" s="650"/>
      <c r="I80" s="650"/>
      <c r="J80" s="650"/>
      <c r="K80" s="650"/>
      <c r="L80" s="650"/>
      <c r="M80" s="650"/>
    </row>
    <row r="81" s="627" customFormat="true" ht="15" hidden="false" customHeight="true" outlineLevel="1" collapsed="false">
      <c r="A81" s="634" t="s">
        <v>476</v>
      </c>
      <c r="B81" s="634" t="s">
        <v>477</v>
      </c>
      <c r="C81" s="650"/>
      <c r="D81" s="650"/>
      <c r="E81" s="650"/>
      <c r="F81" s="650"/>
      <c r="G81" s="650"/>
      <c r="H81" s="636"/>
      <c r="I81" s="636"/>
      <c r="J81" s="636"/>
      <c r="K81" s="636"/>
      <c r="L81" s="636"/>
      <c r="M81" s="636"/>
      <c r="N81" s="636"/>
      <c r="O81" s="636"/>
      <c r="P81" s="636"/>
      <c r="Q81" s="636"/>
      <c r="R81" s="636"/>
      <c r="S81" s="636"/>
      <c r="T81" s="636"/>
      <c r="U81" s="636"/>
      <c r="V81" s="636"/>
      <c r="W81" s="636"/>
      <c r="X81" s="636"/>
      <c r="Y81" s="636"/>
      <c r="Z81" s="636"/>
      <c r="AA81" s="636"/>
      <c r="AB81" s="636"/>
      <c r="AC81" s="636"/>
      <c r="AD81" s="636"/>
      <c r="AE81" s="636"/>
      <c r="AF81" s="636"/>
      <c r="AG81" s="636"/>
      <c r="AH81" s="636"/>
      <c r="AI81" s="636"/>
    </row>
    <row r="82" s="627" customFormat="true" ht="35.25" hidden="false" customHeight="true" outlineLevel="1" collapsed="false">
      <c r="A82" s="634"/>
      <c r="B82" s="634"/>
      <c r="C82" s="696" t="s">
        <v>478</v>
      </c>
      <c r="D82" s="697"/>
      <c r="E82" s="697"/>
      <c r="F82" s="697"/>
      <c r="G82" s="697"/>
      <c r="H82" s="641" t="str">
        <f aca="false">CONCATENATE(TEXT(1000-LEN(D82), "#")," characters left")</f>
        <v>1000 characters left</v>
      </c>
      <c r="I82" s="650"/>
      <c r="J82" s="650"/>
      <c r="K82" s="650"/>
      <c r="L82" s="650"/>
      <c r="M82" s="650"/>
      <c r="N82" s="650"/>
      <c r="O82" s="650"/>
      <c r="P82" s="636"/>
      <c r="Q82" s="636"/>
      <c r="R82" s="636"/>
      <c r="S82" s="636"/>
      <c r="T82" s="636"/>
      <c r="U82" s="636"/>
      <c r="V82" s="636"/>
      <c r="W82" s="636"/>
      <c r="X82" s="636"/>
      <c r="Y82" s="636"/>
      <c r="Z82" s="636"/>
      <c r="AA82" s="636"/>
      <c r="AB82" s="636"/>
      <c r="AC82" s="636"/>
      <c r="AD82" s="636"/>
      <c r="AE82" s="636"/>
      <c r="AF82" s="636"/>
      <c r="AG82" s="636"/>
      <c r="AH82" s="636"/>
      <c r="AI82" s="636"/>
    </row>
    <row r="83" s="627" customFormat="true" ht="15.75" hidden="false" customHeight="true" outlineLevel="1" collapsed="false">
      <c r="A83" s="634"/>
      <c r="B83" s="634"/>
      <c r="C83" s="698" t="s">
        <v>479</v>
      </c>
      <c r="D83" s="692" t="s">
        <v>467</v>
      </c>
      <c r="E83" s="692"/>
      <c r="F83" s="692" t="s">
        <v>468</v>
      </c>
      <c r="G83" s="692" t="s">
        <v>469</v>
      </c>
      <c r="H83" s="650"/>
      <c r="I83" s="650"/>
      <c r="J83" s="650"/>
      <c r="K83" s="650"/>
      <c r="L83" s="650"/>
      <c r="M83" s="650"/>
      <c r="N83" s="650"/>
      <c r="O83" s="650"/>
      <c r="P83" s="636"/>
      <c r="Q83" s="636"/>
      <c r="R83" s="636"/>
      <c r="S83" s="636"/>
      <c r="T83" s="636"/>
      <c r="U83" s="636"/>
      <c r="V83" s="636"/>
      <c r="W83" s="636"/>
      <c r="X83" s="636"/>
      <c r="Y83" s="636"/>
      <c r="Z83" s="636"/>
      <c r="AA83" s="636"/>
      <c r="AB83" s="636"/>
      <c r="AC83" s="636"/>
      <c r="AD83" s="636"/>
      <c r="AE83" s="636"/>
      <c r="AF83" s="636"/>
      <c r="AG83" s="636"/>
      <c r="AH83" s="636"/>
      <c r="AI83" s="636"/>
    </row>
    <row r="84" s="627" customFormat="true" ht="15.75" hidden="false" customHeight="true" outlineLevel="1" collapsed="false">
      <c r="A84" s="634"/>
      <c r="B84" s="634"/>
      <c r="C84" s="636"/>
      <c r="D84" s="636"/>
      <c r="E84" s="636"/>
      <c r="F84" s="636"/>
      <c r="G84" s="636"/>
      <c r="H84" s="636"/>
      <c r="I84" s="650"/>
      <c r="J84" s="650"/>
      <c r="K84" s="650"/>
      <c r="L84" s="650"/>
      <c r="M84" s="650"/>
      <c r="N84" s="650"/>
      <c r="O84" s="650"/>
      <c r="P84" s="636"/>
      <c r="Q84" s="636"/>
      <c r="R84" s="636"/>
      <c r="S84" s="636"/>
      <c r="T84" s="636"/>
      <c r="U84" s="636"/>
      <c r="V84" s="636"/>
      <c r="W84" s="636"/>
      <c r="X84" s="636"/>
      <c r="Y84" s="636"/>
      <c r="Z84" s="636"/>
      <c r="AA84" s="636"/>
      <c r="AB84" s="636"/>
      <c r="AC84" s="636"/>
      <c r="AD84" s="636"/>
      <c r="AE84" s="636"/>
      <c r="AF84" s="636"/>
      <c r="AG84" s="636"/>
      <c r="AH84" s="636"/>
      <c r="AI84" s="636"/>
    </row>
    <row r="85" s="627" customFormat="true" ht="15.75" hidden="false" customHeight="true" outlineLevel="1" collapsed="false">
      <c r="A85" s="634" t="s">
        <v>480</v>
      </c>
      <c r="B85" s="634" t="s">
        <v>454</v>
      </c>
      <c r="C85" s="677" t="s">
        <v>433</v>
      </c>
      <c r="D85" s="677"/>
      <c r="E85" s="650"/>
      <c r="F85" s="650"/>
      <c r="G85" s="650"/>
      <c r="H85" s="650"/>
      <c r="I85" s="650"/>
      <c r="J85" s="650"/>
      <c r="K85" s="650"/>
      <c r="L85" s="650"/>
      <c r="M85" s="650"/>
      <c r="N85" s="636"/>
      <c r="O85" s="636"/>
      <c r="P85" s="636"/>
      <c r="Q85" s="636"/>
      <c r="R85" s="636"/>
      <c r="S85" s="636"/>
      <c r="T85" s="636"/>
      <c r="U85" s="636"/>
      <c r="V85" s="636"/>
      <c r="W85" s="636"/>
      <c r="X85" s="636"/>
      <c r="Y85" s="636"/>
      <c r="Z85" s="636"/>
      <c r="AA85" s="636"/>
      <c r="AB85" s="636"/>
      <c r="AC85" s="636"/>
      <c r="AD85" s="636"/>
      <c r="AE85" s="636"/>
      <c r="AF85" s="636"/>
      <c r="AG85" s="636"/>
      <c r="AH85" s="636"/>
      <c r="AI85" s="636"/>
    </row>
    <row r="86" s="627" customFormat="true" ht="8.25" hidden="false" customHeight="true" outlineLevel="1" collapsed="false">
      <c r="A86" s="634"/>
      <c r="B86" s="634"/>
      <c r="C86" s="655"/>
      <c r="D86" s="655"/>
      <c r="E86" s="650"/>
      <c r="F86" s="650"/>
      <c r="G86" s="650"/>
      <c r="H86" s="650"/>
      <c r="I86" s="650"/>
      <c r="J86" s="650"/>
      <c r="K86" s="650"/>
      <c r="L86" s="650"/>
      <c r="M86" s="650"/>
      <c r="N86" s="636"/>
      <c r="O86" s="636"/>
      <c r="P86" s="636"/>
      <c r="Q86" s="636"/>
      <c r="R86" s="636"/>
      <c r="S86" s="636"/>
      <c r="T86" s="636"/>
      <c r="U86" s="636"/>
      <c r="V86" s="636"/>
      <c r="W86" s="636"/>
      <c r="X86" s="636"/>
      <c r="Y86" s="636"/>
      <c r="Z86" s="636"/>
      <c r="AA86" s="636"/>
      <c r="AB86" s="636"/>
      <c r="AC86" s="636"/>
      <c r="AD86" s="636"/>
      <c r="AE86" s="636"/>
      <c r="AF86" s="636"/>
      <c r="AG86" s="636"/>
      <c r="AH86" s="636"/>
      <c r="AI86" s="636"/>
    </row>
    <row r="87" s="627" customFormat="true" ht="19.5" hidden="false" customHeight="true" outlineLevel="1" collapsed="false">
      <c r="A87" s="634" t="s">
        <v>481</v>
      </c>
      <c r="B87" s="634" t="s">
        <v>482</v>
      </c>
      <c r="C87" s="659"/>
      <c r="D87" s="699" t="s">
        <v>431</v>
      </c>
      <c r="E87" s="655"/>
      <c r="F87" s="655"/>
      <c r="G87" s="650"/>
      <c r="H87" s="650"/>
      <c r="I87" s="650"/>
      <c r="J87" s="650"/>
      <c r="K87" s="650"/>
      <c r="L87" s="650"/>
      <c r="M87" s="650"/>
      <c r="N87" s="636"/>
      <c r="O87" s="636"/>
      <c r="P87" s="636"/>
      <c r="Q87" s="636"/>
      <c r="R87" s="636"/>
      <c r="S87" s="636"/>
      <c r="T87" s="636"/>
      <c r="U87" s="636"/>
      <c r="V87" s="636"/>
      <c r="W87" s="636"/>
      <c r="X87" s="636"/>
      <c r="Y87" s="636"/>
      <c r="Z87" s="636"/>
      <c r="AA87" s="636"/>
      <c r="AB87" s="636"/>
      <c r="AC87" s="636"/>
      <c r="AD87" s="636"/>
      <c r="AE87" s="636"/>
      <c r="AF87" s="636"/>
      <c r="AG87" s="636"/>
      <c r="AH87" s="636"/>
      <c r="AI87" s="636"/>
    </row>
    <row r="88" s="627" customFormat="true" ht="6" hidden="false" customHeight="true" outlineLevel="1" collapsed="false">
      <c r="A88" s="634"/>
      <c r="B88" s="634"/>
      <c r="C88" s="634"/>
      <c r="D88" s="699"/>
      <c r="E88" s="655"/>
      <c r="F88" s="655"/>
      <c r="G88" s="650"/>
      <c r="H88" s="650"/>
      <c r="I88" s="650"/>
      <c r="J88" s="650"/>
      <c r="K88" s="650"/>
      <c r="L88" s="650"/>
      <c r="M88" s="650"/>
      <c r="N88" s="636"/>
      <c r="O88" s="636"/>
      <c r="P88" s="636"/>
      <c r="Q88" s="636"/>
      <c r="R88" s="636"/>
      <c r="S88" s="636"/>
      <c r="T88" s="636"/>
      <c r="U88" s="636"/>
      <c r="V88" s="636"/>
      <c r="W88" s="636"/>
      <c r="X88" s="636"/>
      <c r="Y88" s="636"/>
      <c r="Z88" s="636"/>
      <c r="AA88" s="636"/>
      <c r="AB88" s="636"/>
      <c r="AC88" s="636"/>
      <c r="AD88" s="636"/>
      <c r="AE88" s="636"/>
      <c r="AF88" s="636"/>
      <c r="AG88" s="636"/>
      <c r="AH88" s="636"/>
      <c r="AI88" s="636"/>
    </row>
    <row r="89" s="627" customFormat="true" ht="20.25" hidden="false" customHeight="true" outlineLevel="1" collapsed="false">
      <c r="A89" s="634" t="s">
        <v>483</v>
      </c>
      <c r="B89" s="634" t="s">
        <v>458</v>
      </c>
      <c r="C89" s="659"/>
      <c r="D89" s="699" t="s">
        <v>459</v>
      </c>
      <c r="E89" s="655"/>
      <c r="F89" s="655"/>
      <c r="G89" s="650"/>
      <c r="H89" s="650"/>
      <c r="I89" s="650"/>
      <c r="J89" s="650"/>
      <c r="K89" s="650"/>
      <c r="L89" s="650"/>
      <c r="M89" s="650"/>
      <c r="N89" s="636"/>
      <c r="O89" s="636"/>
      <c r="P89" s="636"/>
      <c r="Q89" s="636"/>
      <c r="R89" s="636"/>
      <c r="S89" s="636"/>
      <c r="T89" s="636"/>
      <c r="U89" s="636"/>
      <c r="V89" s="636"/>
      <c r="W89" s="636"/>
      <c r="X89" s="636"/>
      <c r="Y89" s="636"/>
      <c r="Z89" s="636"/>
      <c r="AA89" s="636"/>
      <c r="AB89" s="636"/>
      <c r="AC89" s="636"/>
      <c r="AD89" s="636"/>
      <c r="AE89" s="636"/>
      <c r="AF89" s="636"/>
      <c r="AG89" s="636"/>
      <c r="AH89" s="636"/>
      <c r="AI89" s="636"/>
    </row>
    <row r="90" s="627" customFormat="true" ht="8.85" hidden="false" customHeight="true" outlineLevel="1" collapsed="false">
      <c r="A90" s="634"/>
      <c r="B90" s="634"/>
      <c r="C90" s="699"/>
      <c r="D90" s="699"/>
      <c r="E90" s="655"/>
      <c r="F90" s="655"/>
      <c r="G90" s="650"/>
      <c r="H90" s="650"/>
      <c r="I90" s="650"/>
      <c r="J90" s="650"/>
      <c r="K90" s="650"/>
      <c r="L90" s="650"/>
      <c r="M90" s="650"/>
      <c r="N90" s="636"/>
      <c r="O90" s="636"/>
      <c r="P90" s="636"/>
      <c r="Q90" s="636"/>
      <c r="R90" s="636"/>
      <c r="S90" s="636"/>
      <c r="T90" s="636"/>
      <c r="U90" s="636"/>
      <c r="V90" s="636"/>
      <c r="W90" s="636"/>
      <c r="X90" s="636"/>
      <c r="Y90" s="636"/>
      <c r="Z90" s="636"/>
      <c r="AA90" s="636"/>
      <c r="AB90" s="636"/>
      <c r="AC90" s="636"/>
      <c r="AD90" s="636"/>
      <c r="AE90" s="636"/>
      <c r="AF90" s="636"/>
      <c r="AG90" s="636"/>
      <c r="AH90" s="636"/>
      <c r="AI90" s="636"/>
    </row>
    <row r="91" s="627" customFormat="true" ht="15.75" hidden="false" customHeight="true" outlineLevel="1" collapsed="false">
      <c r="A91" s="634" t="s">
        <v>484</v>
      </c>
      <c r="B91" s="700" t="s">
        <v>461</v>
      </c>
      <c r="C91" s="659"/>
      <c r="D91" s="699" t="s">
        <v>16</v>
      </c>
      <c r="E91" s="655"/>
      <c r="F91" s="655"/>
      <c r="G91" s="650"/>
      <c r="H91" s="650"/>
      <c r="I91" s="650"/>
      <c r="J91" s="650"/>
      <c r="K91" s="650"/>
      <c r="L91" s="650"/>
      <c r="M91" s="650"/>
      <c r="N91" s="636"/>
      <c r="O91" s="636"/>
      <c r="P91" s="636"/>
      <c r="Q91" s="636"/>
      <c r="R91" s="636"/>
      <c r="S91" s="636"/>
      <c r="T91" s="636"/>
      <c r="U91" s="636"/>
      <c r="V91" s="636"/>
      <c r="W91" s="636"/>
      <c r="X91" s="636"/>
      <c r="Y91" s="636"/>
      <c r="Z91" s="636"/>
      <c r="AA91" s="636"/>
      <c r="AB91" s="636"/>
      <c r="AC91" s="636"/>
      <c r="AD91" s="636"/>
      <c r="AE91" s="636"/>
      <c r="AF91" s="636"/>
      <c r="AG91" s="636"/>
      <c r="AH91" s="636"/>
      <c r="AI91" s="636"/>
    </row>
    <row r="92" s="627" customFormat="true" ht="8.85" hidden="false" customHeight="true" outlineLevel="1" collapsed="false">
      <c r="A92" s="634"/>
      <c r="B92" s="634"/>
      <c r="C92" s="699"/>
      <c r="D92" s="699"/>
      <c r="E92" s="655"/>
      <c r="F92" s="655"/>
      <c r="G92" s="650"/>
      <c r="H92" s="650"/>
      <c r="I92" s="650"/>
      <c r="J92" s="650"/>
      <c r="K92" s="650"/>
      <c r="L92" s="650"/>
      <c r="M92" s="650"/>
      <c r="N92" s="636"/>
      <c r="O92" s="636"/>
      <c r="P92" s="636"/>
      <c r="Q92" s="636"/>
      <c r="R92" s="636"/>
      <c r="S92" s="636"/>
      <c r="T92" s="636"/>
      <c r="U92" s="636"/>
      <c r="V92" s="636"/>
      <c r="W92" s="636"/>
      <c r="X92" s="636"/>
      <c r="Y92" s="636"/>
      <c r="Z92" s="636"/>
      <c r="AA92" s="636"/>
      <c r="AB92" s="636"/>
      <c r="AC92" s="636"/>
      <c r="AD92" s="636"/>
      <c r="AE92" s="636"/>
      <c r="AF92" s="636"/>
      <c r="AG92" s="636"/>
      <c r="AH92" s="636"/>
      <c r="AI92" s="636"/>
    </row>
    <row r="93" s="627" customFormat="true" ht="15.75" hidden="false" customHeight="true" outlineLevel="1" collapsed="false">
      <c r="A93" s="634" t="s">
        <v>485</v>
      </c>
      <c r="B93" s="700" t="s">
        <v>463</v>
      </c>
      <c r="C93" s="659"/>
      <c r="D93" s="701" t="s">
        <v>464</v>
      </c>
      <c r="E93" s="655"/>
      <c r="F93" s="655"/>
      <c r="G93" s="650"/>
      <c r="H93" s="650"/>
      <c r="I93" s="650"/>
      <c r="J93" s="650"/>
      <c r="K93" s="650"/>
      <c r="L93" s="650"/>
      <c r="M93" s="650"/>
      <c r="N93" s="636"/>
      <c r="O93" s="636"/>
      <c r="P93" s="636"/>
      <c r="Q93" s="636"/>
      <c r="R93" s="636"/>
      <c r="S93" s="636"/>
      <c r="T93" s="636"/>
      <c r="U93" s="636"/>
      <c r="V93" s="636"/>
      <c r="W93" s="636"/>
      <c r="X93" s="636"/>
      <c r="Y93" s="636"/>
      <c r="Z93" s="636"/>
      <c r="AA93" s="636"/>
      <c r="AB93" s="636"/>
      <c r="AC93" s="636"/>
      <c r="AD93" s="636"/>
      <c r="AE93" s="636"/>
      <c r="AF93" s="636"/>
      <c r="AG93" s="636"/>
      <c r="AH93" s="636"/>
      <c r="AI93" s="636"/>
    </row>
    <row r="94" s="627" customFormat="true" ht="8.1" hidden="false" customHeight="true" outlineLevel="1" collapsed="false">
      <c r="A94" s="634"/>
      <c r="B94" s="634"/>
      <c r="C94" s="699"/>
      <c r="D94" s="699"/>
      <c r="E94" s="655"/>
      <c r="F94" s="655"/>
      <c r="G94" s="650"/>
      <c r="H94" s="650"/>
      <c r="I94" s="650"/>
      <c r="J94" s="650"/>
      <c r="K94" s="650"/>
      <c r="L94" s="650"/>
      <c r="M94" s="650"/>
      <c r="N94" s="636"/>
      <c r="O94" s="636"/>
      <c r="P94" s="636"/>
      <c r="Q94" s="636"/>
      <c r="R94" s="636"/>
      <c r="S94" s="636"/>
      <c r="T94" s="636"/>
      <c r="U94" s="636"/>
      <c r="V94" s="636"/>
      <c r="W94" s="636"/>
      <c r="X94" s="636"/>
      <c r="Y94" s="636"/>
      <c r="Z94" s="636"/>
      <c r="AA94" s="636"/>
      <c r="AB94" s="636"/>
      <c r="AC94" s="636"/>
      <c r="AD94" s="636"/>
      <c r="AE94" s="636"/>
      <c r="AF94" s="636"/>
      <c r="AG94" s="636"/>
      <c r="AH94" s="636"/>
      <c r="AI94" s="636"/>
    </row>
    <row r="95" s="636" customFormat="true" ht="15" hidden="false" customHeight="true" outlineLevel="1" collapsed="false">
      <c r="A95" s="634" t="s">
        <v>486</v>
      </c>
      <c r="B95" s="634" t="s">
        <v>466</v>
      </c>
      <c r="C95" s="692" t="s">
        <v>467</v>
      </c>
      <c r="D95" s="692"/>
      <c r="E95" s="692" t="s">
        <v>468</v>
      </c>
      <c r="F95" s="692" t="s">
        <v>469</v>
      </c>
      <c r="G95" s="650"/>
    </row>
    <row r="96" s="636" customFormat="true" ht="9.6" hidden="false" customHeight="true" outlineLevel="1" collapsed="false">
      <c r="A96" s="655"/>
      <c r="B96" s="699"/>
      <c r="C96" s="699"/>
      <c r="D96" s="699"/>
      <c r="E96" s="699"/>
      <c r="F96" s="699"/>
      <c r="G96" s="699"/>
    </row>
    <row r="97" s="625" customFormat="true" ht="21" hidden="false" customHeight="true" outlineLevel="0" collapsed="false">
      <c r="A97" s="611"/>
      <c r="B97" s="622" t="s">
        <v>487</v>
      </c>
      <c r="C97" s="622"/>
      <c r="D97" s="622"/>
      <c r="E97" s="622"/>
      <c r="F97" s="622"/>
      <c r="G97" s="622"/>
      <c r="H97" s="622"/>
      <c r="I97" s="622"/>
      <c r="J97" s="622"/>
      <c r="K97" s="622"/>
      <c r="L97" s="622"/>
      <c r="M97" s="622"/>
      <c r="N97" s="622"/>
      <c r="O97" s="622"/>
      <c r="P97" s="622"/>
      <c r="Q97" s="622"/>
      <c r="R97" s="622"/>
      <c r="S97" s="622"/>
      <c r="T97" s="622"/>
      <c r="U97" s="622"/>
      <c r="V97" s="622"/>
      <c r="W97" s="622"/>
      <c r="X97" s="622"/>
      <c r="Y97" s="622"/>
      <c r="Z97" s="622"/>
      <c r="AA97" s="622"/>
      <c r="AB97" s="622"/>
      <c r="AC97" s="622"/>
      <c r="AD97" s="622"/>
      <c r="AE97" s="622"/>
      <c r="AF97" s="622"/>
      <c r="AG97" s="622"/>
      <c r="AH97" s="622"/>
      <c r="AI97" s="622"/>
      <c r="AJ97" s="622"/>
      <c r="AK97" s="623"/>
      <c r="AL97" s="624"/>
    </row>
    <row r="98" s="231" customFormat="true" ht="16.5" hidden="false" customHeight="true" outlineLevel="0" collapsed="false">
      <c r="B98" s="61" t="s">
        <v>488</v>
      </c>
      <c r="G98" s="694"/>
      <c r="H98" s="695"/>
      <c r="I98" s="695"/>
      <c r="J98" s="695"/>
    </row>
    <row r="99" s="636" customFormat="true" ht="7.35" hidden="false" customHeight="true" outlineLevel="1" collapsed="false">
      <c r="A99" s="655"/>
      <c r="B99" s="656"/>
      <c r="C99" s="650"/>
      <c r="D99" s="650"/>
      <c r="E99" s="650"/>
      <c r="F99" s="650"/>
      <c r="G99" s="650"/>
    </row>
    <row r="100" s="627" customFormat="true" ht="15.75" hidden="false" customHeight="true" outlineLevel="1" collapsed="false">
      <c r="A100" s="634" t="s">
        <v>489</v>
      </c>
      <c r="B100" s="634" t="s">
        <v>454</v>
      </c>
      <c r="C100" s="702" t="s">
        <v>433</v>
      </c>
      <c r="D100" s="702"/>
      <c r="E100" s="650"/>
      <c r="F100" s="650"/>
      <c r="G100" s="650"/>
      <c r="H100" s="650"/>
      <c r="I100" s="650"/>
      <c r="J100" s="650"/>
      <c r="K100" s="650"/>
      <c r="L100" s="650"/>
      <c r="M100" s="650"/>
      <c r="N100" s="636"/>
      <c r="O100" s="636"/>
      <c r="P100" s="636"/>
      <c r="Q100" s="636"/>
      <c r="R100" s="636"/>
      <c r="S100" s="636"/>
      <c r="T100" s="636"/>
      <c r="U100" s="636"/>
      <c r="V100" s="636"/>
      <c r="W100" s="636"/>
      <c r="X100" s="636"/>
      <c r="Y100" s="636"/>
      <c r="Z100" s="636"/>
      <c r="AA100" s="636"/>
      <c r="AB100" s="636"/>
      <c r="AC100" s="636"/>
      <c r="AD100" s="636"/>
      <c r="AE100" s="636"/>
      <c r="AF100" s="636"/>
      <c r="AG100" s="636"/>
      <c r="AH100" s="636"/>
      <c r="AI100" s="636"/>
    </row>
    <row r="101" s="636" customFormat="true" ht="12.75" hidden="false" customHeight="true" outlineLevel="1" collapsed="false">
      <c r="A101" s="634"/>
      <c r="B101" s="634"/>
      <c r="C101" s="650"/>
      <c r="D101" s="650"/>
      <c r="E101" s="650"/>
      <c r="F101" s="650"/>
      <c r="G101" s="650"/>
      <c r="H101" s="650"/>
      <c r="I101" s="650"/>
      <c r="J101" s="650"/>
      <c r="K101" s="650"/>
      <c r="L101" s="650"/>
      <c r="M101" s="650"/>
    </row>
    <row r="102" s="627" customFormat="true" ht="15" hidden="false" customHeight="true" outlineLevel="1" collapsed="false">
      <c r="A102" s="634" t="s">
        <v>490</v>
      </c>
      <c r="B102" s="634" t="s">
        <v>477</v>
      </c>
      <c r="C102" s="650"/>
      <c r="D102" s="650"/>
      <c r="E102" s="650"/>
      <c r="F102" s="650"/>
      <c r="G102" s="650"/>
      <c r="H102" s="636"/>
      <c r="I102" s="636"/>
      <c r="J102" s="636"/>
      <c r="K102" s="636"/>
      <c r="L102" s="636"/>
      <c r="M102" s="636"/>
      <c r="N102" s="636"/>
      <c r="O102" s="636"/>
      <c r="P102" s="636"/>
      <c r="Q102" s="636"/>
      <c r="R102" s="636"/>
      <c r="S102" s="636"/>
      <c r="T102" s="636"/>
      <c r="U102" s="636"/>
      <c r="V102" s="636"/>
      <c r="W102" s="636"/>
      <c r="X102" s="636"/>
      <c r="Y102" s="636"/>
      <c r="Z102" s="636"/>
      <c r="AA102" s="636"/>
      <c r="AB102" s="636"/>
      <c r="AC102" s="636"/>
      <c r="AD102" s="636"/>
      <c r="AE102" s="636"/>
      <c r="AF102" s="636"/>
      <c r="AG102" s="636"/>
      <c r="AH102" s="636"/>
      <c r="AI102" s="636"/>
    </row>
    <row r="103" s="627" customFormat="true" ht="15.75" hidden="false" customHeight="true" outlineLevel="1" collapsed="false">
      <c r="A103" s="634"/>
      <c r="B103" s="634"/>
      <c r="C103" s="698" t="s">
        <v>478</v>
      </c>
      <c r="D103" s="703"/>
      <c r="E103" s="703"/>
      <c r="F103" s="703"/>
      <c r="G103" s="703"/>
      <c r="H103" s="641" t="str">
        <f aca="false">CONCATENATE(TEXT(1000-LEN(D103), "#")," characters left")</f>
        <v>1000 characters left</v>
      </c>
      <c r="I103" s="650"/>
      <c r="J103" s="650"/>
      <c r="K103" s="650"/>
      <c r="L103" s="650"/>
      <c r="M103" s="650"/>
      <c r="N103" s="650"/>
      <c r="O103" s="650"/>
      <c r="P103" s="636"/>
      <c r="Q103" s="636"/>
      <c r="R103" s="636"/>
      <c r="S103" s="636"/>
      <c r="T103" s="636"/>
      <c r="U103" s="636"/>
      <c r="V103" s="636"/>
      <c r="W103" s="636"/>
      <c r="X103" s="636"/>
      <c r="Y103" s="636"/>
      <c r="Z103" s="636"/>
      <c r="AA103" s="636"/>
      <c r="AB103" s="636"/>
      <c r="AC103" s="636"/>
      <c r="AD103" s="636"/>
      <c r="AE103" s="636"/>
      <c r="AF103" s="636"/>
      <c r="AG103" s="636"/>
      <c r="AH103" s="636"/>
      <c r="AI103" s="636"/>
    </row>
    <row r="104" s="627" customFormat="true" ht="15.75" hidden="false" customHeight="true" outlineLevel="1" collapsed="false">
      <c r="A104" s="634"/>
      <c r="B104" s="634"/>
      <c r="C104" s="698" t="s">
        <v>479</v>
      </c>
      <c r="D104" s="692" t="s">
        <v>467</v>
      </c>
      <c r="E104" s="692"/>
      <c r="F104" s="692" t="s">
        <v>468</v>
      </c>
      <c r="G104" s="692" t="s">
        <v>469</v>
      </c>
      <c r="H104" s="650"/>
      <c r="I104" s="650"/>
      <c r="J104" s="650"/>
      <c r="K104" s="650"/>
      <c r="L104" s="650"/>
      <c r="M104" s="650"/>
      <c r="N104" s="650"/>
      <c r="O104" s="650"/>
      <c r="P104" s="636"/>
      <c r="Q104" s="636"/>
      <c r="R104" s="636"/>
      <c r="S104" s="636"/>
      <c r="T104" s="636"/>
      <c r="U104" s="636"/>
      <c r="V104" s="636"/>
      <c r="W104" s="636"/>
      <c r="X104" s="636"/>
      <c r="Y104" s="636"/>
      <c r="Z104" s="636"/>
      <c r="AA104" s="636"/>
      <c r="AB104" s="636"/>
      <c r="AC104" s="636"/>
      <c r="AD104" s="636"/>
      <c r="AE104" s="636"/>
      <c r="AF104" s="636"/>
      <c r="AG104" s="636"/>
      <c r="AH104" s="636"/>
      <c r="AI104" s="636"/>
    </row>
    <row r="105" s="627" customFormat="true" ht="15.75" hidden="false" customHeight="true" outlineLevel="1" collapsed="false">
      <c r="A105" s="634"/>
      <c r="B105" s="634"/>
      <c r="C105" s="636"/>
      <c r="D105" s="636"/>
      <c r="E105" s="636"/>
      <c r="F105" s="636"/>
      <c r="G105" s="636"/>
      <c r="H105" s="636"/>
      <c r="I105" s="650"/>
      <c r="J105" s="650"/>
      <c r="K105" s="650"/>
      <c r="L105" s="650"/>
      <c r="M105" s="650"/>
      <c r="N105" s="650"/>
      <c r="O105" s="650"/>
      <c r="P105" s="636"/>
      <c r="Q105" s="636"/>
      <c r="R105" s="636"/>
      <c r="S105" s="636"/>
      <c r="T105" s="636"/>
      <c r="U105" s="636"/>
      <c r="V105" s="636"/>
      <c r="W105" s="636"/>
      <c r="X105" s="636"/>
      <c r="Y105" s="636"/>
      <c r="Z105" s="636"/>
      <c r="AA105" s="636"/>
      <c r="AB105" s="636"/>
      <c r="AC105" s="636"/>
      <c r="AD105" s="636"/>
      <c r="AE105" s="636"/>
      <c r="AF105" s="636"/>
      <c r="AG105" s="636"/>
      <c r="AH105" s="636"/>
      <c r="AI105" s="636"/>
    </row>
    <row r="106" s="636" customFormat="true" ht="7.35" hidden="false" customHeight="true" outlineLevel="1" collapsed="false">
      <c r="A106" s="655"/>
      <c r="B106" s="655"/>
      <c r="C106" s="655"/>
      <c r="D106" s="655"/>
      <c r="E106" s="655"/>
      <c r="F106" s="655"/>
      <c r="G106" s="650"/>
    </row>
    <row r="107" s="625" customFormat="true" ht="21" hidden="false" customHeight="true" outlineLevel="0" collapsed="false">
      <c r="A107" s="611"/>
      <c r="B107" s="622" t="s">
        <v>491</v>
      </c>
      <c r="C107" s="622"/>
      <c r="D107" s="622"/>
      <c r="E107" s="622"/>
      <c r="F107" s="622"/>
      <c r="G107" s="622"/>
      <c r="H107" s="622"/>
      <c r="I107" s="622"/>
      <c r="J107" s="622"/>
      <c r="K107" s="622"/>
      <c r="L107" s="622"/>
      <c r="M107" s="622"/>
      <c r="N107" s="622"/>
      <c r="O107" s="622"/>
      <c r="P107" s="622"/>
      <c r="Q107" s="622"/>
      <c r="R107" s="622"/>
      <c r="S107" s="622"/>
      <c r="T107" s="622"/>
      <c r="U107" s="622"/>
      <c r="V107" s="622"/>
      <c r="W107" s="622"/>
      <c r="X107" s="622"/>
      <c r="Y107" s="622"/>
      <c r="Z107" s="622"/>
      <c r="AA107" s="622"/>
      <c r="AB107" s="622"/>
      <c r="AC107" s="622"/>
      <c r="AD107" s="622"/>
      <c r="AE107" s="622"/>
      <c r="AF107" s="622"/>
      <c r="AG107" s="622"/>
      <c r="AH107" s="622"/>
      <c r="AI107" s="622"/>
      <c r="AJ107" s="622"/>
      <c r="AK107" s="623"/>
      <c r="AL107" s="624"/>
    </row>
    <row r="108" s="627" customFormat="true" ht="7.5" hidden="false" customHeight="true" outlineLevel="0" collapsed="false">
      <c r="A108" s="626"/>
      <c r="C108" s="689"/>
      <c r="D108" s="689"/>
      <c r="E108" s="689"/>
      <c r="F108" s="689"/>
      <c r="G108" s="689"/>
    </row>
    <row r="109" s="627" customFormat="true" ht="14.25" hidden="false" customHeight="false" outlineLevel="0" collapsed="false">
      <c r="A109" s="704" t="s">
        <v>492</v>
      </c>
      <c r="B109" s="705" t="s">
        <v>493</v>
      </c>
      <c r="C109" s="706" t="s">
        <v>494</v>
      </c>
      <c r="D109" s="706"/>
      <c r="E109" s="706"/>
      <c r="F109" s="706"/>
      <c r="G109" s="706"/>
      <c r="H109" s="706"/>
    </row>
    <row r="110" s="627" customFormat="true" ht="7.5" hidden="false" customHeight="true" outlineLevel="0" collapsed="false">
      <c r="A110" s="704"/>
      <c r="B110" s="705"/>
    </row>
    <row r="111" s="636" customFormat="true" ht="7.5" hidden="false" customHeight="true" outlineLevel="0" collapsed="false">
      <c r="A111" s="656"/>
      <c r="B111" s="649"/>
    </row>
    <row r="112" s="636" customFormat="true" ht="14.25" hidden="false" customHeight="false" outlineLevel="0" collapsed="false">
      <c r="A112" s="656" t="s">
        <v>495</v>
      </c>
      <c r="B112" s="649" t="s">
        <v>496</v>
      </c>
      <c r="C112" s="707" t="s">
        <v>497</v>
      </c>
      <c r="D112" s="707"/>
      <c r="E112" s="707"/>
      <c r="F112" s="707"/>
      <c r="G112" s="707"/>
      <c r="H112" s="707"/>
    </row>
    <row r="113" s="636" customFormat="true" ht="7.5" hidden="false" customHeight="true" outlineLevel="0" collapsed="false">
      <c r="A113" s="656"/>
      <c r="B113" s="649"/>
      <c r="D113" s="648"/>
      <c r="E113" s="648"/>
      <c r="F113" s="648"/>
      <c r="G113" s="648"/>
      <c r="H113" s="648"/>
      <c r="I113" s="648"/>
    </row>
    <row r="114" s="627" customFormat="true" ht="7.5" hidden="false" customHeight="true" outlineLevel="0" collapsed="false">
      <c r="A114" s="704"/>
      <c r="B114" s="704"/>
    </row>
    <row r="115" s="627" customFormat="true" ht="14.25" hidden="false" customHeight="false" outlineLevel="0" collapsed="false">
      <c r="A115" s="704" t="s">
        <v>498</v>
      </c>
      <c r="B115" s="705" t="s">
        <v>499</v>
      </c>
      <c r="C115" s="706" t="s">
        <v>500</v>
      </c>
      <c r="D115" s="706"/>
      <c r="E115" s="706"/>
      <c r="F115" s="706"/>
      <c r="G115" s="706"/>
      <c r="H115" s="706"/>
    </row>
    <row r="116" s="627" customFormat="true" ht="7.5" hidden="false" customHeight="true" outlineLevel="0" collapsed="false">
      <c r="A116" s="626"/>
      <c r="B116" s="708"/>
    </row>
    <row r="117" s="3" customFormat="true" ht="24.75" hidden="false" customHeight="true" outlineLevel="0" collapsed="false">
      <c r="A117" s="709"/>
      <c r="B117" s="603"/>
      <c r="C117" s="603"/>
      <c r="D117" s="603"/>
      <c r="E117" s="603"/>
      <c r="F117" s="603"/>
      <c r="G117" s="603"/>
      <c r="H117" s="603"/>
      <c r="I117" s="603"/>
      <c r="J117" s="603"/>
      <c r="K117" s="603"/>
      <c r="L117" s="603"/>
      <c r="M117" s="603"/>
      <c r="N117" s="603"/>
      <c r="O117" s="603"/>
      <c r="P117" s="603"/>
      <c r="Q117" s="603"/>
      <c r="R117" s="710"/>
      <c r="S117" s="711" t="s">
        <v>245</v>
      </c>
      <c r="T117" s="712" t="s">
        <v>248</v>
      </c>
      <c r="U117" s="713"/>
      <c r="V117" s="714"/>
      <c r="W117" s="713"/>
      <c r="X117" s="713"/>
      <c r="Y117" s="713"/>
    </row>
    <row r="118" s="716" customFormat="true" ht="14.25" hidden="false" customHeight="false" outlineLevel="0" collapsed="false">
      <c r="A118" s="715"/>
    </row>
    <row r="119" s="716" customFormat="true" ht="14.25" hidden="true" customHeight="false" outlineLevel="0" collapsed="false">
      <c r="A119" s="715"/>
    </row>
    <row r="120" s="716" customFormat="true" ht="14.25" hidden="true" customHeight="false" outlineLevel="0" collapsed="false">
      <c r="A120" s="715"/>
    </row>
    <row r="121" s="716" customFormat="true" ht="14.25" hidden="true" customHeight="false" outlineLevel="0" collapsed="false">
      <c r="A121" s="715"/>
    </row>
    <row r="122" s="716" customFormat="true" ht="14.25" hidden="true" customHeight="false" outlineLevel="0" collapsed="false">
      <c r="A122" s="715"/>
    </row>
    <row r="123" s="716" customFormat="true" ht="14.25" hidden="true" customHeight="false" outlineLevel="0" collapsed="false">
      <c r="A123" s="715"/>
    </row>
    <row r="124" s="716" customFormat="true" ht="14.25" hidden="true" customHeight="false" outlineLevel="0" collapsed="false">
      <c r="A124" s="715"/>
    </row>
    <row r="125" s="716" customFormat="true" ht="14.25" hidden="true" customHeight="false" outlineLevel="0" collapsed="false">
      <c r="A125" s="715"/>
    </row>
    <row r="126" s="716" customFormat="true" ht="14.25" hidden="true" customHeight="false" outlineLevel="0" collapsed="false">
      <c r="A126" s="715"/>
    </row>
    <row r="127" s="716" customFormat="true" ht="14.25" hidden="true" customHeight="false" outlineLevel="0" collapsed="false">
      <c r="A127" s="715"/>
    </row>
    <row r="128" s="716" customFormat="true" ht="14.25" hidden="true" customHeight="false" outlineLevel="0" collapsed="false">
      <c r="A128" s="715"/>
    </row>
    <row r="129" s="716" customFormat="true" ht="14.25" hidden="true" customHeight="false" outlineLevel="0" collapsed="false">
      <c r="A129" s="715"/>
    </row>
    <row r="130" s="716" customFormat="true" ht="14.25" hidden="true" customHeight="false" outlineLevel="0" collapsed="false">
      <c r="A130" s="715"/>
    </row>
    <row r="131" s="716" customFormat="true" ht="14.25" hidden="true" customHeight="false" outlineLevel="0" collapsed="false">
      <c r="A131" s="715"/>
    </row>
    <row r="132" s="716" customFormat="true" ht="14.25" hidden="true" customHeight="false" outlineLevel="0" collapsed="false">
      <c r="A132" s="715"/>
    </row>
    <row r="133" s="716" customFormat="true" ht="14.25" hidden="true" customHeight="false" outlineLevel="0" collapsed="false">
      <c r="A133" s="715"/>
    </row>
    <row r="134" s="716" customFormat="true" ht="14.25" hidden="true" customHeight="false" outlineLevel="0" collapsed="false">
      <c r="A134" s="715"/>
    </row>
    <row r="135" s="716" customFormat="true" ht="14.25" hidden="true" customHeight="false" outlineLevel="0" collapsed="false">
      <c r="A135" s="715"/>
    </row>
    <row r="136" s="716" customFormat="true" ht="14.25" hidden="true" customHeight="false" outlineLevel="0" collapsed="false">
      <c r="A136" s="715"/>
    </row>
    <row r="137" s="716" customFormat="true" ht="14.25" hidden="true" customHeight="false" outlineLevel="0" collapsed="false">
      <c r="A137" s="715"/>
    </row>
    <row r="138" s="716" customFormat="true" ht="14.25" hidden="true" customHeight="false" outlineLevel="0" collapsed="false">
      <c r="A138" s="715"/>
    </row>
    <row r="139" s="716" customFormat="true" ht="14.25" hidden="true" customHeight="false" outlineLevel="0" collapsed="false">
      <c r="A139" s="715"/>
    </row>
    <row r="140" s="716" customFormat="true" ht="14.25" hidden="true" customHeight="false" outlineLevel="0" collapsed="false">
      <c r="A140" s="715"/>
    </row>
    <row r="141" s="716" customFormat="true" ht="14.25" hidden="true" customHeight="false" outlineLevel="0" collapsed="false">
      <c r="A141" s="715"/>
    </row>
    <row r="142" s="716" customFormat="true" ht="14.25" hidden="true" customHeight="false" outlineLevel="0" collapsed="false">
      <c r="A142" s="715"/>
    </row>
    <row r="143" s="716" customFormat="true" ht="14.25" hidden="true" customHeight="false" outlineLevel="0" collapsed="false">
      <c r="A143" s="715"/>
    </row>
    <row r="144" s="716" customFormat="true" ht="14.25" hidden="true" customHeight="false" outlineLevel="0" collapsed="false">
      <c r="A144" s="715"/>
    </row>
    <row r="145" s="716" customFormat="true" ht="14.25" hidden="true" customHeight="false" outlineLevel="0" collapsed="false">
      <c r="A145" s="715"/>
    </row>
    <row r="146" s="716" customFormat="true" ht="14.25" hidden="true" customHeight="false" outlineLevel="0" collapsed="false">
      <c r="A146" s="715"/>
    </row>
    <row r="147" s="716" customFormat="true" ht="14.25" hidden="true" customHeight="false" outlineLevel="0" collapsed="false">
      <c r="A147" s="715"/>
    </row>
    <row r="148" s="716" customFormat="true" ht="14.25" hidden="true" customHeight="false" outlineLevel="0" collapsed="false">
      <c r="A148" s="715"/>
    </row>
    <row r="149" s="716" customFormat="true" ht="14.25" hidden="true" customHeight="false" outlineLevel="0" collapsed="false">
      <c r="A149" s="715"/>
    </row>
    <row r="150" s="716" customFormat="true" ht="14.25" hidden="true" customHeight="false" outlineLevel="0" collapsed="false">
      <c r="A150" s="715"/>
    </row>
    <row r="151" s="716" customFormat="true" ht="14.25" hidden="true" customHeight="false" outlineLevel="0" collapsed="false">
      <c r="A151" s="715"/>
    </row>
    <row r="152" s="716" customFormat="true" ht="14.25" hidden="true" customHeight="false" outlineLevel="0" collapsed="false">
      <c r="A152" s="715"/>
    </row>
    <row r="153" s="716" customFormat="true" ht="14.25" hidden="true" customHeight="false" outlineLevel="0" collapsed="false">
      <c r="A153" s="715"/>
    </row>
    <row r="154" s="716" customFormat="true" ht="14.25" hidden="true" customHeight="false" outlineLevel="0" collapsed="false">
      <c r="A154" s="715"/>
    </row>
    <row r="155" s="716" customFormat="true" ht="14.25" hidden="true" customHeight="false" outlineLevel="0" collapsed="false">
      <c r="A155" s="715"/>
    </row>
    <row r="156" s="716" customFormat="true" ht="14.25" hidden="true" customHeight="false" outlineLevel="0" collapsed="false">
      <c r="A156" s="715"/>
    </row>
    <row r="157" s="716" customFormat="true" ht="14.25" hidden="true" customHeight="false" outlineLevel="0" collapsed="false">
      <c r="A157" s="715"/>
    </row>
    <row r="158" s="716" customFormat="true" ht="14.25" hidden="true" customHeight="false" outlineLevel="0" collapsed="false">
      <c r="A158" s="715"/>
    </row>
    <row r="159" s="716" customFormat="true" ht="14.25" hidden="true" customHeight="false" outlineLevel="0" collapsed="false">
      <c r="A159" s="715"/>
    </row>
    <row r="160" s="716" customFormat="true" ht="14.25" hidden="true" customHeight="false" outlineLevel="0" collapsed="false">
      <c r="A160" s="715"/>
    </row>
    <row r="161" s="716" customFormat="true" ht="14.25" hidden="true" customHeight="false" outlineLevel="0" collapsed="false">
      <c r="A161" s="715"/>
    </row>
    <row r="162" s="716" customFormat="true" ht="14.25" hidden="true" customHeight="false" outlineLevel="0" collapsed="false">
      <c r="A162" s="715"/>
    </row>
    <row r="163" s="716" customFormat="true" ht="14.25" hidden="true" customHeight="false" outlineLevel="0" collapsed="false">
      <c r="A163" s="715"/>
    </row>
    <row r="164" s="716" customFormat="true" ht="14.25" hidden="true" customHeight="false" outlineLevel="0" collapsed="false">
      <c r="A164" s="715"/>
    </row>
    <row r="165" s="716" customFormat="true" ht="14.25" hidden="true" customHeight="false" outlineLevel="0" collapsed="false">
      <c r="A165" s="715"/>
    </row>
    <row r="166" s="716" customFormat="true" ht="14.25" hidden="true" customHeight="false" outlineLevel="0" collapsed="false">
      <c r="A166" s="715"/>
    </row>
    <row r="167" s="716" customFormat="true" ht="14.25" hidden="true" customHeight="false" outlineLevel="0" collapsed="false">
      <c r="A167" s="715"/>
    </row>
    <row r="168" s="716" customFormat="true" ht="14.25" hidden="true" customHeight="false" outlineLevel="0" collapsed="false">
      <c r="A168" s="715"/>
    </row>
    <row r="169" s="716" customFormat="true" ht="14.25" hidden="true" customHeight="false" outlineLevel="0" collapsed="false">
      <c r="A169" s="715"/>
    </row>
    <row r="170" s="716" customFormat="true" ht="14.25" hidden="true" customHeight="false" outlineLevel="0" collapsed="false">
      <c r="A170" s="715"/>
    </row>
    <row r="171" s="716" customFormat="true" ht="14.25" hidden="true" customHeight="false" outlineLevel="0" collapsed="false">
      <c r="A171" s="715"/>
    </row>
    <row r="172" s="716" customFormat="true" ht="14.25" hidden="true" customHeight="false" outlineLevel="0" collapsed="false">
      <c r="A172" s="715"/>
    </row>
    <row r="173" s="716" customFormat="true" ht="14.25" hidden="true" customHeight="false" outlineLevel="0" collapsed="false">
      <c r="A173" s="715"/>
    </row>
    <row r="174" s="716" customFormat="true" ht="14.25" hidden="true" customHeight="false" outlineLevel="0" collapsed="false">
      <c r="A174" s="715"/>
    </row>
    <row r="175" s="716" customFormat="true" ht="14.25" hidden="true" customHeight="false" outlineLevel="0" collapsed="false">
      <c r="A175" s="715"/>
    </row>
    <row r="176" s="716" customFormat="true" ht="14.25" hidden="true" customHeight="false" outlineLevel="0" collapsed="false">
      <c r="A176" s="715"/>
    </row>
    <row r="177" s="716" customFormat="true" ht="14.25" hidden="true" customHeight="false" outlineLevel="0" collapsed="false">
      <c r="A177" s="715"/>
    </row>
    <row r="178" s="716" customFormat="true" ht="14.25" hidden="true" customHeight="false" outlineLevel="0" collapsed="false">
      <c r="A178" s="715"/>
    </row>
    <row r="179" s="716" customFormat="true" ht="14.25" hidden="true" customHeight="false" outlineLevel="0" collapsed="false">
      <c r="A179" s="715"/>
    </row>
    <row r="180" s="716" customFormat="true" ht="14.25" hidden="true" customHeight="false" outlineLevel="0" collapsed="false">
      <c r="A180" s="715"/>
    </row>
    <row r="181" s="716" customFormat="true" ht="14.25" hidden="true" customHeight="false" outlineLevel="0" collapsed="false">
      <c r="A181" s="715"/>
    </row>
    <row r="182" s="716" customFormat="true" ht="14.25" hidden="true" customHeight="false" outlineLevel="0" collapsed="false">
      <c r="A182" s="715"/>
    </row>
    <row r="183" s="716" customFormat="true" ht="14.25" hidden="true" customHeight="false" outlineLevel="0" collapsed="false">
      <c r="A183" s="715"/>
    </row>
    <row r="184" s="716" customFormat="true" ht="14.25" hidden="true" customHeight="false" outlineLevel="0" collapsed="false">
      <c r="A184" s="715"/>
    </row>
    <row r="185" s="716" customFormat="true" ht="14.25" hidden="true" customHeight="false" outlineLevel="0" collapsed="false">
      <c r="A185" s="715"/>
    </row>
    <row r="186" s="716" customFormat="true" ht="14.25" hidden="true" customHeight="false" outlineLevel="0" collapsed="false">
      <c r="A186" s="715"/>
    </row>
    <row r="187" s="716" customFormat="true" ht="14.25" hidden="true" customHeight="false" outlineLevel="0" collapsed="false">
      <c r="A187" s="715"/>
    </row>
    <row r="188" s="716" customFormat="true" ht="14.25" hidden="true" customHeight="false" outlineLevel="0" collapsed="false">
      <c r="A188" s="715"/>
    </row>
    <row r="189" s="716" customFormat="true" ht="14.25" hidden="true" customHeight="false" outlineLevel="0" collapsed="false">
      <c r="A189" s="715"/>
    </row>
    <row r="190" s="716" customFormat="true" ht="14.25" hidden="true" customHeight="false" outlineLevel="0" collapsed="false">
      <c r="A190" s="715"/>
    </row>
    <row r="191" s="716" customFormat="true" ht="14.25" hidden="true" customHeight="false" outlineLevel="0" collapsed="false">
      <c r="A191" s="715"/>
    </row>
    <row r="192" s="716" customFormat="true" ht="14.25" hidden="true" customHeight="false" outlineLevel="0" collapsed="false">
      <c r="A192" s="715"/>
    </row>
    <row r="193" s="716" customFormat="true" ht="14.25" hidden="true" customHeight="false" outlineLevel="0" collapsed="false">
      <c r="A193" s="715"/>
    </row>
    <row r="194" s="716" customFormat="true" ht="14.25" hidden="true" customHeight="false" outlineLevel="0" collapsed="false">
      <c r="A194" s="715"/>
    </row>
    <row r="195" s="716" customFormat="true" ht="14.25" hidden="true" customHeight="false" outlineLevel="0" collapsed="false">
      <c r="A195" s="715"/>
    </row>
    <row r="196" s="716" customFormat="true" ht="14.25" hidden="true" customHeight="false" outlineLevel="0" collapsed="false">
      <c r="A196" s="715"/>
    </row>
    <row r="197" s="716" customFormat="true" ht="14.25" hidden="true" customHeight="false" outlineLevel="0" collapsed="false">
      <c r="A197" s="715"/>
    </row>
    <row r="198" s="716" customFormat="true" ht="14.25" hidden="true" customHeight="false" outlineLevel="0" collapsed="false">
      <c r="A198" s="715"/>
    </row>
    <row r="199" s="716" customFormat="true" ht="14.25" hidden="true" customHeight="false" outlineLevel="0" collapsed="false">
      <c r="A199" s="715"/>
    </row>
    <row r="200" s="716" customFormat="true" ht="14.25" hidden="true" customHeight="false" outlineLevel="0" collapsed="false">
      <c r="A200" s="715"/>
    </row>
    <row r="201" s="716" customFormat="true" ht="14.25" hidden="true" customHeight="false" outlineLevel="0" collapsed="false">
      <c r="A201" s="715"/>
    </row>
    <row r="202" s="716" customFormat="true" ht="14.25" hidden="true" customHeight="false" outlineLevel="0" collapsed="false">
      <c r="A202" s="715"/>
    </row>
    <row r="203" s="716" customFormat="true" ht="14.25" hidden="true" customHeight="false" outlineLevel="0" collapsed="false">
      <c r="A203" s="715"/>
    </row>
    <row r="204" s="716" customFormat="true" ht="14.25" hidden="true" customHeight="false" outlineLevel="0" collapsed="false">
      <c r="A204" s="715"/>
    </row>
    <row r="205" s="716" customFormat="true" ht="14.25" hidden="true" customHeight="false" outlineLevel="0" collapsed="false">
      <c r="A205" s="715"/>
    </row>
    <row r="206" s="716" customFormat="true" ht="14.25" hidden="true" customHeight="false" outlineLevel="0" collapsed="false">
      <c r="A206" s="715"/>
    </row>
    <row r="207" s="716" customFormat="true" ht="14.25" hidden="true" customHeight="false" outlineLevel="0" collapsed="false">
      <c r="A207" s="715"/>
    </row>
    <row r="208" s="716" customFormat="true" ht="14.25" hidden="true" customHeight="false" outlineLevel="0" collapsed="false">
      <c r="A208" s="715"/>
    </row>
    <row r="209" s="716" customFormat="true" ht="14.25" hidden="true" customHeight="false" outlineLevel="0" collapsed="false">
      <c r="A209" s="715"/>
    </row>
    <row r="210" s="716" customFormat="true" ht="14.25" hidden="true" customHeight="false" outlineLevel="0" collapsed="false">
      <c r="A210" s="715"/>
    </row>
    <row r="211" s="716" customFormat="true" ht="14.25" hidden="true" customHeight="false" outlineLevel="0" collapsed="false">
      <c r="A211" s="715"/>
    </row>
    <row r="212" s="716" customFormat="true" ht="14.25" hidden="true" customHeight="false" outlineLevel="0" collapsed="false">
      <c r="A212" s="715"/>
    </row>
    <row r="213" s="716" customFormat="true" ht="14.25" hidden="true" customHeight="false" outlineLevel="0" collapsed="false">
      <c r="A213" s="715"/>
    </row>
    <row r="214" s="716" customFormat="true" ht="14.25" hidden="true" customHeight="false" outlineLevel="0" collapsed="false">
      <c r="A214" s="715"/>
    </row>
    <row r="215" s="716" customFormat="true" ht="14.25" hidden="true" customHeight="false" outlineLevel="0" collapsed="false">
      <c r="A215" s="715"/>
    </row>
    <row r="216" s="716" customFormat="true" ht="14.25" hidden="true" customHeight="false" outlineLevel="0" collapsed="false">
      <c r="A216" s="715"/>
    </row>
    <row r="217" s="716" customFormat="true" ht="14.25" hidden="true" customHeight="false" outlineLevel="0" collapsed="false">
      <c r="A217" s="715"/>
    </row>
    <row r="218" s="716" customFormat="true" ht="14.25" hidden="true" customHeight="false" outlineLevel="0" collapsed="false">
      <c r="A218" s="715"/>
    </row>
    <row r="219" s="716" customFormat="true" ht="14.25" hidden="true" customHeight="false" outlineLevel="0" collapsed="false">
      <c r="A219" s="715"/>
    </row>
    <row r="220" s="716" customFormat="true" ht="14.25" hidden="true" customHeight="false" outlineLevel="0" collapsed="false">
      <c r="A220" s="715"/>
    </row>
    <row r="221" s="716" customFormat="true" ht="14.25" hidden="true" customHeight="false" outlineLevel="0" collapsed="false">
      <c r="A221" s="715"/>
    </row>
    <row r="222" s="716" customFormat="true" ht="14.25" hidden="true" customHeight="false" outlineLevel="0" collapsed="false">
      <c r="A222" s="715"/>
    </row>
    <row r="223" s="716" customFormat="true" ht="14.25" hidden="true" customHeight="false" outlineLevel="0" collapsed="false">
      <c r="A223" s="715"/>
    </row>
    <row r="224" s="716" customFormat="true" ht="14.25" hidden="true" customHeight="false" outlineLevel="0" collapsed="false">
      <c r="A224" s="715"/>
    </row>
    <row r="225" s="716" customFormat="true" ht="14.25" hidden="true" customHeight="false" outlineLevel="0" collapsed="false">
      <c r="A225" s="715"/>
    </row>
    <row r="226" s="716" customFormat="true" ht="14.25" hidden="true" customHeight="false" outlineLevel="0" collapsed="false">
      <c r="A226" s="715"/>
    </row>
    <row r="227" s="716" customFormat="true" ht="14.25" hidden="true" customHeight="false" outlineLevel="0" collapsed="false">
      <c r="A227" s="715"/>
    </row>
    <row r="228" s="716" customFormat="true" ht="14.25" hidden="true" customHeight="false" outlineLevel="0" collapsed="false">
      <c r="A228" s="715"/>
    </row>
    <row r="229" s="716" customFormat="true" ht="14.25" hidden="true" customHeight="false" outlineLevel="0" collapsed="false">
      <c r="A229" s="715"/>
    </row>
    <row r="230" s="716" customFormat="true" ht="14.25" hidden="true" customHeight="false" outlineLevel="0" collapsed="false">
      <c r="A230" s="715"/>
    </row>
    <row r="231" s="716" customFormat="true" ht="14.25" hidden="true" customHeight="false" outlineLevel="0" collapsed="false">
      <c r="A231" s="715"/>
    </row>
    <row r="232" s="716" customFormat="true" ht="14.25" hidden="true" customHeight="false" outlineLevel="0" collapsed="false">
      <c r="A232" s="715"/>
    </row>
    <row r="233" s="716" customFormat="true" ht="14.25" hidden="true" customHeight="false" outlineLevel="0" collapsed="false">
      <c r="A233" s="715"/>
    </row>
    <row r="234" s="716" customFormat="true" ht="14.25" hidden="true" customHeight="false" outlineLevel="0" collapsed="false">
      <c r="A234" s="715"/>
    </row>
    <row r="235" s="716" customFormat="true" ht="14.25" hidden="true" customHeight="false" outlineLevel="0" collapsed="false">
      <c r="A235" s="715"/>
    </row>
    <row r="236" s="716" customFormat="true" ht="14.25" hidden="true" customHeight="false" outlineLevel="0" collapsed="false">
      <c r="A236" s="715"/>
    </row>
    <row r="237" s="716" customFormat="true" ht="14.25" hidden="true" customHeight="false" outlineLevel="0" collapsed="false">
      <c r="A237" s="715"/>
    </row>
    <row r="238" s="716" customFormat="true" ht="14.25" hidden="true" customHeight="false" outlineLevel="0" collapsed="false">
      <c r="A238" s="715"/>
    </row>
    <row r="239" s="716" customFormat="true" ht="14.25" hidden="true" customHeight="false" outlineLevel="0" collapsed="false">
      <c r="A239" s="715"/>
    </row>
    <row r="240" s="716" customFormat="true" ht="14.25" hidden="true" customHeight="false" outlineLevel="0" collapsed="false">
      <c r="A240" s="715"/>
    </row>
    <row r="241" s="716" customFormat="true" ht="14.25" hidden="true" customHeight="false" outlineLevel="0" collapsed="false">
      <c r="A241" s="715"/>
    </row>
    <row r="242" s="716" customFormat="true" ht="14.25" hidden="true" customHeight="false" outlineLevel="0" collapsed="false">
      <c r="A242" s="715"/>
    </row>
    <row r="243" s="716" customFormat="true" ht="14.25" hidden="true" customHeight="false" outlineLevel="0" collapsed="false">
      <c r="A243" s="715"/>
    </row>
    <row r="244" s="716" customFormat="true" ht="14.25" hidden="true" customHeight="false" outlineLevel="0" collapsed="false">
      <c r="A244" s="715"/>
    </row>
    <row r="245" s="716" customFormat="true" ht="14.25" hidden="true" customHeight="false" outlineLevel="0" collapsed="false">
      <c r="A245" s="715"/>
    </row>
    <row r="246" s="716" customFormat="true" ht="14.25" hidden="true" customHeight="false" outlineLevel="0" collapsed="false">
      <c r="A246" s="715"/>
    </row>
    <row r="247" s="716" customFormat="true" ht="14.25" hidden="true" customHeight="false" outlineLevel="0" collapsed="false">
      <c r="A247" s="715"/>
    </row>
    <row r="248" s="716" customFormat="true" ht="14.25" hidden="true" customHeight="false" outlineLevel="0" collapsed="false">
      <c r="A248" s="715"/>
    </row>
    <row r="249" s="716" customFormat="true" ht="14.25" hidden="true" customHeight="false" outlineLevel="0" collapsed="false">
      <c r="A249" s="715"/>
    </row>
    <row r="250" s="716" customFormat="true" ht="14.25" hidden="true" customHeight="false" outlineLevel="0" collapsed="false">
      <c r="A250" s="715"/>
    </row>
    <row r="251" s="716" customFormat="true" ht="14.25" hidden="true" customHeight="false" outlineLevel="0" collapsed="false">
      <c r="A251" s="715"/>
    </row>
    <row r="252" s="716" customFormat="true" ht="14.25" hidden="true" customHeight="false" outlineLevel="0" collapsed="false">
      <c r="A252" s="715"/>
    </row>
    <row r="253" s="716" customFormat="true" ht="14.25" hidden="true" customHeight="false" outlineLevel="0" collapsed="false">
      <c r="A253" s="715"/>
    </row>
    <row r="254" s="716" customFormat="true" ht="14.25" hidden="true" customHeight="false" outlineLevel="0" collapsed="false">
      <c r="A254" s="715"/>
    </row>
    <row r="255" s="716" customFormat="true" ht="14.25" hidden="true" customHeight="false" outlineLevel="0" collapsed="false">
      <c r="A255" s="715"/>
    </row>
    <row r="256" s="716" customFormat="true" ht="14.25" hidden="true" customHeight="false" outlineLevel="0" collapsed="false">
      <c r="A256" s="715"/>
    </row>
    <row r="257" s="716" customFormat="true" ht="14.25" hidden="true" customHeight="false" outlineLevel="0" collapsed="false">
      <c r="A257" s="715"/>
    </row>
    <row r="258" s="716" customFormat="true" ht="14.25" hidden="true" customHeight="false" outlineLevel="0" collapsed="false">
      <c r="A258" s="715"/>
    </row>
    <row r="259" s="716" customFormat="true" ht="14.25" hidden="true" customHeight="false" outlineLevel="0" collapsed="false">
      <c r="A259" s="715"/>
    </row>
    <row r="260" s="716" customFormat="true" ht="14.25" hidden="true" customHeight="false" outlineLevel="0" collapsed="false">
      <c r="A260" s="715"/>
    </row>
    <row r="261" s="716" customFormat="true" ht="14.25" hidden="true" customHeight="false" outlineLevel="0" collapsed="false">
      <c r="A261" s="715"/>
    </row>
    <row r="262" s="716" customFormat="true" ht="14.25" hidden="true" customHeight="false" outlineLevel="0" collapsed="false">
      <c r="A262" s="715"/>
    </row>
    <row r="263" s="716" customFormat="true" ht="14.25" hidden="true" customHeight="false" outlineLevel="0" collapsed="false">
      <c r="A263" s="715"/>
    </row>
    <row r="264" s="716" customFormat="true" ht="14.25" hidden="true" customHeight="false" outlineLevel="0" collapsed="false">
      <c r="A264" s="715"/>
    </row>
    <row r="265" s="716" customFormat="true" ht="14.25" hidden="true" customHeight="false" outlineLevel="0" collapsed="false">
      <c r="A265" s="715"/>
    </row>
    <row r="266" s="716" customFormat="true" ht="14.25" hidden="true" customHeight="false" outlineLevel="0" collapsed="false">
      <c r="A266" s="715"/>
    </row>
    <row r="267" s="716" customFormat="true" ht="14.25" hidden="true" customHeight="false" outlineLevel="0" collapsed="false">
      <c r="A267" s="715"/>
    </row>
    <row r="268" s="716" customFormat="true" ht="14.25" hidden="true" customHeight="false" outlineLevel="0" collapsed="false">
      <c r="A268" s="715"/>
    </row>
    <row r="269" s="716" customFormat="true" ht="14.25" hidden="true" customHeight="false" outlineLevel="0" collapsed="false">
      <c r="A269" s="715"/>
    </row>
    <row r="270" s="716" customFormat="true" ht="14.25" hidden="true" customHeight="false" outlineLevel="0" collapsed="false">
      <c r="A270" s="715"/>
    </row>
    <row r="271" s="716" customFormat="true" ht="14.25" hidden="true" customHeight="false" outlineLevel="0" collapsed="false">
      <c r="A271" s="715"/>
    </row>
    <row r="272" s="716" customFormat="true" ht="14.25" hidden="true" customHeight="false" outlineLevel="0" collapsed="false">
      <c r="A272" s="715"/>
    </row>
    <row r="273" s="716" customFormat="true" ht="14.25" hidden="true" customHeight="false" outlineLevel="0" collapsed="false">
      <c r="A273" s="715"/>
    </row>
    <row r="274" s="716" customFormat="true" ht="14.25" hidden="true" customHeight="false" outlineLevel="0" collapsed="false">
      <c r="A274" s="715"/>
    </row>
    <row r="275" s="716" customFormat="true" ht="14.25" hidden="true" customHeight="false" outlineLevel="0" collapsed="false">
      <c r="A275" s="715"/>
    </row>
    <row r="276" s="716" customFormat="true" ht="14.25" hidden="true" customHeight="false" outlineLevel="0" collapsed="false">
      <c r="A276" s="715"/>
    </row>
    <row r="277" s="716" customFormat="true" ht="14.25" hidden="true" customHeight="false" outlineLevel="0" collapsed="false">
      <c r="A277" s="715"/>
    </row>
    <row r="278" s="716" customFormat="true" ht="14.25" hidden="true" customHeight="false" outlineLevel="0" collapsed="false">
      <c r="A278" s="715"/>
    </row>
    <row r="279" s="716" customFormat="true" ht="14.25" hidden="true" customHeight="false" outlineLevel="0" collapsed="false">
      <c r="A279" s="715"/>
    </row>
    <row r="280" s="716" customFormat="true" ht="14.25" hidden="true" customHeight="false" outlineLevel="0" collapsed="false">
      <c r="A280" s="715"/>
    </row>
    <row r="281" s="716" customFormat="true" ht="14.25" hidden="true" customHeight="false" outlineLevel="0" collapsed="false">
      <c r="A281" s="715"/>
    </row>
    <row r="282" s="716" customFormat="true" ht="14.25" hidden="true" customHeight="false" outlineLevel="0" collapsed="false">
      <c r="A282" s="715"/>
    </row>
    <row r="283" s="716" customFormat="true" ht="14.25" hidden="true" customHeight="false" outlineLevel="0" collapsed="false">
      <c r="A283" s="715"/>
    </row>
    <row r="284" s="716" customFormat="true" ht="14.25" hidden="true" customHeight="false" outlineLevel="0" collapsed="false">
      <c r="A284" s="715"/>
    </row>
    <row r="285" s="716" customFormat="true" ht="14.25" hidden="true" customHeight="false" outlineLevel="0" collapsed="false">
      <c r="A285" s="715"/>
    </row>
    <row r="286" s="716" customFormat="true" ht="14.25" hidden="true" customHeight="false" outlineLevel="0" collapsed="false">
      <c r="A286" s="715"/>
    </row>
    <row r="287" s="716" customFormat="true" ht="14.25" hidden="true" customHeight="false" outlineLevel="0" collapsed="false">
      <c r="A287" s="715"/>
    </row>
    <row r="288" s="716" customFormat="true" ht="14.25" hidden="true" customHeight="false" outlineLevel="0" collapsed="false">
      <c r="A288" s="715"/>
    </row>
    <row r="289" s="716" customFormat="true" ht="14.25" hidden="true" customHeight="false" outlineLevel="0" collapsed="false">
      <c r="A289" s="715"/>
    </row>
    <row r="290" s="716" customFormat="true" ht="14.25" hidden="true" customHeight="false" outlineLevel="0" collapsed="false">
      <c r="A290" s="715"/>
    </row>
    <row r="291" s="716" customFormat="true" ht="14.25" hidden="true" customHeight="false" outlineLevel="0" collapsed="false">
      <c r="A291" s="715"/>
    </row>
    <row r="292" s="716" customFormat="true" ht="14.25" hidden="true" customHeight="false" outlineLevel="0" collapsed="false">
      <c r="A292" s="715"/>
    </row>
    <row r="293" s="716" customFormat="true" ht="14.25" hidden="true" customHeight="false" outlineLevel="0" collapsed="false">
      <c r="A293" s="715"/>
    </row>
    <row r="294" s="716" customFormat="true" ht="14.25" hidden="true" customHeight="false" outlineLevel="0" collapsed="false">
      <c r="A294" s="715"/>
    </row>
    <row r="295" s="716" customFormat="true" ht="14.25" hidden="true" customHeight="false" outlineLevel="0" collapsed="false">
      <c r="A295" s="715"/>
    </row>
    <row r="296" s="716" customFormat="true" ht="14.25" hidden="true" customHeight="false" outlineLevel="0" collapsed="false">
      <c r="A296" s="715"/>
    </row>
    <row r="297" s="716" customFormat="true" ht="14.25" hidden="true" customHeight="false" outlineLevel="0" collapsed="false">
      <c r="A297" s="715"/>
    </row>
    <row r="298" s="716" customFormat="true" ht="14.25" hidden="true" customHeight="false" outlineLevel="0" collapsed="false">
      <c r="A298" s="715"/>
    </row>
    <row r="299" s="716" customFormat="true" ht="14.25" hidden="true" customHeight="false" outlineLevel="0" collapsed="false">
      <c r="A299" s="715"/>
    </row>
    <row r="300" s="716" customFormat="true" ht="14.25" hidden="true" customHeight="false" outlineLevel="0" collapsed="false">
      <c r="A300" s="715"/>
    </row>
    <row r="301" s="716" customFormat="true" ht="14.25" hidden="true" customHeight="false" outlineLevel="0" collapsed="false">
      <c r="A301" s="715"/>
    </row>
    <row r="302" s="716" customFormat="true" ht="14.25" hidden="true" customHeight="false" outlineLevel="0" collapsed="false">
      <c r="A302" s="715"/>
    </row>
    <row r="303" s="716" customFormat="true" ht="14.25" hidden="true" customHeight="false" outlineLevel="0" collapsed="false">
      <c r="A303" s="715"/>
    </row>
    <row r="304" s="716" customFormat="true" ht="14.25" hidden="true" customHeight="false" outlineLevel="0" collapsed="false">
      <c r="A304" s="715"/>
    </row>
    <row r="305" s="716" customFormat="true" ht="14.25" hidden="true" customHeight="false" outlineLevel="0" collapsed="false">
      <c r="A305" s="715"/>
    </row>
    <row r="306" s="716" customFormat="true" ht="14.25" hidden="true" customHeight="false" outlineLevel="0" collapsed="false">
      <c r="A306" s="715"/>
    </row>
    <row r="307" s="716" customFormat="true" ht="14.25" hidden="true" customHeight="false" outlineLevel="0" collapsed="false">
      <c r="A307" s="715"/>
    </row>
    <row r="308" s="716" customFormat="true" ht="14.25" hidden="true" customHeight="false" outlineLevel="0" collapsed="false">
      <c r="A308" s="715"/>
    </row>
    <row r="309" s="716" customFormat="true" ht="14.25" hidden="true" customHeight="false" outlineLevel="0" collapsed="false">
      <c r="A309" s="715"/>
    </row>
    <row r="310" s="716" customFormat="true" ht="14.25" hidden="true" customHeight="false" outlineLevel="0" collapsed="false">
      <c r="A310" s="715"/>
    </row>
    <row r="311" s="716" customFormat="true" ht="14.25" hidden="true" customHeight="false" outlineLevel="0" collapsed="false">
      <c r="A311" s="715"/>
    </row>
    <row r="312" s="716" customFormat="true" ht="14.25" hidden="true" customHeight="false" outlineLevel="0" collapsed="false">
      <c r="A312" s="715"/>
    </row>
    <row r="313" s="716" customFormat="true" ht="14.25" hidden="true" customHeight="false" outlineLevel="0" collapsed="false">
      <c r="A313" s="715"/>
    </row>
    <row r="314" s="716" customFormat="true" ht="14.25" hidden="true" customHeight="false" outlineLevel="0" collapsed="false">
      <c r="A314" s="715"/>
    </row>
    <row r="315" s="716" customFormat="true" ht="14.25" hidden="true" customHeight="false" outlineLevel="0" collapsed="false">
      <c r="A315" s="715"/>
    </row>
    <row r="316" s="716" customFormat="true" ht="14.25" hidden="true" customHeight="false" outlineLevel="0" collapsed="false">
      <c r="A316" s="715"/>
    </row>
    <row r="317" s="716" customFormat="true" ht="14.25" hidden="true" customHeight="false" outlineLevel="0" collapsed="false">
      <c r="A317" s="715"/>
    </row>
    <row r="318" s="716" customFormat="true" ht="14.25" hidden="true" customHeight="false" outlineLevel="0" collapsed="false">
      <c r="A318" s="715"/>
    </row>
    <row r="319" s="716" customFormat="true" ht="14.25" hidden="true" customHeight="false" outlineLevel="0" collapsed="false">
      <c r="A319" s="715"/>
    </row>
    <row r="320" s="716" customFormat="true" ht="14.25" hidden="true" customHeight="false" outlineLevel="0" collapsed="false">
      <c r="A320" s="715"/>
    </row>
    <row r="321" s="716" customFormat="true" ht="14.25" hidden="true" customHeight="false" outlineLevel="0" collapsed="false">
      <c r="A321" s="715"/>
    </row>
    <row r="322" s="716" customFormat="true" ht="14.25" hidden="true" customHeight="false" outlineLevel="0" collapsed="false">
      <c r="A322" s="715"/>
    </row>
    <row r="323" s="716" customFormat="true" ht="14.25" hidden="true" customHeight="false" outlineLevel="0" collapsed="false">
      <c r="A323" s="715"/>
    </row>
    <row r="324" s="716" customFormat="true" ht="14.25" hidden="true" customHeight="false" outlineLevel="0" collapsed="false">
      <c r="A324" s="715"/>
    </row>
    <row r="325" s="716" customFormat="true" ht="14.25" hidden="true" customHeight="false" outlineLevel="0" collapsed="false">
      <c r="A325" s="715"/>
    </row>
    <row r="326" s="716" customFormat="true" ht="14.25" hidden="true" customHeight="false" outlineLevel="0" collapsed="false">
      <c r="A326" s="715"/>
    </row>
    <row r="327" s="716" customFormat="true" ht="14.25" hidden="true" customHeight="false" outlineLevel="0" collapsed="false">
      <c r="A327" s="715"/>
    </row>
    <row r="328" s="716" customFormat="true" ht="14.25" hidden="true" customHeight="false" outlineLevel="0" collapsed="false">
      <c r="A328" s="715"/>
    </row>
    <row r="329" s="716" customFormat="true" ht="14.25" hidden="true" customHeight="false" outlineLevel="0" collapsed="false">
      <c r="A329" s="715"/>
    </row>
    <row r="330" s="716" customFormat="true" ht="14.25" hidden="true" customHeight="false" outlineLevel="0" collapsed="false">
      <c r="A330" s="715"/>
    </row>
    <row r="331" s="716" customFormat="true" ht="14.25" hidden="true" customHeight="false" outlineLevel="0" collapsed="false">
      <c r="A331" s="715"/>
    </row>
    <row r="332" s="716" customFormat="true" ht="14.25" hidden="true" customHeight="false" outlineLevel="0" collapsed="false">
      <c r="A332" s="715"/>
    </row>
    <row r="333" s="716" customFormat="true" ht="14.25" hidden="true" customHeight="false" outlineLevel="0" collapsed="false">
      <c r="A333" s="715"/>
    </row>
    <row r="334" s="716" customFormat="true" ht="14.25" hidden="true" customHeight="false" outlineLevel="0" collapsed="false">
      <c r="A334" s="715"/>
    </row>
    <row r="335" s="716" customFormat="true" ht="14.25" hidden="true" customHeight="false" outlineLevel="0" collapsed="false">
      <c r="A335" s="715"/>
    </row>
    <row r="336" s="716" customFormat="true" ht="14.25" hidden="true" customHeight="false" outlineLevel="0" collapsed="false">
      <c r="A336" s="715"/>
    </row>
    <row r="337" s="716" customFormat="true" ht="14.25" hidden="true" customHeight="false" outlineLevel="0" collapsed="false">
      <c r="A337" s="715"/>
    </row>
    <row r="338" s="716" customFormat="true" ht="14.25" hidden="true" customHeight="false" outlineLevel="0" collapsed="false">
      <c r="A338" s="715"/>
    </row>
    <row r="339" s="716" customFormat="true" ht="14.25" hidden="true" customHeight="false" outlineLevel="0" collapsed="false">
      <c r="A339" s="715"/>
    </row>
    <row r="340" s="716" customFormat="true" ht="14.25" hidden="true" customHeight="false" outlineLevel="0" collapsed="false">
      <c r="A340" s="715"/>
    </row>
    <row r="341" s="716" customFormat="true" ht="14.25" hidden="true" customHeight="false" outlineLevel="0" collapsed="false">
      <c r="A341" s="715"/>
    </row>
    <row r="342" s="716" customFormat="true" ht="14.25" hidden="true" customHeight="false" outlineLevel="0" collapsed="false">
      <c r="A342" s="715"/>
    </row>
    <row r="343" s="716" customFormat="true" ht="14.25" hidden="true" customHeight="false" outlineLevel="0" collapsed="false">
      <c r="A343" s="715"/>
    </row>
    <row r="344" s="716" customFormat="true" ht="14.25" hidden="true" customHeight="false" outlineLevel="0" collapsed="false">
      <c r="A344" s="715"/>
    </row>
    <row r="345" s="716" customFormat="true" ht="14.25" hidden="true" customHeight="false" outlineLevel="0" collapsed="false">
      <c r="A345" s="715"/>
    </row>
    <row r="346" s="716" customFormat="true" ht="14.25" hidden="true" customHeight="false" outlineLevel="0" collapsed="false">
      <c r="A346" s="715"/>
    </row>
    <row r="347" s="716" customFormat="true" ht="14.25" hidden="true" customHeight="false" outlineLevel="0" collapsed="false">
      <c r="A347" s="715"/>
    </row>
    <row r="348" s="716" customFormat="true" ht="14.25" hidden="true" customHeight="false" outlineLevel="0" collapsed="false">
      <c r="A348" s="715"/>
    </row>
    <row r="349" s="716" customFormat="true" ht="14.25" hidden="true" customHeight="false" outlineLevel="0" collapsed="false">
      <c r="A349" s="715"/>
    </row>
    <row r="350" s="716" customFormat="true" ht="14.25" hidden="true" customHeight="false" outlineLevel="0" collapsed="false">
      <c r="A350" s="715"/>
    </row>
    <row r="351" s="716" customFormat="true" ht="14.25" hidden="true" customHeight="false" outlineLevel="0" collapsed="false">
      <c r="A351" s="715"/>
    </row>
    <row r="352" s="716" customFormat="true" ht="14.25" hidden="true" customHeight="false" outlineLevel="0" collapsed="false">
      <c r="A352" s="715"/>
    </row>
    <row r="353" s="716" customFormat="true" ht="14.25" hidden="true" customHeight="false" outlineLevel="0" collapsed="false">
      <c r="A353" s="715"/>
    </row>
    <row r="354" s="716" customFormat="true" ht="14.25" hidden="true" customHeight="false" outlineLevel="0" collapsed="false">
      <c r="A354" s="715"/>
    </row>
    <row r="355" s="716" customFormat="true" ht="14.25" hidden="true" customHeight="false" outlineLevel="0" collapsed="false">
      <c r="A355" s="715"/>
    </row>
    <row r="356" s="716" customFormat="true" ht="14.25" hidden="true" customHeight="false" outlineLevel="0" collapsed="false">
      <c r="A356" s="715"/>
    </row>
    <row r="357" s="716" customFormat="true" ht="14.25" hidden="true" customHeight="false" outlineLevel="0" collapsed="false">
      <c r="A357" s="715"/>
    </row>
    <row r="358" s="716" customFormat="true" ht="14.25" hidden="true" customHeight="false" outlineLevel="0" collapsed="false">
      <c r="A358" s="715"/>
    </row>
    <row r="359" s="716" customFormat="true" ht="14.25" hidden="true" customHeight="false" outlineLevel="0" collapsed="false">
      <c r="A359" s="715"/>
    </row>
    <row r="360" s="716" customFormat="true" ht="14.25" hidden="true" customHeight="false" outlineLevel="0" collapsed="false">
      <c r="A360" s="715"/>
    </row>
    <row r="361" s="716" customFormat="true" ht="14.25" hidden="true" customHeight="false" outlineLevel="0" collapsed="false">
      <c r="A361" s="715"/>
    </row>
    <row r="362" s="716" customFormat="true" ht="14.25" hidden="true" customHeight="false" outlineLevel="0" collapsed="false">
      <c r="A362" s="715"/>
    </row>
    <row r="363" s="716" customFormat="true" ht="14.25" hidden="true" customHeight="false" outlineLevel="0" collapsed="false">
      <c r="A363" s="715"/>
    </row>
    <row r="364" s="716" customFormat="true" ht="14.25" hidden="true" customHeight="false" outlineLevel="0" collapsed="false">
      <c r="A364" s="715"/>
    </row>
    <row r="365" s="716" customFormat="true" ht="14.25" hidden="true" customHeight="false" outlineLevel="0" collapsed="false">
      <c r="A365" s="715"/>
    </row>
    <row r="366" s="716" customFormat="true" ht="14.25" hidden="true" customHeight="false" outlineLevel="0" collapsed="false">
      <c r="A366" s="715"/>
    </row>
    <row r="367" s="716" customFormat="true" ht="14.25" hidden="true" customHeight="false" outlineLevel="0" collapsed="false">
      <c r="A367" s="715"/>
    </row>
    <row r="368" s="716" customFormat="true" ht="14.25" hidden="true" customHeight="false" outlineLevel="0" collapsed="false">
      <c r="A368" s="715"/>
    </row>
    <row r="369" s="716" customFormat="true" ht="14.25" hidden="true" customHeight="false" outlineLevel="0" collapsed="false">
      <c r="A369" s="715"/>
    </row>
    <row r="370" s="716" customFormat="true" ht="14.25" hidden="true" customHeight="false" outlineLevel="0" collapsed="false">
      <c r="A370" s="715"/>
    </row>
    <row r="371" s="716" customFormat="true" ht="14.25" hidden="true" customHeight="false" outlineLevel="0" collapsed="false">
      <c r="A371" s="715"/>
    </row>
    <row r="372" s="716" customFormat="true" ht="14.25" hidden="true" customHeight="false" outlineLevel="0" collapsed="false">
      <c r="A372" s="715"/>
    </row>
    <row r="373" s="716" customFormat="true" ht="14.25" hidden="true" customHeight="false" outlineLevel="0" collapsed="false">
      <c r="A373" s="715"/>
    </row>
    <row r="374" s="716" customFormat="true" ht="14.25" hidden="true" customHeight="false" outlineLevel="0" collapsed="false">
      <c r="A374" s="715"/>
    </row>
    <row r="375" s="716" customFormat="true" ht="14.25" hidden="true" customHeight="false" outlineLevel="0" collapsed="false">
      <c r="A375" s="715"/>
    </row>
    <row r="376" s="716" customFormat="true" ht="14.25" hidden="true" customHeight="false" outlineLevel="0" collapsed="false">
      <c r="A376" s="715"/>
    </row>
    <row r="377" s="716" customFormat="true" ht="14.25" hidden="true" customHeight="false" outlineLevel="0" collapsed="false">
      <c r="A377" s="715"/>
    </row>
    <row r="378" s="716" customFormat="true" ht="14.25" hidden="true" customHeight="false" outlineLevel="0" collapsed="false">
      <c r="A378" s="715"/>
    </row>
    <row r="379" s="716" customFormat="true" ht="14.25" hidden="true" customHeight="false" outlineLevel="0" collapsed="false">
      <c r="A379" s="715"/>
    </row>
    <row r="380" s="716" customFormat="true" ht="14.25" hidden="true" customHeight="false" outlineLevel="0" collapsed="false">
      <c r="A380" s="715"/>
    </row>
    <row r="381" s="716" customFormat="true" ht="14.25" hidden="true" customHeight="false" outlineLevel="0" collapsed="false">
      <c r="A381" s="715"/>
    </row>
    <row r="382" s="716" customFormat="true" ht="14.25" hidden="true" customHeight="false" outlineLevel="0" collapsed="false">
      <c r="A382" s="715"/>
    </row>
    <row r="383" s="716" customFormat="true" ht="14.25" hidden="true" customHeight="false" outlineLevel="0" collapsed="false">
      <c r="A383" s="715"/>
    </row>
    <row r="384" s="716" customFormat="true" ht="14.25" hidden="true" customHeight="false" outlineLevel="0" collapsed="false">
      <c r="A384" s="715"/>
    </row>
    <row r="385" s="716" customFormat="true" ht="14.25" hidden="true" customHeight="false" outlineLevel="0" collapsed="false">
      <c r="A385" s="715"/>
    </row>
    <row r="386" s="716" customFormat="true" ht="14.25" hidden="true" customHeight="false" outlineLevel="0" collapsed="false">
      <c r="A386" s="715"/>
    </row>
    <row r="387" s="716" customFormat="true" ht="14.25" hidden="true" customHeight="false" outlineLevel="0" collapsed="false">
      <c r="A387" s="715"/>
    </row>
    <row r="388" s="716" customFormat="true" ht="14.25" hidden="true" customHeight="false" outlineLevel="0" collapsed="false">
      <c r="A388" s="715"/>
    </row>
    <row r="389" s="716" customFormat="true" ht="14.25" hidden="true" customHeight="false" outlineLevel="0" collapsed="false">
      <c r="A389" s="715"/>
    </row>
    <row r="390" s="716" customFormat="true" ht="14.25" hidden="true" customHeight="false" outlineLevel="0" collapsed="false">
      <c r="A390" s="715"/>
    </row>
    <row r="391" s="716" customFormat="true" ht="14.25" hidden="true" customHeight="false" outlineLevel="0" collapsed="false">
      <c r="A391" s="715"/>
    </row>
    <row r="392" s="716" customFormat="true" ht="14.25" hidden="true" customHeight="false" outlineLevel="0" collapsed="false">
      <c r="A392" s="715"/>
    </row>
    <row r="393" s="716" customFormat="true" ht="14.25" hidden="true" customHeight="false" outlineLevel="0" collapsed="false">
      <c r="A393" s="715"/>
    </row>
    <row r="394" s="716" customFormat="true" ht="14.25" hidden="true" customHeight="false" outlineLevel="0" collapsed="false">
      <c r="A394" s="715"/>
    </row>
    <row r="395" s="716" customFormat="true" ht="14.25" hidden="true" customHeight="false" outlineLevel="0" collapsed="false">
      <c r="A395" s="715"/>
    </row>
    <row r="396" s="716" customFormat="true" ht="14.25" hidden="true" customHeight="false" outlineLevel="0" collapsed="false">
      <c r="A396" s="715"/>
    </row>
    <row r="397" s="716" customFormat="true" ht="14.25" hidden="true" customHeight="false" outlineLevel="0" collapsed="false">
      <c r="A397" s="715"/>
    </row>
    <row r="398" s="716" customFormat="true" ht="14.25" hidden="true" customHeight="false" outlineLevel="0" collapsed="false">
      <c r="A398" s="715"/>
    </row>
    <row r="399" s="716" customFormat="true" ht="14.25" hidden="true" customHeight="false" outlineLevel="0" collapsed="false">
      <c r="A399" s="715"/>
    </row>
    <row r="400" s="716" customFormat="true" ht="14.25" hidden="true" customHeight="false" outlineLevel="0" collapsed="false">
      <c r="A400" s="715"/>
    </row>
    <row r="401" s="716" customFormat="true" ht="14.25" hidden="true" customHeight="false" outlineLevel="0" collapsed="false">
      <c r="A401" s="715"/>
    </row>
    <row r="402" s="716" customFormat="true" ht="14.25" hidden="true" customHeight="false" outlineLevel="0" collapsed="false">
      <c r="A402" s="715"/>
    </row>
    <row r="403" s="716" customFormat="true" ht="14.25" hidden="true" customHeight="false" outlineLevel="0" collapsed="false">
      <c r="A403" s="715"/>
    </row>
    <row r="404" s="716" customFormat="true" ht="14.25" hidden="true" customHeight="false" outlineLevel="0" collapsed="false">
      <c r="A404" s="715"/>
    </row>
    <row r="405" s="716" customFormat="true" ht="14.25" hidden="true" customHeight="false" outlineLevel="0" collapsed="false">
      <c r="A405" s="715"/>
    </row>
    <row r="406" s="716" customFormat="true" ht="14.25" hidden="true" customHeight="false" outlineLevel="0" collapsed="false">
      <c r="A406" s="715"/>
    </row>
    <row r="407" s="716" customFormat="true" ht="14.25" hidden="true" customHeight="false" outlineLevel="0" collapsed="false">
      <c r="A407" s="715"/>
    </row>
    <row r="408" s="716" customFormat="true" ht="14.25" hidden="true" customHeight="false" outlineLevel="0" collapsed="false">
      <c r="A408" s="715"/>
    </row>
    <row r="409" s="716" customFormat="true" ht="14.25" hidden="true" customHeight="false" outlineLevel="0" collapsed="false">
      <c r="A409" s="715"/>
    </row>
    <row r="410" s="716" customFormat="true" ht="14.25" hidden="true" customHeight="false" outlineLevel="0" collapsed="false">
      <c r="A410" s="715"/>
    </row>
    <row r="411" s="716" customFormat="true" ht="14.25" hidden="true" customHeight="false" outlineLevel="0" collapsed="false">
      <c r="A411" s="715"/>
    </row>
    <row r="412" s="716" customFormat="true" ht="14.25" hidden="true" customHeight="false" outlineLevel="0" collapsed="false">
      <c r="A412" s="715"/>
    </row>
    <row r="413" s="716" customFormat="true" ht="14.25" hidden="true" customHeight="false" outlineLevel="0" collapsed="false">
      <c r="A413" s="715"/>
    </row>
    <row r="414" s="716" customFormat="true" ht="14.25" hidden="true" customHeight="false" outlineLevel="0" collapsed="false">
      <c r="A414" s="715"/>
    </row>
    <row r="415" s="716" customFormat="true" ht="14.25" hidden="true" customHeight="false" outlineLevel="0" collapsed="false">
      <c r="A415" s="715"/>
    </row>
    <row r="416" s="716" customFormat="true" ht="14.25" hidden="true" customHeight="false" outlineLevel="0" collapsed="false">
      <c r="A416" s="715"/>
    </row>
    <row r="417" s="716" customFormat="true" ht="14.25" hidden="true" customHeight="false" outlineLevel="0" collapsed="false">
      <c r="A417" s="715"/>
    </row>
    <row r="418" s="716" customFormat="true" ht="14.25" hidden="true" customHeight="false" outlineLevel="0" collapsed="false">
      <c r="A418" s="715"/>
    </row>
    <row r="419" s="716" customFormat="true" ht="14.25" hidden="true" customHeight="false" outlineLevel="0" collapsed="false">
      <c r="A419" s="715"/>
    </row>
    <row r="420" s="716" customFormat="true" ht="14.25" hidden="true" customHeight="false" outlineLevel="0" collapsed="false">
      <c r="A420" s="715"/>
    </row>
    <row r="421" s="716" customFormat="true" ht="14.25" hidden="true" customHeight="false" outlineLevel="0" collapsed="false">
      <c r="A421" s="715"/>
    </row>
    <row r="422" s="716" customFormat="true" ht="14.25" hidden="true" customHeight="false" outlineLevel="0" collapsed="false">
      <c r="A422" s="715"/>
    </row>
    <row r="423" s="716" customFormat="true" ht="14.25" hidden="true" customHeight="false" outlineLevel="0" collapsed="false">
      <c r="A423" s="715"/>
    </row>
    <row r="424" s="716" customFormat="true" ht="14.25" hidden="true" customHeight="false" outlineLevel="0" collapsed="false">
      <c r="A424" s="715"/>
    </row>
    <row r="425" s="716" customFormat="true" ht="14.25" hidden="true" customHeight="false" outlineLevel="0" collapsed="false">
      <c r="A425" s="715"/>
    </row>
    <row r="426" s="716" customFormat="true" ht="14.25" hidden="true" customHeight="false" outlineLevel="0" collapsed="false">
      <c r="A426" s="715"/>
    </row>
    <row r="427" s="716" customFormat="true" ht="14.25" hidden="true" customHeight="false" outlineLevel="0" collapsed="false">
      <c r="A427" s="715"/>
    </row>
    <row r="428" s="716" customFormat="true" ht="14.25" hidden="true" customHeight="false" outlineLevel="0" collapsed="false">
      <c r="A428" s="715"/>
    </row>
    <row r="429" s="716" customFormat="true" ht="14.25" hidden="true" customHeight="false" outlineLevel="0" collapsed="false">
      <c r="A429" s="715"/>
    </row>
    <row r="430" s="716" customFormat="true" ht="14.25" hidden="true" customHeight="false" outlineLevel="0" collapsed="false">
      <c r="A430" s="715"/>
    </row>
    <row r="431" s="716" customFormat="true" ht="14.25" hidden="true" customHeight="false" outlineLevel="0" collapsed="false">
      <c r="A431" s="715"/>
    </row>
    <row r="432" s="716" customFormat="true" ht="14.25" hidden="true" customHeight="false" outlineLevel="0" collapsed="false">
      <c r="A432" s="715"/>
    </row>
    <row r="433" s="716" customFormat="true" ht="14.25" hidden="true" customHeight="false" outlineLevel="0" collapsed="false">
      <c r="A433" s="715"/>
    </row>
    <row r="434" s="716" customFormat="true" ht="14.25" hidden="true" customHeight="false" outlineLevel="0" collapsed="false">
      <c r="A434" s="715"/>
    </row>
    <row r="435" s="716" customFormat="true" ht="14.25" hidden="true" customHeight="false" outlineLevel="0" collapsed="false">
      <c r="A435" s="715"/>
    </row>
    <row r="436" s="716" customFormat="true" ht="14.25" hidden="true" customHeight="false" outlineLevel="0" collapsed="false">
      <c r="A436" s="715"/>
    </row>
    <row r="437" s="716" customFormat="true" ht="14.25" hidden="true" customHeight="false" outlineLevel="0" collapsed="false">
      <c r="A437" s="715"/>
    </row>
    <row r="438" s="716" customFormat="true" ht="14.25" hidden="true" customHeight="false" outlineLevel="0" collapsed="false">
      <c r="A438" s="715"/>
    </row>
    <row r="439" s="716" customFormat="true" ht="14.25" hidden="true" customHeight="false" outlineLevel="0" collapsed="false">
      <c r="A439" s="715"/>
    </row>
    <row r="440" s="716" customFormat="true" ht="14.25" hidden="true" customHeight="false" outlineLevel="0" collapsed="false">
      <c r="A440" s="715"/>
    </row>
    <row r="441" s="716" customFormat="true" ht="14.25" hidden="true" customHeight="false" outlineLevel="0" collapsed="false">
      <c r="A441" s="715"/>
    </row>
    <row r="442" s="716" customFormat="true" ht="14.25" hidden="true" customHeight="false" outlineLevel="0" collapsed="false">
      <c r="A442" s="715"/>
    </row>
    <row r="443" s="716" customFormat="true" ht="14.25" hidden="true" customHeight="false" outlineLevel="0" collapsed="false">
      <c r="A443" s="715"/>
    </row>
    <row r="444" s="716" customFormat="true" ht="14.25" hidden="true" customHeight="false" outlineLevel="0" collapsed="false">
      <c r="A444" s="715"/>
    </row>
    <row r="445" s="716" customFormat="true" ht="14.25" hidden="true" customHeight="false" outlineLevel="0" collapsed="false">
      <c r="A445" s="715"/>
    </row>
    <row r="446" s="716" customFormat="true" ht="14.25" hidden="true" customHeight="false" outlineLevel="0" collapsed="false">
      <c r="A446" s="715"/>
    </row>
    <row r="447" s="716" customFormat="true" ht="14.25" hidden="true" customHeight="false" outlineLevel="0" collapsed="false">
      <c r="A447" s="715"/>
    </row>
    <row r="448" s="716" customFormat="true" ht="14.25" hidden="true" customHeight="false" outlineLevel="0" collapsed="false">
      <c r="A448" s="715"/>
    </row>
    <row r="449" s="716" customFormat="true" ht="14.25" hidden="true" customHeight="false" outlineLevel="0" collapsed="false">
      <c r="A449" s="715"/>
    </row>
    <row r="450" s="716" customFormat="true" ht="14.25" hidden="true" customHeight="false" outlineLevel="0" collapsed="false">
      <c r="A450" s="715"/>
    </row>
    <row r="451" s="716" customFormat="true" ht="14.25" hidden="true" customHeight="false" outlineLevel="0" collapsed="false">
      <c r="A451" s="715"/>
    </row>
    <row r="452" s="716" customFormat="true" ht="14.25" hidden="true" customHeight="false" outlineLevel="0" collapsed="false">
      <c r="A452" s="715"/>
    </row>
    <row r="453" s="716" customFormat="true" ht="14.25" hidden="true" customHeight="false" outlineLevel="0" collapsed="false">
      <c r="A453" s="715"/>
    </row>
    <row r="454" s="716" customFormat="true" ht="14.25" hidden="true" customHeight="false" outlineLevel="0" collapsed="false">
      <c r="A454" s="715"/>
    </row>
    <row r="455" s="716" customFormat="true" ht="14.25" hidden="true" customHeight="false" outlineLevel="0" collapsed="false">
      <c r="A455" s="715"/>
    </row>
    <row r="456" s="716" customFormat="true" ht="14.25" hidden="true" customHeight="false" outlineLevel="0" collapsed="false">
      <c r="A456" s="715"/>
    </row>
    <row r="457" s="716" customFormat="true" ht="14.25" hidden="true" customHeight="false" outlineLevel="0" collapsed="false">
      <c r="A457" s="715"/>
    </row>
    <row r="458" s="716" customFormat="true" ht="14.25" hidden="true" customHeight="false" outlineLevel="0" collapsed="false">
      <c r="A458" s="715"/>
    </row>
    <row r="459" s="716" customFormat="true" ht="14.25" hidden="true" customHeight="false" outlineLevel="0" collapsed="false">
      <c r="A459" s="715"/>
    </row>
    <row r="460" s="716" customFormat="true" ht="14.25" hidden="true" customHeight="false" outlineLevel="0" collapsed="false">
      <c r="A460" s="715"/>
    </row>
    <row r="461" s="716" customFormat="true" ht="14.25" hidden="true" customHeight="false" outlineLevel="0" collapsed="false">
      <c r="A461" s="715"/>
    </row>
    <row r="462" s="716" customFormat="true" ht="14.25" hidden="true" customHeight="false" outlineLevel="0" collapsed="false">
      <c r="A462" s="715"/>
    </row>
    <row r="463" s="716" customFormat="true" ht="14.25" hidden="true" customHeight="false" outlineLevel="0" collapsed="false">
      <c r="A463" s="715"/>
    </row>
    <row r="464" s="716" customFormat="true" ht="14.25" hidden="true" customHeight="false" outlineLevel="0" collapsed="false">
      <c r="A464" s="715"/>
    </row>
    <row r="465" s="716" customFormat="true" ht="14.25" hidden="true" customHeight="false" outlineLevel="0" collapsed="false">
      <c r="A465" s="715"/>
    </row>
    <row r="466" s="716" customFormat="true" ht="14.25" hidden="true" customHeight="false" outlineLevel="0" collapsed="false">
      <c r="A466" s="715"/>
    </row>
    <row r="467" s="716" customFormat="true" ht="14.25" hidden="true" customHeight="false" outlineLevel="0" collapsed="false">
      <c r="A467" s="715"/>
    </row>
    <row r="468" s="716" customFormat="true" ht="14.25" hidden="true" customHeight="false" outlineLevel="0" collapsed="false">
      <c r="A468" s="715"/>
    </row>
    <row r="469" s="716" customFormat="true" ht="14.25" hidden="true" customHeight="false" outlineLevel="0" collapsed="false">
      <c r="A469" s="715"/>
    </row>
    <row r="470" s="716" customFormat="true" ht="14.25" hidden="true" customHeight="false" outlineLevel="0" collapsed="false">
      <c r="A470" s="715"/>
    </row>
    <row r="471" s="716" customFormat="true" ht="14.25" hidden="true" customHeight="false" outlineLevel="0" collapsed="false">
      <c r="A471" s="715"/>
    </row>
    <row r="472" s="716" customFormat="true" ht="14.25" hidden="true" customHeight="false" outlineLevel="0" collapsed="false">
      <c r="A472" s="715"/>
    </row>
    <row r="473" s="716" customFormat="true" ht="14.25" hidden="true" customHeight="false" outlineLevel="0" collapsed="false">
      <c r="A473" s="715"/>
    </row>
    <row r="474" s="716" customFormat="true" ht="14.25" hidden="true" customHeight="false" outlineLevel="0" collapsed="false">
      <c r="A474" s="715"/>
    </row>
    <row r="475" s="716" customFormat="true" ht="14.25" hidden="true" customHeight="false" outlineLevel="0" collapsed="false">
      <c r="A475" s="715"/>
    </row>
    <row r="476" s="716" customFormat="true" ht="14.25" hidden="true" customHeight="false" outlineLevel="0" collapsed="false">
      <c r="A476" s="715"/>
    </row>
    <row r="477" s="716" customFormat="true" ht="14.25" hidden="true" customHeight="false" outlineLevel="0" collapsed="false">
      <c r="A477" s="715"/>
    </row>
    <row r="478" s="716" customFormat="true" ht="14.25" hidden="true" customHeight="false" outlineLevel="0" collapsed="false">
      <c r="A478" s="715"/>
    </row>
    <row r="479" s="716" customFormat="true" ht="14.25" hidden="true" customHeight="false" outlineLevel="0" collapsed="false">
      <c r="A479" s="715"/>
    </row>
    <row r="480" s="716" customFormat="true" ht="14.25" hidden="true" customHeight="false" outlineLevel="0" collapsed="false">
      <c r="A480" s="715"/>
    </row>
    <row r="481" s="716" customFormat="true" ht="14.25" hidden="true" customHeight="false" outlineLevel="0" collapsed="false">
      <c r="A481" s="715"/>
    </row>
    <row r="482" s="716" customFormat="true" ht="14.25" hidden="true" customHeight="false" outlineLevel="0" collapsed="false">
      <c r="A482" s="715"/>
    </row>
    <row r="483" s="716" customFormat="true" ht="14.25" hidden="true" customHeight="false" outlineLevel="0" collapsed="false">
      <c r="A483" s="715"/>
    </row>
    <row r="484" s="716" customFormat="true" ht="14.25" hidden="true" customHeight="false" outlineLevel="0" collapsed="false">
      <c r="A484" s="715"/>
    </row>
    <row r="485" s="716" customFormat="true" ht="14.25" hidden="true" customHeight="false" outlineLevel="0" collapsed="false">
      <c r="A485" s="715"/>
    </row>
    <row r="486" s="716" customFormat="true" ht="14.25" hidden="true" customHeight="false" outlineLevel="0" collapsed="false">
      <c r="A486" s="715"/>
    </row>
    <row r="487" s="716" customFormat="true" ht="14.25" hidden="true" customHeight="false" outlineLevel="0" collapsed="false">
      <c r="A487" s="715"/>
    </row>
    <row r="488" s="716" customFormat="true" ht="14.25" hidden="true" customHeight="false" outlineLevel="0" collapsed="false">
      <c r="A488" s="715"/>
    </row>
    <row r="489" s="716" customFormat="true" ht="14.25" hidden="true" customHeight="false" outlineLevel="0" collapsed="false">
      <c r="A489" s="715"/>
    </row>
    <row r="490" s="716" customFormat="true" ht="14.25" hidden="true" customHeight="false" outlineLevel="0" collapsed="false">
      <c r="A490" s="715"/>
    </row>
    <row r="491" s="716" customFormat="true" ht="14.25" hidden="true" customHeight="false" outlineLevel="0" collapsed="false">
      <c r="A491" s="715"/>
    </row>
    <row r="492" s="716" customFormat="true" ht="14.25" hidden="true" customHeight="false" outlineLevel="0" collapsed="false">
      <c r="A492" s="715"/>
    </row>
    <row r="493" s="716" customFormat="true" ht="14.25" hidden="true" customHeight="false" outlineLevel="0" collapsed="false">
      <c r="A493" s="715"/>
    </row>
    <row r="494" s="716" customFormat="true" ht="14.25" hidden="true" customHeight="false" outlineLevel="0" collapsed="false">
      <c r="A494" s="715"/>
    </row>
    <row r="495" s="716" customFormat="true" ht="14.25" hidden="true" customHeight="false" outlineLevel="0" collapsed="false">
      <c r="A495" s="715"/>
    </row>
    <row r="496" s="716" customFormat="true" ht="14.25" hidden="true" customHeight="false" outlineLevel="0" collapsed="false">
      <c r="A496" s="715"/>
    </row>
    <row r="497" s="716" customFormat="true" ht="14.25" hidden="true" customHeight="false" outlineLevel="0" collapsed="false">
      <c r="A497" s="715"/>
    </row>
    <row r="498" s="716" customFormat="true" ht="14.25" hidden="true" customHeight="false" outlineLevel="0" collapsed="false">
      <c r="A498" s="715"/>
    </row>
    <row r="499" s="716" customFormat="true" ht="14.25" hidden="true" customHeight="false" outlineLevel="0" collapsed="false">
      <c r="A499" s="715"/>
    </row>
    <row r="500" s="716" customFormat="true" ht="14.25" hidden="true" customHeight="false" outlineLevel="0" collapsed="false">
      <c r="A500" s="715"/>
    </row>
    <row r="501" s="716" customFormat="true" ht="14.25" hidden="true" customHeight="false" outlineLevel="0" collapsed="false">
      <c r="A501" s="715"/>
    </row>
    <row r="502" s="716" customFormat="true" ht="14.25" hidden="true" customHeight="false" outlineLevel="0" collapsed="false">
      <c r="A502" s="715"/>
    </row>
    <row r="503" s="716" customFormat="true" ht="14.25" hidden="true" customHeight="false" outlineLevel="0" collapsed="false">
      <c r="A503" s="715"/>
    </row>
    <row r="504" s="716" customFormat="true" ht="14.25" hidden="true" customHeight="false" outlineLevel="0" collapsed="false">
      <c r="A504" s="715"/>
    </row>
    <row r="505" s="716" customFormat="true" ht="14.25" hidden="true" customHeight="false" outlineLevel="0" collapsed="false">
      <c r="A505" s="715"/>
    </row>
    <row r="506" s="716" customFormat="true" ht="14.25" hidden="true" customHeight="false" outlineLevel="0" collapsed="false">
      <c r="A506" s="715"/>
    </row>
    <row r="507" s="716" customFormat="true" ht="14.25" hidden="true" customHeight="false" outlineLevel="0" collapsed="false">
      <c r="A507" s="715"/>
    </row>
    <row r="508" s="716" customFormat="true" ht="14.25" hidden="true" customHeight="false" outlineLevel="0" collapsed="false">
      <c r="A508" s="715"/>
    </row>
    <row r="509" s="716" customFormat="true" ht="14.25" hidden="true" customHeight="false" outlineLevel="0" collapsed="false">
      <c r="A509" s="715"/>
    </row>
    <row r="510" s="716" customFormat="true" ht="14.25" hidden="true" customHeight="false" outlineLevel="0" collapsed="false">
      <c r="A510" s="715"/>
    </row>
    <row r="511" s="716" customFormat="true" ht="14.25" hidden="true" customHeight="false" outlineLevel="0" collapsed="false">
      <c r="A511" s="715"/>
    </row>
    <row r="512" s="716" customFormat="true" ht="14.25" hidden="true" customHeight="false" outlineLevel="0" collapsed="false">
      <c r="A512" s="715"/>
    </row>
    <row r="513" s="716" customFormat="true" ht="14.25" hidden="true" customHeight="false" outlineLevel="0" collapsed="false">
      <c r="A513" s="715"/>
    </row>
    <row r="514" s="716" customFormat="true" ht="14.25" hidden="true" customHeight="false" outlineLevel="0" collapsed="false">
      <c r="A514" s="715"/>
    </row>
    <row r="515" s="716" customFormat="true" ht="14.25" hidden="true" customHeight="false" outlineLevel="0" collapsed="false">
      <c r="A515" s="715"/>
    </row>
    <row r="516" s="716" customFormat="true" ht="14.25" hidden="true" customHeight="false" outlineLevel="0" collapsed="false">
      <c r="A516" s="715"/>
    </row>
    <row r="517" s="716" customFormat="true" ht="14.25" hidden="true" customHeight="false" outlineLevel="0" collapsed="false">
      <c r="A517" s="715"/>
    </row>
    <row r="518" s="716" customFormat="true" ht="14.25" hidden="true" customHeight="false" outlineLevel="0" collapsed="false">
      <c r="A518" s="715"/>
    </row>
    <row r="519" s="716" customFormat="true" ht="14.25" hidden="true" customHeight="false" outlineLevel="0" collapsed="false">
      <c r="A519" s="715"/>
    </row>
    <row r="520" s="716" customFormat="true" ht="14.25" hidden="true" customHeight="false" outlineLevel="0" collapsed="false">
      <c r="A520" s="715"/>
    </row>
    <row r="521" s="716" customFormat="true" ht="14.25" hidden="true" customHeight="false" outlineLevel="0" collapsed="false">
      <c r="A521" s="715"/>
    </row>
    <row r="522" s="716" customFormat="true" ht="14.25" hidden="true" customHeight="false" outlineLevel="0" collapsed="false">
      <c r="A522" s="715"/>
    </row>
    <row r="523" s="716" customFormat="true" ht="14.25" hidden="true" customHeight="false" outlineLevel="0" collapsed="false">
      <c r="A523" s="715"/>
    </row>
    <row r="524" s="716" customFormat="true" ht="14.25" hidden="true" customHeight="false" outlineLevel="0" collapsed="false">
      <c r="A524" s="715"/>
    </row>
    <row r="525" s="716" customFormat="true" ht="14.25" hidden="true" customHeight="false" outlineLevel="0" collapsed="false">
      <c r="A525" s="715"/>
    </row>
    <row r="526" s="716" customFormat="true" ht="14.25" hidden="true" customHeight="false" outlineLevel="0" collapsed="false">
      <c r="A526" s="715"/>
    </row>
    <row r="527" s="716" customFormat="true" ht="14.25" hidden="true" customHeight="false" outlineLevel="0" collapsed="false">
      <c r="A527" s="715"/>
    </row>
    <row r="528" s="716" customFormat="true" ht="14.25" hidden="true" customHeight="false" outlineLevel="0" collapsed="false">
      <c r="A528" s="715"/>
    </row>
    <row r="529" s="716" customFormat="true" ht="14.25" hidden="true" customHeight="false" outlineLevel="0" collapsed="false">
      <c r="A529" s="715"/>
    </row>
    <row r="530" s="716" customFormat="true" ht="14.25" hidden="true" customHeight="false" outlineLevel="0" collapsed="false">
      <c r="A530" s="715"/>
    </row>
    <row r="531" s="716" customFormat="true" ht="14.25" hidden="true" customHeight="false" outlineLevel="0" collapsed="false">
      <c r="A531" s="715"/>
    </row>
    <row r="532" s="716" customFormat="true" ht="14.25" hidden="true" customHeight="false" outlineLevel="0" collapsed="false">
      <c r="A532" s="715"/>
    </row>
    <row r="533" s="716" customFormat="true" ht="14.25" hidden="true" customHeight="false" outlineLevel="0" collapsed="false">
      <c r="A533" s="715"/>
    </row>
    <row r="534" s="716" customFormat="true" ht="14.25" hidden="true" customHeight="false" outlineLevel="0" collapsed="false">
      <c r="A534" s="715"/>
    </row>
    <row r="535" s="716" customFormat="true" ht="14.25" hidden="true" customHeight="false" outlineLevel="0" collapsed="false">
      <c r="A535" s="715"/>
    </row>
    <row r="536" s="716" customFormat="true" ht="14.25" hidden="true" customHeight="false" outlineLevel="0" collapsed="false">
      <c r="A536" s="715"/>
    </row>
    <row r="537" s="716" customFormat="true" ht="14.25" hidden="true" customHeight="false" outlineLevel="0" collapsed="false">
      <c r="A537" s="715"/>
    </row>
    <row r="538" s="716" customFormat="true" ht="14.25" hidden="true" customHeight="false" outlineLevel="0" collapsed="false">
      <c r="A538" s="715"/>
    </row>
    <row r="539" s="716" customFormat="true" ht="14.25" hidden="true" customHeight="false" outlineLevel="0" collapsed="false">
      <c r="A539" s="715"/>
    </row>
    <row r="540" s="716" customFormat="true" ht="14.25" hidden="true" customHeight="false" outlineLevel="0" collapsed="false">
      <c r="A540" s="715"/>
    </row>
    <row r="541" s="716" customFormat="true" ht="14.25" hidden="true" customHeight="false" outlineLevel="0" collapsed="false">
      <c r="A541" s="715"/>
    </row>
    <row r="542" s="716" customFormat="true" ht="14.25" hidden="true" customHeight="false" outlineLevel="0" collapsed="false">
      <c r="A542" s="715"/>
    </row>
    <row r="543" s="716" customFormat="true" ht="14.25" hidden="true" customHeight="false" outlineLevel="0" collapsed="false">
      <c r="A543" s="715"/>
    </row>
    <row r="544" s="716" customFormat="true" ht="14.25" hidden="true" customHeight="false" outlineLevel="0" collapsed="false">
      <c r="A544" s="715"/>
    </row>
    <row r="545" s="716" customFormat="true" ht="14.25" hidden="true" customHeight="false" outlineLevel="0" collapsed="false">
      <c r="A545" s="715"/>
    </row>
    <row r="546" s="716" customFormat="true" ht="14.25" hidden="true" customHeight="false" outlineLevel="0" collapsed="false">
      <c r="A546" s="715"/>
    </row>
    <row r="547" s="716" customFormat="true" ht="14.25" hidden="true" customHeight="false" outlineLevel="0" collapsed="false">
      <c r="A547" s="715"/>
    </row>
    <row r="548" s="716" customFormat="true" ht="14.25" hidden="true" customHeight="false" outlineLevel="0" collapsed="false">
      <c r="A548" s="715"/>
    </row>
    <row r="549" s="716" customFormat="true" ht="14.25" hidden="true" customHeight="false" outlineLevel="0" collapsed="false">
      <c r="A549" s="715"/>
    </row>
    <row r="550" s="716" customFormat="true" ht="14.25" hidden="true" customHeight="false" outlineLevel="0" collapsed="false">
      <c r="A550" s="715"/>
    </row>
    <row r="551" s="716" customFormat="true" ht="14.25" hidden="true" customHeight="false" outlineLevel="0" collapsed="false">
      <c r="A551" s="715"/>
    </row>
    <row r="552" s="716" customFormat="true" ht="14.25" hidden="true" customHeight="false" outlineLevel="0" collapsed="false">
      <c r="A552" s="715"/>
    </row>
    <row r="553" s="716" customFormat="true" ht="14.25" hidden="true" customHeight="false" outlineLevel="0" collapsed="false">
      <c r="A553" s="715"/>
    </row>
    <row r="554" s="716" customFormat="true" ht="14.25" hidden="true" customHeight="false" outlineLevel="0" collapsed="false">
      <c r="A554" s="715"/>
    </row>
    <row r="555" s="716" customFormat="true" ht="14.25" hidden="true" customHeight="false" outlineLevel="0" collapsed="false">
      <c r="A555" s="715"/>
    </row>
    <row r="556" s="716" customFormat="true" ht="14.25" hidden="true" customHeight="false" outlineLevel="0" collapsed="false">
      <c r="A556" s="715"/>
    </row>
    <row r="557" s="716" customFormat="true" ht="14.25" hidden="true" customHeight="false" outlineLevel="0" collapsed="false">
      <c r="A557" s="715"/>
    </row>
    <row r="558" s="716" customFormat="true" ht="14.25" hidden="true" customHeight="false" outlineLevel="0" collapsed="false">
      <c r="A558" s="715"/>
    </row>
    <row r="559" s="716" customFormat="true" ht="14.25" hidden="true" customHeight="false" outlineLevel="0" collapsed="false">
      <c r="A559" s="715"/>
    </row>
    <row r="560" s="716" customFormat="true" ht="14.25" hidden="true" customHeight="false" outlineLevel="0" collapsed="false">
      <c r="A560" s="715"/>
    </row>
    <row r="561" s="716" customFormat="true" ht="14.25" hidden="true" customHeight="false" outlineLevel="0" collapsed="false">
      <c r="A561" s="715"/>
    </row>
    <row r="562" s="716" customFormat="true" ht="14.25" hidden="true" customHeight="false" outlineLevel="0" collapsed="false">
      <c r="A562" s="715"/>
    </row>
    <row r="563" s="716" customFormat="true" ht="14.25" hidden="true" customHeight="false" outlineLevel="0" collapsed="false">
      <c r="A563" s="715"/>
    </row>
    <row r="564" s="716" customFormat="true" ht="14.25" hidden="true" customHeight="false" outlineLevel="0" collapsed="false">
      <c r="A564" s="715"/>
    </row>
    <row r="565" s="716" customFormat="true" ht="14.25" hidden="true" customHeight="false" outlineLevel="0" collapsed="false">
      <c r="A565" s="715"/>
    </row>
    <row r="566" s="716" customFormat="true" ht="14.25" hidden="true" customHeight="false" outlineLevel="0" collapsed="false">
      <c r="A566" s="715"/>
    </row>
    <row r="567" s="716" customFormat="true" ht="14.25" hidden="true" customHeight="false" outlineLevel="0" collapsed="false">
      <c r="A567" s="715"/>
    </row>
    <row r="568" s="716" customFormat="true" ht="14.25" hidden="true" customHeight="false" outlineLevel="0" collapsed="false">
      <c r="A568" s="715"/>
    </row>
    <row r="569" s="716" customFormat="true" ht="14.25" hidden="true" customHeight="false" outlineLevel="0" collapsed="false">
      <c r="A569" s="715"/>
    </row>
    <row r="570" s="716" customFormat="true" ht="14.25" hidden="true" customHeight="false" outlineLevel="0" collapsed="false">
      <c r="A570" s="715"/>
    </row>
    <row r="571" s="716" customFormat="true" ht="14.25" hidden="true" customHeight="false" outlineLevel="0" collapsed="false">
      <c r="A571" s="715"/>
    </row>
    <row r="572" s="716" customFormat="true" ht="14.25" hidden="true" customHeight="false" outlineLevel="0" collapsed="false">
      <c r="A572" s="715"/>
    </row>
    <row r="573" s="716" customFormat="true" ht="14.25" hidden="true" customHeight="false" outlineLevel="0" collapsed="false">
      <c r="A573" s="715"/>
    </row>
    <row r="574" s="716" customFormat="true" ht="14.25" hidden="true" customHeight="false" outlineLevel="0" collapsed="false">
      <c r="A574" s="715"/>
    </row>
    <row r="575" s="716" customFormat="true" ht="14.25" hidden="true" customHeight="false" outlineLevel="0" collapsed="false">
      <c r="A575" s="715"/>
    </row>
    <row r="576" s="716" customFormat="true" ht="14.25" hidden="true" customHeight="false" outlineLevel="0" collapsed="false">
      <c r="A576" s="715"/>
    </row>
    <row r="577" s="716" customFormat="true" ht="14.25" hidden="true" customHeight="false" outlineLevel="0" collapsed="false">
      <c r="A577" s="715"/>
    </row>
    <row r="578" s="716" customFormat="true" ht="14.25" hidden="true" customHeight="false" outlineLevel="0" collapsed="false">
      <c r="A578" s="715"/>
    </row>
    <row r="579" s="716" customFormat="true" ht="14.25" hidden="true" customHeight="false" outlineLevel="0" collapsed="false">
      <c r="A579" s="715"/>
    </row>
    <row r="580" s="716" customFormat="true" ht="14.25" hidden="true" customHeight="false" outlineLevel="0" collapsed="false">
      <c r="A580" s="715"/>
    </row>
    <row r="581" s="716" customFormat="true" ht="14.25" hidden="true" customHeight="false" outlineLevel="0" collapsed="false">
      <c r="A581" s="715"/>
    </row>
    <row r="582" s="716" customFormat="true" ht="14.25" hidden="true" customHeight="false" outlineLevel="0" collapsed="false">
      <c r="A582" s="715"/>
    </row>
    <row r="583" s="716" customFormat="true" ht="14.25" hidden="true" customHeight="false" outlineLevel="0" collapsed="false">
      <c r="A583" s="715"/>
    </row>
    <row r="584" s="716" customFormat="true" ht="14.25" hidden="true" customHeight="false" outlineLevel="0" collapsed="false">
      <c r="A584" s="715"/>
    </row>
    <row r="585" s="716" customFormat="true" ht="14.25" hidden="true" customHeight="false" outlineLevel="0" collapsed="false">
      <c r="A585" s="715"/>
    </row>
    <row r="586" s="716" customFormat="true" ht="14.25" hidden="true" customHeight="false" outlineLevel="0" collapsed="false">
      <c r="A586" s="715"/>
    </row>
    <row r="587" s="716" customFormat="true" ht="14.25" hidden="true" customHeight="false" outlineLevel="0" collapsed="false">
      <c r="A587" s="715"/>
    </row>
    <row r="588" s="716" customFormat="true" ht="14.25" hidden="true" customHeight="false" outlineLevel="0" collapsed="false">
      <c r="A588" s="715"/>
    </row>
    <row r="589" s="716" customFormat="true" ht="14.25" hidden="true" customHeight="false" outlineLevel="0" collapsed="false">
      <c r="A589" s="715"/>
    </row>
    <row r="590" s="716" customFormat="true" ht="14.25" hidden="true" customHeight="false" outlineLevel="0" collapsed="false">
      <c r="A590" s="715"/>
    </row>
    <row r="591" s="716" customFormat="true" ht="14.25" hidden="true" customHeight="false" outlineLevel="0" collapsed="false">
      <c r="A591" s="715"/>
    </row>
    <row r="592" s="716" customFormat="true" ht="14.25" hidden="true" customHeight="false" outlineLevel="0" collapsed="false">
      <c r="A592" s="715"/>
    </row>
    <row r="593" s="716" customFormat="true" ht="14.25" hidden="true" customHeight="false" outlineLevel="0" collapsed="false">
      <c r="A593" s="715"/>
    </row>
    <row r="594" s="716" customFormat="true" ht="14.25" hidden="true" customHeight="false" outlineLevel="0" collapsed="false">
      <c r="A594" s="715"/>
    </row>
    <row r="595" s="716" customFormat="true" ht="14.25" hidden="true" customHeight="false" outlineLevel="0" collapsed="false">
      <c r="A595" s="715"/>
    </row>
    <row r="596" s="716" customFormat="true" ht="14.25" hidden="true" customHeight="false" outlineLevel="0" collapsed="false">
      <c r="A596" s="715"/>
    </row>
    <row r="597" s="716" customFormat="true" ht="14.25" hidden="true" customHeight="false" outlineLevel="0" collapsed="false">
      <c r="A597" s="715"/>
    </row>
    <row r="598" s="716" customFormat="true" ht="14.25" hidden="true" customHeight="false" outlineLevel="0" collapsed="false">
      <c r="A598" s="715"/>
    </row>
    <row r="599" s="716" customFormat="true" ht="14.25" hidden="true" customHeight="false" outlineLevel="0" collapsed="false">
      <c r="A599" s="715"/>
    </row>
    <row r="600" s="716" customFormat="true" ht="14.25" hidden="true" customHeight="false" outlineLevel="0" collapsed="false">
      <c r="A600" s="715"/>
    </row>
    <row r="601" s="716" customFormat="true" ht="14.25" hidden="true" customHeight="false" outlineLevel="0" collapsed="false">
      <c r="A601" s="715"/>
    </row>
    <row r="602" s="716" customFormat="true" ht="14.25" hidden="true" customHeight="false" outlineLevel="0" collapsed="false">
      <c r="A602" s="715"/>
    </row>
    <row r="603" s="716" customFormat="true" ht="14.25" hidden="true" customHeight="false" outlineLevel="0" collapsed="false">
      <c r="A603" s="715"/>
    </row>
    <row r="604" s="716" customFormat="true" ht="14.25" hidden="true" customHeight="false" outlineLevel="0" collapsed="false">
      <c r="A604" s="715"/>
    </row>
    <row r="605" s="716" customFormat="true" ht="14.25" hidden="true" customHeight="false" outlineLevel="0" collapsed="false">
      <c r="A605" s="715"/>
    </row>
    <row r="606" s="716" customFormat="true" ht="14.25" hidden="true" customHeight="false" outlineLevel="0" collapsed="false">
      <c r="A606" s="715"/>
    </row>
    <row r="607" s="716" customFormat="true" ht="14.25" hidden="true" customHeight="false" outlineLevel="0" collapsed="false">
      <c r="A607" s="715"/>
    </row>
    <row r="608" s="716" customFormat="true" ht="14.25" hidden="true" customHeight="false" outlineLevel="0" collapsed="false">
      <c r="A608" s="715"/>
    </row>
    <row r="609" s="716" customFormat="true" ht="14.25" hidden="true" customHeight="false" outlineLevel="0" collapsed="false">
      <c r="A609" s="715"/>
    </row>
    <row r="610" s="716" customFormat="true" ht="14.25" hidden="true" customHeight="false" outlineLevel="0" collapsed="false">
      <c r="A610" s="715"/>
    </row>
    <row r="611" s="716" customFormat="true" ht="14.25" hidden="true" customHeight="false" outlineLevel="0" collapsed="false">
      <c r="A611" s="715"/>
    </row>
    <row r="612" s="716" customFormat="true" ht="14.25" hidden="true" customHeight="false" outlineLevel="0" collapsed="false">
      <c r="A612" s="715"/>
    </row>
    <row r="613" s="716" customFormat="true" ht="14.25" hidden="true" customHeight="false" outlineLevel="0" collapsed="false">
      <c r="A613" s="715"/>
    </row>
    <row r="614" s="716" customFormat="true" ht="14.25" hidden="true" customHeight="false" outlineLevel="0" collapsed="false">
      <c r="A614" s="715"/>
    </row>
    <row r="615" s="716" customFormat="true" ht="14.25" hidden="true" customHeight="false" outlineLevel="0" collapsed="false">
      <c r="A615" s="715"/>
    </row>
    <row r="616" s="716" customFormat="true" ht="14.25" hidden="true" customHeight="false" outlineLevel="0" collapsed="false">
      <c r="A616" s="715"/>
    </row>
    <row r="617" s="716" customFormat="true" ht="14.25" hidden="true" customHeight="false" outlineLevel="0" collapsed="false">
      <c r="A617" s="715"/>
    </row>
    <row r="618" s="716" customFormat="true" ht="14.25" hidden="true" customHeight="false" outlineLevel="0" collapsed="false">
      <c r="A618" s="715"/>
    </row>
    <row r="619" s="716" customFormat="true" ht="14.25" hidden="true" customHeight="false" outlineLevel="0" collapsed="false">
      <c r="A619" s="715"/>
    </row>
    <row r="620" s="716" customFormat="true" ht="14.25" hidden="true" customHeight="false" outlineLevel="0" collapsed="false">
      <c r="A620" s="715"/>
    </row>
    <row r="621" s="716" customFormat="true" ht="14.25" hidden="true" customHeight="false" outlineLevel="0" collapsed="false">
      <c r="A621" s="715"/>
    </row>
    <row r="622" s="716" customFormat="true" ht="14.25" hidden="true" customHeight="false" outlineLevel="0" collapsed="false">
      <c r="A622" s="715"/>
    </row>
    <row r="623" s="716" customFormat="true" ht="14.25" hidden="true" customHeight="false" outlineLevel="0" collapsed="false">
      <c r="A623" s="715"/>
    </row>
    <row r="624" s="716" customFormat="true" ht="14.25" hidden="true" customHeight="false" outlineLevel="0" collapsed="false">
      <c r="A624" s="715"/>
    </row>
    <row r="625" s="716" customFormat="true" ht="14.25" hidden="true" customHeight="false" outlineLevel="0" collapsed="false">
      <c r="A625" s="715"/>
    </row>
    <row r="626" s="716" customFormat="true" ht="14.25" hidden="true" customHeight="false" outlineLevel="0" collapsed="false">
      <c r="A626" s="715"/>
    </row>
    <row r="627" s="716" customFormat="true" ht="14.25" hidden="true" customHeight="false" outlineLevel="0" collapsed="false">
      <c r="A627" s="715"/>
    </row>
    <row r="628" s="716" customFormat="true" ht="14.25" hidden="true" customHeight="false" outlineLevel="0" collapsed="false">
      <c r="A628" s="715"/>
    </row>
    <row r="629" s="716" customFormat="true" ht="14.25" hidden="true" customHeight="false" outlineLevel="0" collapsed="false">
      <c r="A629" s="715"/>
    </row>
    <row r="630" s="716" customFormat="true" ht="14.25" hidden="true" customHeight="false" outlineLevel="0" collapsed="false">
      <c r="A630" s="715"/>
    </row>
    <row r="631" s="716" customFormat="true" ht="14.25" hidden="true" customHeight="false" outlineLevel="0" collapsed="false">
      <c r="A631" s="715"/>
    </row>
    <row r="632" s="716" customFormat="true" ht="14.25" hidden="true" customHeight="false" outlineLevel="0" collapsed="false">
      <c r="A632" s="715"/>
    </row>
    <row r="633" s="716" customFormat="true" ht="14.25" hidden="true" customHeight="false" outlineLevel="0" collapsed="false">
      <c r="A633" s="715"/>
    </row>
    <row r="634" s="716" customFormat="true" ht="14.25" hidden="true" customHeight="false" outlineLevel="0" collapsed="false">
      <c r="A634" s="715"/>
    </row>
    <row r="635" s="716" customFormat="true" ht="14.25" hidden="true" customHeight="false" outlineLevel="0" collapsed="false">
      <c r="A635" s="715"/>
    </row>
    <row r="636" s="716" customFormat="true" ht="14.25" hidden="true" customHeight="false" outlineLevel="0" collapsed="false">
      <c r="A636" s="715"/>
    </row>
    <row r="637" s="716" customFormat="true" ht="14.25" hidden="true" customHeight="false" outlineLevel="0" collapsed="false">
      <c r="A637" s="715"/>
    </row>
    <row r="638" s="716" customFormat="true" ht="14.25" hidden="true" customHeight="false" outlineLevel="0" collapsed="false">
      <c r="A638" s="715"/>
    </row>
    <row r="639" s="716" customFormat="true" ht="14.25" hidden="true" customHeight="false" outlineLevel="0" collapsed="false">
      <c r="A639" s="715"/>
    </row>
    <row r="640" s="716" customFormat="true" ht="14.25" hidden="true" customHeight="false" outlineLevel="0" collapsed="false">
      <c r="A640" s="715"/>
    </row>
    <row r="641" s="716" customFormat="true" ht="14.25" hidden="true" customHeight="false" outlineLevel="0" collapsed="false">
      <c r="A641" s="715"/>
    </row>
    <row r="642" s="716" customFormat="true" ht="14.25" hidden="true" customHeight="false" outlineLevel="0" collapsed="false">
      <c r="A642" s="715"/>
    </row>
    <row r="643" s="716" customFormat="true" ht="14.25" hidden="true" customHeight="false" outlineLevel="0" collapsed="false">
      <c r="A643" s="715"/>
    </row>
    <row r="644" s="716" customFormat="true" ht="14.25" hidden="true" customHeight="false" outlineLevel="0" collapsed="false">
      <c r="A644" s="715"/>
    </row>
    <row r="645" s="716" customFormat="true" ht="14.25" hidden="true" customHeight="false" outlineLevel="0" collapsed="false">
      <c r="A645" s="715"/>
    </row>
    <row r="646" s="716" customFormat="true" ht="14.25" hidden="true" customHeight="false" outlineLevel="0" collapsed="false">
      <c r="A646" s="715"/>
    </row>
    <row r="647" s="716" customFormat="true" ht="14.25" hidden="true" customHeight="false" outlineLevel="0" collapsed="false">
      <c r="A647" s="715"/>
    </row>
    <row r="648" s="716" customFormat="true" ht="14.25" hidden="true" customHeight="false" outlineLevel="0" collapsed="false">
      <c r="A648" s="715"/>
    </row>
    <row r="649" s="716" customFormat="true" ht="14.25" hidden="true" customHeight="false" outlineLevel="0" collapsed="false">
      <c r="A649" s="715"/>
    </row>
    <row r="650" s="716" customFormat="true" ht="14.25" hidden="true" customHeight="false" outlineLevel="0" collapsed="false">
      <c r="A650" s="715"/>
    </row>
    <row r="651" s="716" customFormat="true" ht="14.25" hidden="true" customHeight="false" outlineLevel="0" collapsed="false">
      <c r="A651" s="715"/>
    </row>
    <row r="652" s="716" customFormat="true" ht="14.25" hidden="true" customHeight="false" outlineLevel="0" collapsed="false">
      <c r="A652" s="715"/>
    </row>
    <row r="653" s="716" customFormat="true" ht="14.25" hidden="true" customHeight="false" outlineLevel="0" collapsed="false">
      <c r="A653" s="715"/>
    </row>
    <row r="654" s="716" customFormat="true" ht="14.25" hidden="true" customHeight="false" outlineLevel="0" collapsed="false">
      <c r="A654" s="715"/>
    </row>
    <row r="655" s="716" customFormat="true" ht="14.25" hidden="true" customHeight="false" outlineLevel="0" collapsed="false">
      <c r="A655" s="715"/>
    </row>
    <row r="656" s="716" customFormat="true" ht="14.25" hidden="true" customHeight="false" outlineLevel="0" collapsed="false">
      <c r="A656" s="715"/>
    </row>
    <row r="657" s="716" customFormat="true" ht="14.25" hidden="true" customHeight="false" outlineLevel="0" collapsed="false">
      <c r="A657" s="715"/>
    </row>
    <row r="658" s="716" customFormat="true" ht="14.25" hidden="true" customHeight="false" outlineLevel="0" collapsed="false">
      <c r="A658" s="715"/>
    </row>
    <row r="659" s="716" customFormat="true" ht="14.25" hidden="true" customHeight="false" outlineLevel="0" collapsed="false">
      <c r="A659" s="715"/>
    </row>
    <row r="660" s="716" customFormat="true" ht="14.25" hidden="true" customHeight="false" outlineLevel="0" collapsed="false">
      <c r="A660" s="715"/>
    </row>
    <row r="661" s="716" customFormat="true" ht="14.25" hidden="true" customHeight="false" outlineLevel="0" collapsed="false">
      <c r="A661" s="715"/>
    </row>
    <row r="662" s="716" customFormat="true" ht="14.25" hidden="true" customHeight="false" outlineLevel="0" collapsed="false">
      <c r="A662" s="715"/>
    </row>
    <row r="663" s="716" customFormat="true" ht="14.25" hidden="true" customHeight="false" outlineLevel="0" collapsed="false">
      <c r="A663" s="715"/>
    </row>
    <row r="664" s="716" customFormat="true" ht="14.25" hidden="true" customHeight="false" outlineLevel="0" collapsed="false">
      <c r="A664" s="715"/>
    </row>
    <row r="665" s="716" customFormat="true" ht="14.25" hidden="true" customHeight="false" outlineLevel="0" collapsed="false">
      <c r="A665" s="715"/>
    </row>
    <row r="666" s="716" customFormat="true" ht="14.25" hidden="true" customHeight="false" outlineLevel="0" collapsed="false">
      <c r="A666" s="715"/>
    </row>
    <row r="667" s="716" customFormat="true" ht="14.25" hidden="true" customHeight="false" outlineLevel="0" collapsed="false">
      <c r="A667" s="715"/>
    </row>
    <row r="668" s="716" customFormat="true" ht="14.25" hidden="true" customHeight="false" outlineLevel="0" collapsed="false">
      <c r="A668" s="715"/>
    </row>
    <row r="669" s="716" customFormat="true" ht="14.25" hidden="true" customHeight="false" outlineLevel="0" collapsed="false">
      <c r="A669" s="715"/>
    </row>
    <row r="670" s="716" customFormat="true" ht="14.25" hidden="true" customHeight="false" outlineLevel="0" collapsed="false">
      <c r="A670" s="715"/>
    </row>
    <row r="671" s="716" customFormat="true" ht="14.25" hidden="true" customHeight="false" outlineLevel="0" collapsed="false">
      <c r="A671" s="715"/>
    </row>
    <row r="672" s="716" customFormat="true" ht="14.25" hidden="true" customHeight="false" outlineLevel="0" collapsed="false">
      <c r="A672" s="715"/>
    </row>
    <row r="673" s="716" customFormat="true" ht="14.25" hidden="true" customHeight="false" outlineLevel="0" collapsed="false">
      <c r="A673" s="715"/>
    </row>
    <row r="674" s="716" customFormat="true" ht="14.25" hidden="true" customHeight="false" outlineLevel="0" collapsed="false">
      <c r="A674" s="715"/>
    </row>
    <row r="675" s="716" customFormat="true" ht="14.25" hidden="true" customHeight="false" outlineLevel="0" collapsed="false">
      <c r="A675" s="715"/>
    </row>
    <row r="676" s="716" customFormat="true" ht="14.25" hidden="true" customHeight="false" outlineLevel="0" collapsed="false">
      <c r="A676" s="715"/>
    </row>
    <row r="677" s="716" customFormat="true" ht="14.25" hidden="true" customHeight="false" outlineLevel="0" collapsed="false">
      <c r="A677" s="715"/>
    </row>
    <row r="678" s="716" customFormat="true" ht="14.25" hidden="true" customHeight="false" outlineLevel="0" collapsed="false">
      <c r="A678" s="715"/>
    </row>
    <row r="679" s="716" customFormat="true" ht="14.25" hidden="true" customHeight="false" outlineLevel="0" collapsed="false">
      <c r="A679" s="715"/>
    </row>
    <row r="680" s="716" customFormat="true" ht="14.25" hidden="true" customHeight="false" outlineLevel="0" collapsed="false">
      <c r="A680" s="715"/>
    </row>
    <row r="681" s="716" customFormat="true" ht="14.25" hidden="true" customHeight="false" outlineLevel="0" collapsed="false">
      <c r="A681" s="715"/>
    </row>
    <row r="682" s="716" customFormat="true" ht="14.25" hidden="true" customHeight="false" outlineLevel="0" collapsed="false">
      <c r="A682" s="715"/>
    </row>
    <row r="683" s="716" customFormat="true" ht="14.25" hidden="true" customHeight="false" outlineLevel="0" collapsed="false">
      <c r="A683" s="715"/>
    </row>
    <row r="684" s="716" customFormat="true" ht="14.25" hidden="true" customHeight="false" outlineLevel="0" collapsed="false">
      <c r="A684" s="715"/>
    </row>
    <row r="685" s="716" customFormat="true" ht="14.25" hidden="true" customHeight="false" outlineLevel="0" collapsed="false">
      <c r="A685" s="715"/>
    </row>
    <row r="686" s="716" customFormat="true" ht="14.25" hidden="true" customHeight="false" outlineLevel="0" collapsed="false">
      <c r="A686" s="715"/>
    </row>
    <row r="687" s="716" customFormat="true" ht="14.25" hidden="true" customHeight="false" outlineLevel="0" collapsed="false">
      <c r="A687" s="715"/>
    </row>
    <row r="688" s="716" customFormat="true" ht="14.25" hidden="true" customHeight="false" outlineLevel="0" collapsed="false">
      <c r="A688" s="715"/>
    </row>
    <row r="689" s="716" customFormat="true" ht="14.25" hidden="true" customHeight="false" outlineLevel="0" collapsed="false">
      <c r="A689" s="715"/>
    </row>
    <row r="690" s="716" customFormat="true" ht="14.25" hidden="true" customHeight="false" outlineLevel="0" collapsed="false">
      <c r="A690" s="715"/>
    </row>
    <row r="691" s="716" customFormat="true" ht="14.25" hidden="true" customHeight="false" outlineLevel="0" collapsed="false">
      <c r="A691" s="715"/>
    </row>
    <row r="692" s="716" customFormat="true" ht="14.25" hidden="true" customHeight="false" outlineLevel="0" collapsed="false">
      <c r="A692" s="715"/>
    </row>
    <row r="693" s="716" customFormat="true" ht="14.25" hidden="true" customHeight="false" outlineLevel="0" collapsed="false">
      <c r="A693" s="715"/>
    </row>
    <row r="694" s="716" customFormat="true" ht="14.25" hidden="true" customHeight="false" outlineLevel="0" collapsed="false">
      <c r="A694" s="715"/>
    </row>
    <row r="695" s="716" customFormat="true" ht="14.25" hidden="true" customHeight="false" outlineLevel="0" collapsed="false">
      <c r="A695" s="715"/>
    </row>
    <row r="696" s="716" customFormat="true" ht="14.25" hidden="true" customHeight="false" outlineLevel="0" collapsed="false">
      <c r="A696" s="715"/>
    </row>
    <row r="697" s="716" customFormat="true" ht="14.25" hidden="true" customHeight="false" outlineLevel="0" collapsed="false">
      <c r="A697" s="715"/>
    </row>
    <row r="698" s="716" customFormat="true" ht="14.25" hidden="true" customHeight="false" outlineLevel="0" collapsed="false">
      <c r="A698" s="715"/>
    </row>
    <row r="699" s="716" customFormat="true" ht="14.25" hidden="true" customHeight="false" outlineLevel="0" collapsed="false">
      <c r="A699" s="715"/>
    </row>
    <row r="700" s="716" customFormat="true" ht="14.25" hidden="true" customHeight="false" outlineLevel="0" collapsed="false">
      <c r="A700" s="715"/>
    </row>
    <row r="701" s="716" customFormat="true" ht="14.25" hidden="true" customHeight="false" outlineLevel="0" collapsed="false">
      <c r="A701" s="715"/>
    </row>
    <row r="702" s="716" customFormat="true" ht="14.25" hidden="true" customHeight="false" outlineLevel="0" collapsed="false">
      <c r="A702" s="715"/>
    </row>
    <row r="703" s="716" customFormat="true" ht="14.25" hidden="true" customHeight="false" outlineLevel="0" collapsed="false">
      <c r="A703" s="715"/>
    </row>
    <row r="704" s="716" customFormat="true" ht="14.25" hidden="true" customHeight="false" outlineLevel="0" collapsed="false">
      <c r="A704" s="715"/>
    </row>
    <row r="705" s="716" customFormat="true" ht="14.25" hidden="true" customHeight="false" outlineLevel="0" collapsed="false">
      <c r="A705" s="715"/>
    </row>
    <row r="706" s="716" customFormat="true" ht="14.25" hidden="true" customHeight="false" outlineLevel="0" collapsed="false">
      <c r="A706" s="715"/>
    </row>
    <row r="707" s="716" customFormat="true" ht="14.25" hidden="true" customHeight="false" outlineLevel="0" collapsed="false">
      <c r="A707" s="715"/>
    </row>
    <row r="708" s="716" customFormat="true" ht="14.25" hidden="true" customHeight="false" outlineLevel="0" collapsed="false">
      <c r="A708" s="715"/>
    </row>
    <row r="709" s="716" customFormat="true" ht="14.25" hidden="true" customHeight="false" outlineLevel="0" collapsed="false">
      <c r="A709" s="715"/>
    </row>
    <row r="710" s="716" customFormat="true" ht="14.25" hidden="true" customHeight="false" outlineLevel="0" collapsed="false">
      <c r="A710" s="715"/>
    </row>
    <row r="711" s="716" customFormat="true" ht="14.25" hidden="true" customHeight="false" outlineLevel="0" collapsed="false">
      <c r="A711" s="715"/>
    </row>
    <row r="712" s="716" customFormat="true" ht="14.25" hidden="true" customHeight="false" outlineLevel="0" collapsed="false">
      <c r="A712" s="715"/>
    </row>
    <row r="713" s="716" customFormat="true" ht="14.25" hidden="true" customHeight="false" outlineLevel="0" collapsed="false">
      <c r="A713" s="715"/>
    </row>
    <row r="714" s="716" customFormat="true" ht="14.25" hidden="true" customHeight="false" outlineLevel="0" collapsed="false">
      <c r="A714" s="715"/>
    </row>
    <row r="715" s="716" customFormat="true" ht="14.25" hidden="true" customHeight="false" outlineLevel="0" collapsed="false">
      <c r="A715" s="715"/>
    </row>
    <row r="716" s="716" customFormat="true" ht="14.25" hidden="true" customHeight="false" outlineLevel="0" collapsed="false">
      <c r="A716" s="715"/>
    </row>
    <row r="717" s="716" customFormat="true" ht="14.25" hidden="true" customHeight="false" outlineLevel="0" collapsed="false">
      <c r="A717" s="715"/>
    </row>
    <row r="718" s="716" customFormat="true" ht="14.25" hidden="true" customHeight="false" outlineLevel="0" collapsed="false">
      <c r="A718" s="715"/>
    </row>
    <row r="719" s="716" customFormat="true" ht="14.25" hidden="true" customHeight="false" outlineLevel="0" collapsed="false">
      <c r="A719" s="715"/>
    </row>
    <row r="720" s="716" customFormat="true" ht="14.25" hidden="true" customHeight="false" outlineLevel="0" collapsed="false">
      <c r="A720" s="715"/>
    </row>
    <row r="721" s="716" customFormat="true" ht="14.25" hidden="true" customHeight="false" outlineLevel="0" collapsed="false">
      <c r="A721" s="715"/>
    </row>
    <row r="722" s="716" customFormat="true" ht="14.25" hidden="true" customHeight="false" outlineLevel="0" collapsed="false">
      <c r="A722" s="715"/>
    </row>
    <row r="723" s="716" customFormat="true" ht="14.25" hidden="true" customHeight="false" outlineLevel="0" collapsed="false">
      <c r="A723" s="715"/>
    </row>
    <row r="724" s="716" customFormat="true" ht="14.25" hidden="true" customHeight="false" outlineLevel="0" collapsed="false">
      <c r="A724" s="715"/>
    </row>
    <row r="725" s="716" customFormat="true" ht="14.25" hidden="true" customHeight="false" outlineLevel="0" collapsed="false">
      <c r="A725" s="715"/>
    </row>
    <row r="726" s="716" customFormat="true" ht="14.25" hidden="true" customHeight="false" outlineLevel="0" collapsed="false">
      <c r="A726" s="715"/>
    </row>
    <row r="727" s="716" customFormat="true" ht="14.25" hidden="true" customHeight="false" outlineLevel="0" collapsed="false">
      <c r="A727" s="715"/>
    </row>
    <row r="728" s="716" customFormat="true" ht="14.25" hidden="true" customHeight="false" outlineLevel="0" collapsed="false">
      <c r="A728" s="715"/>
    </row>
    <row r="729" s="716" customFormat="true" ht="14.25" hidden="true" customHeight="false" outlineLevel="0" collapsed="false">
      <c r="A729" s="715"/>
    </row>
    <row r="730" s="716" customFormat="true" ht="14.25" hidden="true" customHeight="false" outlineLevel="0" collapsed="false">
      <c r="A730" s="715"/>
    </row>
    <row r="731" s="716" customFormat="true" ht="14.25" hidden="true" customHeight="false" outlineLevel="0" collapsed="false">
      <c r="A731" s="715"/>
    </row>
    <row r="732" s="716" customFormat="true" ht="14.25" hidden="true" customHeight="false" outlineLevel="0" collapsed="false">
      <c r="A732" s="715"/>
    </row>
    <row r="733" s="716" customFormat="true" ht="14.25" hidden="true" customHeight="false" outlineLevel="0" collapsed="false">
      <c r="A733" s="715"/>
    </row>
    <row r="734" s="716" customFormat="true" ht="14.25" hidden="true" customHeight="false" outlineLevel="0" collapsed="false">
      <c r="A734" s="715"/>
    </row>
    <row r="735" s="716" customFormat="true" ht="14.25" hidden="true" customHeight="false" outlineLevel="0" collapsed="false">
      <c r="A735" s="715"/>
    </row>
    <row r="736" s="716" customFormat="true" ht="14.25" hidden="true" customHeight="false" outlineLevel="0" collapsed="false">
      <c r="A736" s="715"/>
    </row>
    <row r="737" s="716" customFormat="true" ht="14.25" hidden="true" customHeight="false" outlineLevel="0" collapsed="false">
      <c r="A737" s="715"/>
    </row>
    <row r="738" s="716" customFormat="true" ht="14.25" hidden="true" customHeight="false" outlineLevel="0" collapsed="false">
      <c r="A738" s="715"/>
    </row>
    <row r="739" s="716" customFormat="true" ht="14.25" hidden="true" customHeight="false" outlineLevel="0" collapsed="false">
      <c r="A739" s="715"/>
    </row>
    <row r="740" s="716" customFormat="true" ht="14.25" hidden="true" customHeight="false" outlineLevel="0" collapsed="false">
      <c r="A740" s="715"/>
    </row>
    <row r="741" s="716" customFormat="true" ht="14.25" hidden="true" customHeight="false" outlineLevel="0" collapsed="false">
      <c r="A741" s="715"/>
    </row>
    <row r="742" s="716" customFormat="true" ht="14.25" hidden="true" customHeight="false" outlineLevel="0" collapsed="false">
      <c r="A742" s="715"/>
    </row>
    <row r="743" s="716" customFormat="true" ht="14.25" hidden="true" customHeight="false" outlineLevel="0" collapsed="false">
      <c r="A743" s="715"/>
    </row>
    <row r="744" s="716" customFormat="true" ht="14.25" hidden="true" customHeight="false" outlineLevel="0" collapsed="false">
      <c r="A744" s="715"/>
    </row>
    <row r="745" s="716" customFormat="true" ht="14.25" hidden="true" customHeight="false" outlineLevel="0" collapsed="false">
      <c r="A745" s="715"/>
    </row>
    <row r="746" s="718" customFormat="true" ht="14.25" hidden="true" customHeight="false" outlineLevel="0" collapsed="false">
      <c r="A746" s="717"/>
    </row>
    <row r="747" s="718" customFormat="true" ht="14.25" hidden="true" customHeight="false" outlineLevel="0" collapsed="false">
      <c r="A747" s="717"/>
    </row>
    <row r="748" s="718" customFormat="true" ht="14.25" hidden="true" customHeight="false" outlineLevel="0" collapsed="false">
      <c r="A748" s="717"/>
    </row>
    <row r="749" s="718" customFormat="true" ht="14.25" hidden="true" customHeight="false" outlineLevel="0" collapsed="false">
      <c r="A749" s="717"/>
    </row>
    <row r="750" s="718" customFormat="true" ht="14.25" hidden="true" customHeight="false" outlineLevel="0" collapsed="false">
      <c r="A750" s="717"/>
    </row>
    <row r="751" s="718" customFormat="true" ht="14.25" hidden="true" customHeight="false" outlineLevel="0" collapsed="false">
      <c r="A751" s="717"/>
    </row>
  </sheetData>
  <mergeCells count="34">
    <mergeCell ref="A1:B1"/>
    <mergeCell ref="C15:H15"/>
    <mergeCell ref="C19:H19"/>
    <mergeCell ref="C22:H22"/>
    <mergeCell ref="C29:D29"/>
    <mergeCell ref="C32:D32"/>
    <mergeCell ref="C35:G37"/>
    <mergeCell ref="C41:D41"/>
    <mergeCell ref="H47:J47"/>
    <mergeCell ref="C49:D49"/>
    <mergeCell ref="C50:C51"/>
    <mergeCell ref="D50:D51"/>
    <mergeCell ref="E50:E51"/>
    <mergeCell ref="F50:F51"/>
    <mergeCell ref="G50:G51"/>
    <mergeCell ref="H50:H51"/>
    <mergeCell ref="I50:I51"/>
    <mergeCell ref="J50:J51"/>
    <mergeCell ref="C61:D61"/>
    <mergeCell ref="C70:D70"/>
    <mergeCell ref="H74:J74"/>
    <mergeCell ref="C76:D76"/>
    <mergeCell ref="C78:E78"/>
    <mergeCell ref="D82:G82"/>
    <mergeCell ref="D83:E83"/>
    <mergeCell ref="C85:D85"/>
    <mergeCell ref="C95:D95"/>
    <mergeCell ref="H98:J98"/>
    <mergeCell ref="C100:D100"/>
    <mergeCell ref="D103:G103"/>
    <mergeCell ref="D104:E104"/>
    <mergeCell ref="C109:H109"/>
    <mergeCell ref="C112:H112"/>
    <mergeCell ref="C115:H115"/>
  </mergeCells>
  <dataValidations count="39">
    <dataValidation allowBlank="true" operator="between" prompt="Key actions are ongoing and completed actions " showDropDown="false" showErrorMessage="true" showInputMessage="true" sqref="A6" type="none">
      <formula1>0</formula1>
      <formula2>0</formula2>
    </dataValidation>
    <dataValidation allowBlank="true" operator="between" prompt="This relate to the no. of direct jobs created " promptTitle="Jobs created" showDropDown="false" showErrorMessage="true" showInputMessage="true" sqref="IX68:IX69 ST68:ST69 ACP68:ACP69 B69 IX93:IX94 ST93:ST94 ACP93:ACP94 B94" type="none">
      <formula1>0</formula1>
      <formula2>0</formula2>
    </dataValidation>
    <dataValidation allowBlank="true" operator="between" prompt="This field can be used to indicate the size of a building in m2, the lenght of a bicycle path in Kms etc." promptTitle="Other figures" showDropDown="false" showErrorMessage="true" showInputMessage="true" sqref="B70:B71 IX70:IX71 ST70:ST71 ACP70:ACP71 B72:G72 IX72:JC72 ST72:SY72 ACP72:ACU72 IX95:IX96 ST95:ST96 ACP95:ACP96 B96" type="none">
      <formula1>0</formula1>
      <formula2>0</formula2>
    </dataValidation>
    <dataValidation allowBlank="true" operator="between" prompt="Ratio of money gained or lost on the investment relative to the amount invested. Expected discounted financial savings minus discounted investment /divided discounted investment *100. Please refer to the calculation included in the Reporting Guidelines." promptTitle="ROI" showDropDown="false" showErrorMessage="true" showInputMessage="true" sqref="B66 IX66 ST66 ACP66 B91 IX91 ST91 ACP91" type="none">
      <formula1>0</formula1>
      <formula2>0</formula2>
    </dataValidation>
    <dataValidation allowBlank="true" operator="between" prompt="These costs are not related to the financing of the measure. These relate to costs incurred to keep an item in good condition and/or good working order. E.g. maintenance and operation costs/FTE. " promptTitle="Additional costs" showDropDown="false" showErrorMessage="true" showInputMessage="true" sqref="C44 IY44 SU44 ACQ44 B65:C65 IX65:IY65 ST65:SU65 ACP65:ACQ65 B90:C90 IX90:IY90 ST90:SU90 ACP90:ACQ90" type="none">
      <formula1>0</formula1>
      <formula2>0</formula2>
    </dataValidation>
    <dataValidation allowBlank="true" operator="between" prompt="Cost of additional investment linked to the improvement of efficiency or reduction of CO2." promptTitle="Investment cost" showDropDown="false" showErrorMessage="true" showInputMessage="true" sqref="C43 IY43 SU43 ACQ43" type="none">
      <formula1>0</formula1>
      <formula2>0</formula2>
    </dataValidation>
    <dataValidation allowBlank="true" operator="between" prompt="Sum of yearly energy saved (ES) times price of energy (PE)." promptTitle="Financial savings" showDropDown="false" showErrorMessage="true" showInputMessage="true" sqref="IX41:IX42 ST41:ST42 ACP41:ACP42 B42 B63 E63 IX63 JA63 ST63 SW63 ACP63 ACS63 IX87:IX88 ST87:ST88 ACP87:ACP88" type="none">
      <formula1>0</formula1>
      <formula2>0</formula2>
    </dataValidation>
    <dataValidation allowBlank="true" operator="between" prompt="Number of years over which the action generates energy and emission savings. This field can range from 1 to 35 years." showDropDown="false" showErrorMessage="true" showInputMessage="true" sqref="IX64 ST64 ACP64 IX89 ST89 ACP89" type="none">
      <formula1>0</formula1>
      <formula2>0</formula2>
    </dataValidation>
    <dataValidation allowBlank="true" operator="between" prompt="Number of years over which the action generates energy and emission savings  " showDropDown="false" showErrorMessage="true" showInputMessage="false" sqref="IY63 SU63 ACQ63 IY87:IY88 SU87:SU88 ACQ87:ACQ88"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true" sqref="IX17 ST17 ACP17 IX25 ST25 ACP25 IX49:IX51 ST49:ST51 ACP49:ACP51" type="none">
      <formula1>0</formula1>
      <formula2>0</formula2>
    </dataValidation>
    <dataValidation allowBlank="true" operator="between" showDropDown="false" showErrorMessage="true" showInputMessage="true" sqref="D25:D26 IZ25:IZ26 SV25:SV26 ACR25:ACR26" type="list">
      <formula1>Year</formula1>
      <formula2>0</formula2>
    </dataValidation>
    <dataValidation allowBlank="true" operator="between" showDropDown="false" showErrorMessage="true" showInputMessage="true" sqref="C29 IY29 SU29 ACQ29" type="list">
      <formula1>ActionStatus</formula1>
      <formula2>0</formula2>
    </dataValidation>
    <dataValidation allowBlank="true" operator="between" prompt="This tab provides you with the elements of the Benchmark of Excellence online form associated to the mitigation actions. After clicking on the 'star' icon in the &quot;Mitigation actions&quot; part, this form appears to be completed." showDropDown="false" showErrorMessage="true" showInputMessage="true" sqref="IW6:IX6 SS6:ST6 ACO6:ACP6" type="none">
      <formula1>0</formula1>
      <formula2>0</formula2>
    </dataValidation>
    <dataValidation allowBlank="true" operator="between" showDropDown="false" showErrorMessage="true" showInputMessage="true" sqref="JB11 SX11 ACT11" type="list">
      <formula1>boe</formula1>
      <formula2>0</formula2>
    </dataValidation>
    <dataValidation allowBlank="true" operator="between" prompt="are actions which have been successfully implemented in your territory and that have led to significant local benefits.They are selected in the online template by using the 'star' icon and are published online in the catalogue of Benchmarks of Excellence." promptTitle="Benchmarks of Excellence" showDropDown="false" showErrorMessage="true" showInputMessage="false" sqref="F9:F11 JB9:JB10 SX9:SX10 ACT9:ACT10 F12" type="none">
      <formula1>0</formula1>
      <formula2>0</formula2>
    </dataValidation>
    <dataValidation allowBlank="true" operator="between" prompt="Pre-filled field in the online version of the template based on the information provided in the respective Key Action within the &quot;Mitigation Actions&quot; part. " showDropDown="false" showErrorMessage="true" showInputMessage="false" sqref="B19 IX19 ST19 ACP19 B52:B53 IX52:IX53 ST52:ST53 ACP52:ACP53" type="none">
      <formula1>0</formula1>
      <formula2>0</formula2>
    </dataValidation>
    <dataValidation allowBlank="true" operator="between" prompt="The number of direct new jobs created " promptTitle="Jobs created" showDropDown="false" showErrorMessage="true" showInputMessage="true" sqref="B68 B93" type="none">
      <formula1>0</formula1>
      <formula2>0</formula2>
    </dataValidation>
    <dataValidation allowBlank="true" operator="between" prompt="Number of years over which the action generates energy and emission savings. This field can range from 1 to 35 years." promptTitle="Life expectancy of the action" showDropDown="false" showErrorMessage="true" showInputMessage="true" sqref="B64" type="none">
      <formula1>0</formula1>
      <formula2>0</formula2>
    </dataValidation>
    <dataValidation allowBlank="true" operator="between" showDropDown="false" showErrorMessage="true" showInputMessage="true" sqref="F53" type="list">
      <formula1>'drop-down '!$B$201:$B$209</formula1>
      <formula2>0</formula2>
    </dataValidation>
    <dataValidation allowBlank="true" operator="between" showDropDown="false" showErrorMessage="true" showInputMessage="true" sqref="C49:D49" type="list">
      <formula1>'drop-down '!$B$101:$B$110</formula1>
      <formula2>0</formula2>
    </dataValidation>
    <dataValidation allowBlank="true" operator="between" showDropDown="false" showErrorMessage="true" showInputMessage="true" sqref="C78:E78" type="list">
      <formula1>'drop-down '!$B$25:$B$38</formula1>
      <formula2>0</formula2>
    </dataValidation>
    <dataValidation allowBlank="true" operator="between" showDropDown="false" showErrorMessage="true" showInputMessage="true" sqref="C52" type="list">
      <formula1>'drop-down '!$B$116:$B$124</formula1>
      <formula2>0</formula2>
    </dataValidation>
    <dataValidation allowBlank="true" operator="between" showDropDown="false" showErrorMessage="true" showInputMessage="true" sqref="D52" type="list">
      <formula1>'drop-down '!$B$127:$B$130</formula1>
      <formula2>0</formula2>
    </dataValidation>
    <dataValidation allowBlank="true" operator="between" showDropDown="false" showErrorMessage="true" showInputMessage="true" sqref="E52" type="list">
      <formula1>'drop-down '!$B$141:$B$151</formula1>
      <formula2>0</formula2>
    </dataValidation>
    <dataValidation allowBlank="true" operator="between" showDropDown="false" showErrorMessage="true" showInputMessage="true" sqref="F52" type="list">
      <formula1>'drop-down '!$B$133:$B$137</formula1>
      <formula2>0</formula2>
    </dataValidation>
    <dataValidation allowBlank="true" operator="between" showDropDown="false" showErrorMessage="true" showInputMessage="true" sqref="G52" type="list">
      <formula1>'drop-down '!$B$154:$B$160</formula1>
      <formula2>0</formula2>
    </dataValidation>
    <dataValidation allowBlank="true" operator="between" showDropDown="false" showErrorMessage="true" showInputMessage="true" sqref="H52" type="list">
      <formula1>'drop-down '!$B$163:$B$166</formula1>
      <formula2>0</formula2>
    </dataValidation>
    <dataValidation allowBlank="true" operator="between" showDropDown="false" showErrorMessage="true" showInputMessage="true" sqref="C53" type="list">
      <formula1>'drop-down '!$B$179:$B$190</formula1>
      <formula2>0</formula2>
    </dataValidation>
    <dataValidation allowBlank="true" operator="between" showDropDown="false" showErrorMessage="true" showInputMessage="true" sqref="D53" type="list">
      <formula1>'drop-down '!$B$193:$B$198</formula1>
      <formula2>0</formula2>
    </dataValidation>
    <dataValidation allowBlank="true" operator="between" showDropDown="false" showErrorMessage="true" showInputMessage="true" sqref="E53" type="list">
      <formula1>'drop-down '!$B$212:$B$221</formula1>
      <formula2>0</formula2>
    </dataValidation>
    <dataValidation allowBlank="true" operator="between" showDropDown="false" showErrorMessage="true" showInputMessage="true" sqref="G53" type="list">
      <formula1>'drop-down '!$B$225:$B$233</formula1>
      <formula2>0</formula2>
    </dataValidation>
    <dataValidation allowBlank="true" operator="between" showDropDown="false" showErrorMessage="true" showInputMessage="true" sqref="H53:I53" type="list">
      <formula1>'drop-down '!$B$237:$B$244</formula1>
      <formula2>0</formula2>
    </dataValidation>
    <dataValidation allowBlank="true" operator="between" showDropDown="false" showErrorMessage="true" showInputMessage="true" sqref="I52" type="list">
      <formula1>'drop-down '!$B$170:$B$174</formula1>
      <formula2>0</formula2>
    </dataValidation>
    <dataValidation allowBlank="true" operator="between" showDropDown="false" showErrorMessage="true" showInputMessage="true" sqref="C25 IY25 SU25 ACQ25 B31:B32 IX31:IX37 ST31:ST37 ACP31:ACP37 B33:H33 B34:B36 D34:E34 C35 B37 B61 IX61 ST61 ACP61 B76 IX76 ST76 ACP76 B81:B82 IX81:IX82 ST81:ST82 ACP81:ACP82 B85 IX85 ST85 ACP85 B100 IX100 ST100 ACP100 B102:B103 IX102:IX103 ST102:ST103 ACP102:ACP103" type="none">
      <formula1>0</formula1>
      <formula2>0</formula2>
    </dataValidation>
    <dataValidation allowBlank="true" operator="between" showDropDown="false" showErrorMessage="true" showInputMessage="true" sqref="C17" type="list">
      <formula1>'drop-down '!$B$59:$B$65</formula1>
      <formula2>0</formula2>
    </dataValidation>
    <dataValidation allowBlank="true" operator="between" showDropDown="false" showErrorMessage="true" showInputMessage="true" sqref="C76:D76" type="list">
      <formula1>'drop-down '!$B$68:$B$77</formula1>
      <formula2>0</formula2>
    </dataValidation>
    <dataValidation allowBlank="true" operator="between" showDropDown="false" showErrorMessage="true" showInputMessage="true" sqref="D42" type="list">
      <formula1>'drop-down '!$B$80:$B$87</formula1>
      <formula2>0</formula2>
    </dataValidation>
    <dataValidation allowBlank="true" operator="between" showDropDown="false" showErrorMessage="true" showInputMessage="true" sqref="C32:D32" type="list">
      <formula1>'drop-down '!$B$90:$B$98</formula1>
      <formula2>0</formula2>
    </dataValidation>
    <dataValidation allowBlank="true" operator="between" showDropDown="false" showErrorMessage="true" showInputMessage="true" sqref="C61:D61 C85:D85 C100:D100" type="list">
      <formula1>'drop-down '!$B$43:$B$56</formula1>
      <formula2>0</formula2>
    </dataValidation>
  </dataValidations>
  <hyperlinks>
    <hyperlink ref="J1" location="Home!A1" display="y HOME"/>
    <hyperlink ref="T1" location="Home!A1" display="y HOME"/>
    <hyperlink ref="C112" r:id="rId1" display="www. "/>
    <hyperlink ref="S117" location="'Mitigation Actions'!Print_Area" display="BACK Û"/>
    <hyperlink ref="T117" location="'Mitigation Report'!Print_Area" display="Ü NEXT"/>
  </hyperlinks>
  <printOptions headings="false" gridLines="false" gridLinesSet="true" horizontalCentered="false" verticalCentered="false"/>
  <pageMargins left="0.315277777777778" right="0.315277777777778" top="0.354166666666667" bottom="0.354166666666667" header="0.511805555555555" footer="0.511805555555555"/>
  <pageSetup paperSize="1"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drawing r:id="rId2"/>
  <mc:AlternateContent xmlns:mc="http://schemas.openxmlformats.org/markup-compatibility/2006">
    <mc:Choice Requires="x14">
      <controls>
        <mc:AlternateContent xmlns:mc="http://schemas.openxmlformats.org/markup-compatibility/2006">
          <mc:Choice Requires="x14">
            <control shapeId="1001" r:id="rId3" name="">
              <controlPr defaultSize="0" locked="1" autoFill="0" autoLine="0" autoPict="0" print="true" altText="Check Box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
              <controlPr defaultSize="0" locked="1" autoFill="0" autoLine="0" autoPict="0" print="true" altText="Check Box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5" name="">
              <controlPr defaultSize="0" locked="1" autoFill="0" autoLine="0" autoPict="0" print="true" altText="Check Box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6" name="">
              <controlPr defaultSize="0" locked="1" autoFill="0" autoLine="0" autoPict="0" print="true" altText="Check Box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7" name="">
              <controlPr defaultSize="0" locked="1" autoFill="0" autoLine="0" autoPict="0" print="true" altText="Check Box 5">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ountry xmlns="0ef35ed1-7672-41c6-b995-074fd153f41c" xsi:nil="true"/>
    <Year xmlns="0ef35ed1-7672-41c6-b995-074fd153f41c" xsi:nil="true"/>
    <Subcategory xmlns="0ef35ed1-7672-41c6-b995-074fd153f41c" xsi:nil="true"/>
    <ProjectDocumentCategory xmlns="0ef35ed1-7672-41c6-b995-074fd153f41c">Data</ProjectDocumentCategory>
    <EcofysConfidential xmlns="0ef35ed1-7672-41c6-b995-074fd153f41c">false</EcofysConfidential>
    <ProjectDocumentDescription xmlns="0ef35ed1-7672-41c6-b995-074fd153f41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1C754EF69CC447396707CDFA155F784005263AE7B1955CB40BF3B90D9706DBE57" ma:contentTypeVersion="3" ma:contentTypeDescription="Create a new document." ma:contentTypeScope="" ma:versionID="801611814e6d169575d1716d8a276b9f">
  <xsd:schema xmlns:xsd="http://www.w3.org/2001/XMLSchema" xmlns:xs="http://www.w3.org/2001/XMLSchema" xmlns:p="http://schemas.microsoft.com/office/2006/metadata/properties" xmlns:ns2="0ef35ed1-7672-41c6-b995-074fd153f41c" xmlns:ns3="7e255b86-8d55-41a7-92f9-aa7470bc9325" targetNamespace="http://schemas.microsoft.com/office/2006/metadata/properties" ma:root="true" ma:fieldsID="4efb1859883484499e86790cba18a455" ns2:_="" ns3:_="">
    <xsd:import namespace="0ef35ed1-7672-41c6-b995-074fd153f41c"/>
    <xsd:import namespace="7e255b86-8d55-41a7-92f9-aa7470bc9325"/>
    <xsd:element name="properties">
      <xsd:complexType>
        <xsd:sequence>
          <xsd:element name="documentManagement">
            <xsd:complexType>
              <xsd:all>
                <xsd:element ref="ns2:ProjectDocumentDescription" minOccurs="0"/>
                <xsd:element ref="ns2:ProjectDocumentCategory"/>
                <xsd:element ref="ns2:Year" minOccurs="0"/>
                <xsd:element ref="ns2:Country" minOccurs="0"/>
                <xsd:element ref="ns2:Subcategory" minOccurs="0"/>
                <xsd:element ref="ns2:EcofysConfidential" minOccurs="0"/>
                <xsd:element ref="ns3:SharedWithUsers" minOccurs="0"/>
                <xsd:element ref="ns3:SharingHintHash"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f35ed1-7672-41c6-b995-074fd153f41c" elementFormDefault="qualified">
    <xsd:import namespace="http://schemas.microsoft.com/office/2006/documentManagement/types"/>
    <xsd:import namespace="http://schemas.microsoft.com/office/infopath/2007/PartnerControls"/>
    <xsd:element name="ProjectDocumentDescription" ma:index="8" nillable="true" ma:displayName="Document Description" ma:internalName="ProjectDocumentDescription">
      <xsd:simpleType>
        <xsd:restriction base="dms:Note">
          <xsd:maxLength value="255"/>
        </xsd:restriction>
      </xsd:simpleType>
    </xsd:element>
    <xsd:element name="ProjectDocumentCategory" ma:index="9" ma:displayName="Document Category" ma:default="No Category" ma:internalName="ProjectDocumentCategory">
      <xsd:simpleType>
        <xsd:restriction base="dms:Choice">
          <xsd:enumeration value="Proposal"/>
          <xsd:enumeration value="QCL"/>
          <xsd:enumeration value="Budget"/>
          <xsd:enumeration value="Contract"/>
          <xsd:enumeration value="Communication"/>
          <xsd:enumeration value="Minutes"/>
          <xsd:enumeration value="Data"/>
          <xsd:enumeration value="Report"/>
          <xsd:enumeration value="Background information"/>
          <xsd:enumeration value="Invoice"/>
          <xsd:enumeration value="Planning and control"/>
          <xsd:enumeration value="Presentation"/>
          <xsd:enumeration value="Image"/>
          <xsd:enumeration value="Sub-contract"/>
          <xsd:enumeration value="Drawing"/>
          <xsd:enumeration value="Analysis"/>
          <xsd:enumeration value="CV"/>
          <xsd:enumeration value="No Category"/>
          <xsd:enumeration value="Tender document"/>
          <xsd:enumeration value="Travel"/>
        </xsd:restriction>
      </xsd:simpleType>
    </xsd:element>
    <xsd:element name="Year" ma:index="10" nillable="true" ma:displayName="Year" ma:default="" ma:internalName="Year">
      <xsd:simpleType>
        <xsd:restriction base="dms:Choice">
          <xsd:enumeration value="2000"/>
          <xsd:enumeration value="2001"/>
          <xsd:enumeration value="2002"/>
          <xsd:enumeration value="2003"/>
          <xsd:enumeration value="2004"/>
          <xsd:enumeration value="2005"/>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restriction>
      </xsd:simpleType>
    </xsd:element>
    <xsd:element name="Country" ma:index="11" nillable="true" ma:displayName="Country" ma:default="" ma:internalName="Country">
      <xsd:simpleType>
        <xsd:restriction base="dms:Choice">
          <xsd:enumeration value=".Africa (region)"/>
          <xsd:enumeration value=".APEC countries (region)"/>
          <xsd:enumeration value=".Asia (region)"/>
          <xsd:enumeration value=".EU (region)"/>
          <xsd:enumeration value=".Euromed (region)"/>
          <xsd:enumeration value=".Global/World (region)"/>
          <xsd:enumeration value=".Latin America (region)"/>
          <xsd:enumeration value=".MENA (region)"/>
          <xsd:enumeration value=".OHADA (region)"/>
          <xsd:enumeration value=".OPEC countries (region)"/>
          <xsd:enumeration value="Albania"/>
          <xsd:enumeration value="Algeria"/>
          <xsd:enumeration value="Angola"/>
          <xsd:enumeration value="Antigua and Barbuda"/>
          <xsd:enumeration value="Argentina"/>
          <xsd:enumeration value="Australia"/>
          <xsd:enumeration value="Austria"/>
          <xsd:enumeration value="Bahrain"/>
          <xsd:enumeration value="Barbados"/>
          <xsd:enumeration value="Belgium"/>
          <xsd:enumeration value="Belize"/>
          <xsd:enumeration value="Benelux"/>
          <xsd:enumeration value="Benin"/>
          <xsd:enumeration value="Benin"/>
          <xsd:enumeration value="Bolivia"/>
          <xsd:enumeration value="Bonaire"/>
          <xsd:enumeration value="Botswana"/>
          <xsd:enumeration value="Brazil"/>
          <xsd:enumeration value="Brunei"/>
          <xsd:enumeration value="Bulgaria"/>
          <xsd:enumeration value="Burkina Faso"/>
          <xsd:enumeration value="Burkina Faso"/>
          <xsd:enumeration value="Burundi"/>
          <xsd:enumeration value="Cameroon"/>
          <xsd:enumeration value="Canada"/>
          <xsd:enumeration value="Cape Verde"/>
          <xsd:enumeration value="Central African Republic"/>
          <xsd:enumeration value="Chad"/>
          <xsd:enumeration value="Chile"/>
          <xsd:enumeration value="Chinese Taipei"/>
          <xsd:enumeration value="Colombia"/>
          <xsd:enumeration value="Comoros"/>
          <xsd:enumeration value="Congo"/>
          <xsd:enumeration value="Costa Rica"/>
          <xsd:enumeration value="Cote d'Ivoire"/>
          <xsd:enumeration value="Cyprus"/>
          <xsd:enumeration value="Czech Republic"/>
          <xsd:enumeration value="Dem. Rep. Congo (Zaire)"/>
          <xsd:enumeration value="Denmark"/>
          <xsd:enumeration value="Djibouti"/>
          <xsd:enumeration value="Dominica"/>
          <xsd:enumeration value="Dominican Republic"/>
          <xsd:enumeration value="Ecuador"/>
          <xsd:enumeration value="Egypt"/>
          <xsd:enumeration value="El Salvador"/>
          <xsd:enumeration value="Equatorial Guinea"/>
          <xsd:enumeration value="Estonia"/>
          <xsd:enumeration value="Ethiopia"/>
          <xsd:enumeration value="Europe"/>
          <xsd:enumeration value="Finland"/>
          <xsd:enumeration value="France"/>
          <xsd:enumeration value="Gabon"/>
          <xsd:enumeration value="Gambia"/>
          <xsd:enumeration value="Germany"/>
          <xsd:enumeration value="Ghana"/>
          <xsd:enumeration value="Greece"/>
          <xsd:enumeration value="Grenada"/>
          <xsd:enumeration value="Guatemala"/>
          <xsd:enumeration value="Guinea"/>
          <xsd:enumeration value="Guinea Bissau"/>
          <xsd:enumeration value="Guyana"/>
          <xsd:enumeration value="Haiti"/>
          <xsd:enumeration value="Honduras"/>
          <xsd:enumeration value="Hong Kong, China"/>
          <xsd:enumeration value="Hungary"/>
          <xsd:enumeration value="Iceland"/>
          <xsd:enumeration value="India"/>
          <xsd:enumeration value="Indonesia"/>
          <xsd:enumeration value="Iran"/>
          <xsd:enumeration value="Iraq"/>
          <xsd:enumeration value="Ireland"/>
          <xsd:enumeration value="Israel"/>
          <xsd:enumeration value="Italy"/>
          <xsd:enumeration value="Ivory Coast"/>
          <xsd:enumeration value="Jamaica"/>
          <xsd:enumeration value="Japan"/>
          <xsd:enumeration value="Jordan"/>
          <xsd:enumeration value="Kazakhstan"/>
          <xsd:enumeration value="Kenya"/>
          <xsd:enumeration value="Korea, North"/>
          <xsd:enumeration value="Korea, South"/>
          <xsd:enumeration value="Kuwait"/>
          <xsd:enumeration value="Kyrgyzstan"/>
          <xsd:enumeration value="Latvia"/>
          <xsd:enumeration value="Lebanon"/>
          <xsd:enumeration value="Lesotho"/>
          <xsd:enumeration value="Liberia"/>
          <xsd:enumeration value="Libya"/>
          <xsd:enumeration value="Lithuania"/>
          <xsd:enumeration value="Luxembourg"/>
          <xsd:enumeration value="Madagascar"/>
          <xsd:enumeration value="Malawi"/>
          <xsd:enumeration value="Malaysia"/>
          <xsd:enumeration value="Maldives"/>
          <xsd:enumeration value="Mali"/>
          <xsd:enumeration value="Malta"/>
          <xsd:enumeration value="Mauritania"/>
          <xsd:enumeration value="Mauritius"/>
          <xsd:enumeration value="Mexico"/>
          <xsd:enumeration value="Moldova"/>
          <xsd:enumeration value="Mongolia"/>
          <xsd:enumeration value="Morocco"/>
          <xsd:enumeration value="Mozambique"/>
          <xsd:enumeration value="Myanmar"/>
          <xsd:enumeration value="Namibia"/>
          <xsd:enumeration value="Nepal"/>
          <xsd:enumeration value="New Zealand"/>
          <xsd:enumeration value="Nicaragua"/>
          <xsd:enumeration value="Niger"/>
          <xsd:enumeration value="Nigeria"/>
          <xsd:enumeration value="Oman"/>
          <xsd:enumeration value="Pakistan"/>
          <xsd:enumeration value="Palestinian territories"/>
          <xsd:enumeration value="Panama"/>
          <xsd:enumeration value="Papua New Guinea"/>
          <xsd:enumeration value="Paraguay"/>
          <xsd:enumeration value="People's Republic of China"/>
          <xsd:enumeration value="Peru"/>
          <xsd:enumeration value="Peru"/>
          <xsd:enumeration value="Philippines"/>
          <xsd:enumeration value="Poland"/>
          <xsd:enumeration value="Portugal"/>
          <xsd:enumeration value="Qatar"/>
          <xsd:enumeration value="Reunion"/>
          <xsd:enumeration value="Romania"/>
          <xsd:enumeration value="Russia"/>
          <xsd:enumeration value="Rwanda"/>
          <xsd:enumeration value="Saint Kitts and Nevis"/>
          <xsd:enumeration value="Saint Lucia"/>
          <xsd:enumeration value="Saint Vincent and the Grenadines"/>
          <xsd:enumeration value="São Tomé and Principe"/>
          <xsd:enumeration value="Saudi Arabia"/>
          <xsd:enumeration value="Senegal"/>
          <xsd:enumeration value="Seychelles"/>
          <xsd:enumeration value="Sierra Leone"/>
          <xsd:enumeration value="Singapore"/>
          <xsd:enumeration value="Singapore"/>
          <xsd:enumeration value="Slovakia"/>
          <xsd:enumeration value="Slovenia"/>
          <xsd:enumeration value="Somalia"/>
          <xsd:enumeration value="South Africa"/>
          <xsd:enumeration value="Spain"/>
          <xsd:enumeration value="Sri Lanka"/>
          <xsd:enumeration value="Sudan"/>
          <xsd:enumeration value="Suriname"/>
          <xsd:enumeration value="Swaziland"/>
          <xsd:enumeration value="Sweden"/>
          <xsd:enumeration value="Switzerland"/>
          <xsd:enumeration value="Syria"/>
          <xsd:enumeration value="Taiwan"/>
          <xsd:enumeration value="Tajikistan"/>
          <xsd:enumeration value="Tanzania"/>
          <xsd:enumeration value="Thailand"/>
          <xsd:enumeration value="The Bahamas"/>
          <xsd:enumeration value="The Netherlands"/>
          <xsd:enumeration value="Togo"/>
          <xsd:enumeration value="Trinidad and Tobago"/>
          <xsd:enumeration value="Tunisia"/>
          <xsd:enumeration value="Turkey"/>
          <xsd:enumeration value="Turkmenistan"/>
          <xsd:enumeration value="Uganda"/>
          <xsd:enumeration value="Ukraine"/>
          <xsd:enumeration value="United Arab Emirates"/>
          <xsd:enumeration value="United Kingdom"/>
          <xsd:enumeration value="United States"/>
          <xsd:enumeration value="Uruguay"/>
          <xsd:enumeration value="Uzbekistan"/>
          <xsd:enumeration value="Venezuela"/>
          <xsd:enumeration value="Vietnam"/>
          <xsd:enumeration value="Yemen"/>
          <xsd:enumeration value="Zambia"/>
          <xsd:enumeration value="Zanzibar"/>
          <xsd:enumeration value="Zimbabwe"/>
        </xsd:restriction>
      </xsd:simpleType>
    </xsd:element>
    <xsd:element name="Subcategory" ma:index="12" nillable="true" ma:displayName="Sub category" ma:format="Dropdown" ma:internalName="Subcategory">
      <xsd:simpleType>
        <xsd:restriction base="dms:Choice">
          <xsd:enumeration value="Short"/>
          <xsd:enumeration value="Extended"/>
        </xsd:restriction>
      </xsd:simpleType>
    </xsd:element>
    <xsd:element name="EcofysConfidential" ma:index="13" nillable="true" ma:displayName="Confidential" ma:default="0" ma:internalName="EcofysConfidential">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7e255b86-8d55-41a7-92f9-aa7470bc932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5" nillable="true" ma:displayName="Sharing Hint Hash" ma:internalName="SharingHintHash" ma:readOnly="true">
      <xsd:simpleType>
        <xsd:restriction base="dms:Text"/>
      </xsd:simple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27EE3F-255C-44B0-BEB8-C9C9753B97F6}">
  <ds:schemaRefs>
    <ds:schemaRef ds:uri="http://schemas.microsoft.com/sharepoint/v3/contenttype/forms"/>
  </ds:schemaRefs>
</ds:datastoreItem>
</file>

<file path=customXml/itemProps2.xml><?xml version="1.0" encoding="utf-8"?>
<ds:datastoreItem xmlns:ds="http://schemas.openxmlformats.org/officeDocument/2006/customXml" ds:itemID="{E3EF6EC7-3954-4AF2-892A-213928608922}">
  <ds:schemaRefs>
    <ds:schemaRef ds:uri="http://purl.org/dc/elements/1.1/"/>
    <ds:schemaRef ds:uri="http://schemas.microsoft.com/office/2006/metadata/properties"/>
    <ds:schemaRef ds:uri="7e255b86-8d55-41a7-92f9-aa7470bc932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0ef35ed1-7672-41c6-b995-074fd153f41c"/>
    <ds:schemaRef ds:uri="http://www.w3.org/XML/1998/namespace"/>
    <ds:schemaRef ds:uri="http://purl.org/dc/dcmitype/"/>
  </ds:schemaRefs>
</ds:datastoreItem>
</file>

<file path=customXml/itemProps3.xml><?xml version="1.0" encoding="utf-8"?>
<ds:datastoreItem xmlns:ds="http://schemas.openxmlformats.org/officeDocument/2006/customXml" ds:itemID="{DD40E0F4-CE8D-4AB0-9B1F-F6FEB179BE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f35ed1-7672-41c6-b995-074fd153f41c"/>
    <ds:schemaRef ds:uri="7e255b86-8d55-41a7-92f9-aa7470bc93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LibreOffice/6.4.6.2$Windows_X86_64 LibreOffice_project/0ce51a4fd21bff07a5c061082cc82c5ed232f115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2015-09-09T13:26:46Z</dcterms:created>
  <dc:creator>Covenant of Mayors</dc:creator>
  <dc:description/>
  <dc:language>es-ES</dc:language>
  <cp:lastModifiedBy>Esther Martínez Palao</cp:lastModifiedBy>
  <cp:lastPrinted>2019-05-10T12:57:09Z</cp:lastPrinted>
  <dcterms:modified xsi:type="dcterms:W3CDTF">2022-03-11T13:35:51Z</dcterms:modified>
  <cp:revision>0</cp:revision>
  <dc:subject/>
  <dc:title>SECAP template</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0x01010041C754EF69CC447396707CDFA155F784005263AE7B1955CB40BF3B90D9706DBE57</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